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<sst xmlns="http://schemas.openxmlformats.org/spreadsheetml/2006/main" count="1066" uniqueCount="872">
  <si>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</si>
  <si>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</si>
  <si>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</si>
  <si>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</si>
  <si>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</si>
  <si>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</si>
  <si>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</si>
  <si>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</si>
  <si>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</si>
  <si>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</si>
  <si>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</si>
  <si>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</si>
  <si>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</si>
  <si>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</si>
  <si>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</si>
  <si>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</si>
  <si>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</si>
  <si>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</si>
  <si>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</si>
  <si>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</si>
  <si>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</si>
  <si>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</si>
  <si>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</si>
  <si>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</si>
  <si>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</si>
  <si>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</si>
  <si>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</si>
  <si>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</si>
  <si>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</si>
  <si>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</si>
  <si>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</si>
  <si>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</si>
  <si>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</si>
  <si>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</si>
  <si>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</si>
  <si>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</si>
  <si>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</si>
  <si>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</si>
  <si>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</si>
  <si>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</si>
  <si>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</si>
  <si>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</si>
  <si>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</si>
  <si>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</si>
  <si>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</si>
  <si>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</si>
  <si>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</si>
  <si>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</si>
  <si>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</si>
  <si>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</si>
  <si>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</si>
  <si>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</si>
  <si>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</si>
  <si>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</si>
  <si>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</si>
  <si>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</si>
  <si>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</si>
  <si>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</si>
  <si>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</si>
  <si>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</si>
  <si>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</si>
  <si>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</si>
  <si>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</si>
  <si>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</si>
  <si>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</si>
  <si>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</si>
  <si>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</si>
  <si>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</si>
  <si>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</si>
  <si>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</si>
  <si>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</si>
  <si>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</si>
  <si>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</si>
  <si>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</si>
  <si>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</si>
  <si>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</si>
  <si>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</si>
  <si>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</si>
  <si>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</si>
  <si>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</si>
  <si>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</si>
  <si>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</si>
  <si>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</si>
  <si>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</si>
  <si>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</si>
  <si>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</si>
  <si>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</si>
  <si>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</si>
  <si>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</si>
  <si>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</si>
  <si>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</si>
  <si>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</si>
  <si>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</si>
  <si>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</si>
  <si>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</si>
  <si>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</si>
  <si>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</si>
  <si>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</si>
  <si>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</si>
  <si>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</si>
  <si>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</si>
  <si>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</si>
  <si>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</si>
  <si>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</si>
  <si>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</si>
  <si>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</si>
  <si>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</si>
  <si>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</si>
  <si>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</si>
  <si>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</si>
  <si>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</si>
  <si>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</si>
  <si>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</si>
  <si>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</si>
  <si>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</si>
  <si>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</si>
  <si>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</si>
  <si>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</si>
  <si>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</si>
  <si>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</si>
  <si>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</si>
  <si>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</si>
  <si>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</si>
  <si>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</si>
  <si>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</si>
  <si>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</si>
  <si>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</si>
  <si>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</si>
  <si>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</si>
  <si>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</si>
  <si>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</si>
  <si>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</si>
  <si>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</si>
  <si>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</si>
  <si>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</si>
  <si>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</si>
  <si>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</si>
  <si>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</si>
  <si>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</si>
  <si>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</si>
  <si>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</si>
  <si>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</si>
  <si>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</si>
  <si>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</si>
  <si>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</si>
  <si>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</si>
  <si>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</si>
  <si>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</si>
  <si>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</si>
  <si>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</si>
  <si>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</si>
  <si>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</si>
  <si>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</si>
  <si>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</si>
  <si>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</si>
  <si>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</si>
  <si>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</si>
  <si>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</si>
  <si>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</si>
  <si>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</si>
  <si>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</si>
  <si>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</si>
  <si>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</si>
  <si>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</si>
  <si>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</si>
  <si>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</si>
  <si>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</si>
  <si>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</si>
  <si>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</si>
  <si>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</si>
  <si>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</si>
  <si>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</si>
  <si>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</si>
  <si>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</si>
  <si>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</si>
  <si>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</si>
  <si>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</si>
  <si>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</si>
  <si>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</si>
  <si>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</si>
  <si>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</si>
  <si>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</si>
  <si>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</si>
  <si>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</si>
  <si>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</si>
  <si>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</si>
  <si>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</si>
  <si>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</si>
  <si>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</si>
  <si>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</si>
  <si>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</si>
  <si>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</si>
  <si>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</si>
  <si>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</si>
  <si>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</si>
  <si>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</si>
  <si>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</si>
  <si>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</si>
  <si>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</si>
  <si>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</si>
  <si>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</si>
  <si>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</si>
  <si>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</si>
  <si>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</si>
  <si>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</si>
  <si>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</si>
  <si>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</si>
  <si>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</si>
  <si>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</si>
  <si>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</si>
  <si>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</si>
  <si>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</si>
  <si>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</si>
  <si>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</si>
  <si>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</si>
  <si>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</si>
  <si>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</si>
  <si>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</si>
  <si>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</si>
  <si>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</si>
  <si>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</si>
  <si>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</si>
  <si>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</si>
  <si>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</si>
  <si>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</si>
  <si>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</si>
  <si>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</si>
  <si>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</si>
  <si>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</si>
  <si>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</si>
  <si>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</si>
  <si>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</si>
  <si>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</si>
  <si>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</si>
  <si>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</si>
  <si>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</si>
  <si>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</si>
  <si>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</si>
  <si>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</si>
  <si>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</si>
  <si>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</si>
  <si>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</si>
  <si>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</si>
  <si>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</si>
  <si>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</si>
  <si>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</si>
  <si>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</si>
  <si>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</si>
  <si>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</si>
  <si>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</si>
  <si>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</si>
  <si>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</si>
  <si>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</si>
  <si>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</si>
  <si>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</si>
  <si>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</si>
  <si>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</si>
  <si>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</si>
  <si>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</si>
  <si>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</si>
  <si>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</si>
  <si>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</si>
  <si>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</si>
  <si>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</si>
  <si>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</si>
  <si>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</si>
  <si>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</si>
  <si>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</si>
  <si>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</si>
  <si>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</si>
  <si>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</si>
  <si>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</si>
  <si>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</si>
  <si>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</si>
  <si>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</si>
  <si>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</si>
  <si>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 Таня Стоянова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</si>
  <si>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</si>
  <si>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</si>
  <si>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</si>
  <si>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</si>
  <si>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</si>
  <si>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</si>
  <si>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</si>
  <si>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</si>
  <si>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</si>
  <si>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</si>
  <si>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</si>
  <si>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</si>
  <si>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</si>
  <si>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</si>
  <si>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</si>
  <si>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</si>
  <si>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</si>
  <si>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</si>
  <si>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</si>
  <si>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</si>
  <si>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</si>
  <si>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</si>
  <si>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</si>
  <si>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</si>
  <si>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</si>
  <si>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</si>
  <si>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</si>
  <si>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</si>
  <si>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</si>
  <si>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</si>
  <si>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</si>
  <si>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</si>
  <si>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</si>
  <si>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</si>
  <si>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</si>
  <si>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</si>
  <si>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</si>
  <si>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</si>
  <si>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</si>
  <si>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</si>
  <si>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</si>
  <si>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</si>
  <si>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</si>
  <si>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</si>
  <si>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</si>
  <si>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</si>
  <si>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</si>
  <si>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</si>
  <si>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</si>
  <si>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</si>
  <si>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</si>
  <si>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</si>
  <si>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</si>
  <si>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</si>
  <si>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</si>
  <si>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</si>
  <si>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</si>
  <si>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</si>
  <si>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</si>
  <si>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</si>
  <si>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</si>
  <si>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</si>
  <si>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</si>
  <si>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</si>
  <si>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</si>
  <si>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</si>
  <si>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</si>
  <si>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</si>
  <si>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</si>
  <si>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</si>
  <si>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</si>
  <si>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</si>
  <si>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</si>
  <si>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</si>
  <si>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</si>
  <si>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</si>
  <si>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</si>
  <si>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</si>
  <si>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</si>
  <si>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</si>
  <si>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</si>
  <si>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</si>
  <si>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</si>
  <si>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</si>
  <si>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</si>
  <si>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</si>
  <si>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</si>
  <si>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</si>
  <si>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</si>
  <si>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</si>
  <si>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</si>
  <si>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</si>
  <si>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</si>
  <si>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</si>
  <si>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</si>
  <si>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</si>
  <si>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</si>
  <si>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</si>
  <si>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</si>
  <si>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</si>
  <si>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</si>
  <si>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</si>
  <si>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</si>
  <si>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</si>
  <si>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</si>
  <si>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</si>
  <si>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</si>
  <si>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</si>
  <si>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</si>
  <si>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</si>
  <si>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</si>
  <si>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</si>
  <si>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</si>
  <si>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Таня Стоянова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</si>
  <si>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</si>
  <si>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</si>
  <si>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</si>
  <si>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</si>
  <si>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</si>
  <si>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</si>
  <si>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</si>
  <si>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</si>
  <si>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</si>
  <si>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</si>
  <si>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</si>
  <si>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</si>
  <si>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</si>
  <si>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</si>
  <si>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</si>
  <si>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</si>
  <si>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</si>
  <si>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</si>
  <si>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</si>
  <si>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</si>
  <si>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</si>
  <si>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</si>
  <si>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</si>
  <si>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</si>
  <si>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</si>
  <si>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</si>
  <si>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</si>
  <si>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</si>
  <si>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</si>
  <si>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</si>
  <si>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</si>
  <si>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</si>
  <si>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</si>
  <si>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</si>
  <si>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</si>
  <si>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</si>
  <si>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</si>
  <si>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</si>
  <si>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</si>
  <si>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</si>
  <si>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</si>
  <si>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</si>
  <si>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</si>
  <si>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</si>
  <si>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</si>
  <si>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</si>
  <si>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</si>
  <si>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</si>
  <si>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</si>
  <si>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</si>
  <si>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</si>
  <si>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</si>
  <si>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</si>
  <si>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</si>
  <si>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</si>
  <si>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</si>
  <si>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</si>
  <si>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</si>
  <si>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</si>
  <si>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</si>
  <si>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</si>
  <si>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</si>
  <si>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</si>
  <si>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</si>
  <si>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</si>
  <si>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</si>
  <si>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</si>
  <si>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</si>
  <si>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</si>
  <si>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</si>
  <si>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</si>
  <si>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</si>
  <si>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</si>
  <si>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</si>
  <si>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</si>
  <si>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</si>
  <si>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</si>
  <si>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</si>
  <si>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</si>
  <si>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</si>
  <si>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</si>
  <si>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</si>
  <si>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</si>
  <si>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</si>
  <si>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</si>
  <si>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</si>
  <si>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</si>
  <si>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</si>
  <si>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</si>
  <si>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</si>
  <si>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</si>
  <si>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</si>
  <si>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</si>
  <si>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</si>
  <si>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</si>
  <si>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</si>
  <si>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</si>
  <si>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</si>
  <si>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</si>
  <si>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</si>
  <si>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</si>
  <si>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</si>
  <si>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</si>
  <si>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</si>
  <si>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</si>
  <si>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</si>
  <si>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</si>
  <si>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</si>
  <si>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</si>
  <si>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</si>
  <si>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</si>
  <si>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</si>
  <si>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</si>
  <si>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</si>
  <si>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</si>
  <si>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</si>
  <si>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</si>
  <si>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</si>
  <si>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</si>
  <si>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</si>
  <si>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</si>
  <si>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</si>
  <si>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</si>
  <si>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</si>
  <si>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</si>
  <si>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</si>
  <si>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</si>
  <si>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</si>
  <si>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</si>
  <si>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</si>
  <si>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</si>
  <si>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</si>
  <si>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</si>
  <si>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</si>
  <si>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</si>
  <si>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</si>
  <si>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</si>
  <si>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</si>
  <si>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</si>
  <si>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</si>
  <si>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</si>
  <si>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</si>
  <si>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</si>
  <si>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</si>
  <si>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</si>
  <si>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</si>
  <si>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</si>
  <si>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</si>
  <si>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</si>
  <si>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</si>
  <si>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</si>
  <si>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</si>
  <si>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</si>
  <si>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</si>
  <si>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</si>
  <si>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</si>
  <si>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</si>
  <si>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</si>
  <si>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</si>
  <si>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</si>
  <si>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</si>
  <si>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</si>
  <si>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</si>
  <si>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</si>
  <si>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</si>
  <si>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</si>
  <si>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</si>
  <si>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</si>
  <si>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</si>
  <si>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</si>
  <si>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</si>
  <si>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</si>
  <si>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</si>
  <si>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</si>
  <si>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</si>
  <si>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</si>
  <si>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</si>
  <si>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</si>
  <si>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</si>
  <si>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</si>
  <si>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</si>
  <si>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</si>
  <si>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</si>
  <si>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</si>
  <si>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</si>
  <si>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</si>
  <si>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</si>
  <si>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</si>
  <si>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</si>
  <si>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</si>
  <si>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</si>
  <si>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</si>
  <si>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</si>
  <si>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</si>
  <si>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</si>
  <si>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</si>
  <si>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</si>
  <si>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</si>
  <si>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</si>
  <si>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</si>
  <si>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</si>
  <si>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</si>
  <si>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</si>
  <si>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</si>
  <si>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</si>
  <si>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</si>
  <si>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</si>
  <si>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</si>
  <si>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</si>
  <si>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</si>
  <si>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</si>
  <si>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</si>
  <si>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</si>
  <si>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</si>
  <si>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</si>
  <si>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</si>
  <si>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</si>
  <si>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</si>
  <si>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</si>
  <si>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</si>
  <si>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</si>
  <si>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</si>
  <si>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</si>
  <si>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</si>
  <si>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</si>
  <si>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</si>
  <si>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</si>
  <si>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</si>
  <si>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</si>
  <si>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</si>
  <si>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</si>
  <si>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</si>
  <si>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>Съставител:  Таня Стоянова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</si>
  <si>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</si>
  <si>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</si>
  <si>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</si>
  <si>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</si>
  <si>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</si>
  <si>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</si>
  <si>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</si>
  <si>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</si>
  <si>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</si>
  <si>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</si>
  <si>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</si>
  <si>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</si>
  <si>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</si>
  <si>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</si>
  <si>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</si>
  <si>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</si>
  <si>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</si>
  <si>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</si>
  <si>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</si>
  <si>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</si>
  <si>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</si>
  <si>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</si>
  <si>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</si>
  <si>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</si>
  <si>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</si>
  <si>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</si>
  <si>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</si>
  <si>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</si>
  <si>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</si>
  <si>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</si>
  <si>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</si>
  <si>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</si>
  <si>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</si>
  <si>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</si>
  <si>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</si>
  <si>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</si>
  <si>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</si>
  <si>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</si>
  <si>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</si>
  <si>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</si>
  <si>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</si>
  <si>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</si>
  <si>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</si>
  <si>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</si>
  <si>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</si>
  <si>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</si>
  <si>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</si>
  <si>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</si>
  <si>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</si>
  <si>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</si>
  <si>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</si>
  <si>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</si>
  <si>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</si>
  <si>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</si>
  <si>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</si>
  <si>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</si>
  <si>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</si>
  <si>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</si>
  <si>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</si>
  <si>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</si>
  <si>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</si>
  <si>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</si>
  <si>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</si>
  <si>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</si>
  <si>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</si>
  <si>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</si>
  <si>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</si>
  <si>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</si>
  <si>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</si>
  <si>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</si>
  <si>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</si>
  <si>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</si>
  <si>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</si>
  <si>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</si>
  <si>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</si>
  <si>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</si>
  <si>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</si>
  <si>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</si>
  <si>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</si>
  <si>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</si>
  <si>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</si>
  <si>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</si>
  <si>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</si>
  <si>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</si>
  <si>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</si>
  <si>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</si>
  <si>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</si>
  <si>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</si>
  <si>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</si>
  <si>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</si>
  <si>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</si>
  <si>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</si>
  <si>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</si>
  <si>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</si>
  <si>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</si>
  <si>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</si>
  <si>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</si>
  <si>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</si>
  <si>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</si>
  <si>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</si>
  <si>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</si>
  <si>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</si>
  <si>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</si>
  <si>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</si>
  <si>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</si>
  <si>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</si>
  <si>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</si>
  <si>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</si>
  <si>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</si>
  <si>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</si>
  <si>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</si>
  <si>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</si>
  <si>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</si>
  <si>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</si>
  <si>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</si>
  <si>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</si>
  <si>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</si>
  <si>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</si>
  <si>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</si>
  <si>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</si>
  <si>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</si>
  <si>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</si>
  <si>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</si>
  <si>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</si>
  <si>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</si>
  <si>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</si>
  <si>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</si>
  <si>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</si>
  <si>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</si>
  <si>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</si>
  <si>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</si>
  <si>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</si>
  <si>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</si>
  <si>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</si>
  <si>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</si>
  <si>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</si>
  <si>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</si>
  <si>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</si>
  <si>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</si>
  <si>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</si>
  <si>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</si>
  <si>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</si>
  <si>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</si>
  <si>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</si>
  <si>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</si>
  <si>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</si>
  <si>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</si>
  <si>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</si>
  <si>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</si>
  <si>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</si>
  <si>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</si>
  <si>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</si>
  <si>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</si>
  <si>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</si>
  <si>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</si>
  <si>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</si>
  <si>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</si>
  <si>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</si>
  <si>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</si>
  <si>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</si>
  <si>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</si>
  <si>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</si>
  <si>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</si>
  <si>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</si>
  <si>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</si>
  <si>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</si>
  <si>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</si>
  <si>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</si>
  <si>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</si>
  <si>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</si>
  <si>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</si>
  <si>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</si>
  <si>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Таня Стоянова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</si>
  <si>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</si>
  <si>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</si>
  <si>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</si>
  <si>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</si>
  <si>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</si>
  <si>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</si>
  <si>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</si>
  <si>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</si>
  <si>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</si>
  <si>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</si>
  <si>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</si>
  <si>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</si>
  <si>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</si>
  <si>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</si>
  <si>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</si>
  <si>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</si>
  <si>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</si>
  <si>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</si>
  <si>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</si>
  <si>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</si>
  <si>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</si>
  <si>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</si>
  <si>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</si>
  <si>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</si>
  <si>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</si>
  <si>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</si>
  <si>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</si>
  <si>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</si>
  <si>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</si>
  <si>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</si>
  <si>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</si>
  <si>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</si>
  <si>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</si>
  <si>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</si>
  <si>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</si>
  <si>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</si>
  <si>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</si>
  <si>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</si>
  <si>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</si>
  <si>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Таня Стоянова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</si>
  <si>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</si>
  <si>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</si>
  <si>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</si>
  <si>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</si>
  <si>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</si>
  <si>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</si>
  <si>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</si>
  <si>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</si>
  <si>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</si>
  <si>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</si>
  <si>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</si>
  <si>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</si>
  <si>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</si>
  <si>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</si>
  <si>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</si>
  <si>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</si>
  <si>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</si>
  <si>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</si>
  <si>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</si>
  <si>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</si>
  <si>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</si>
  <si>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</si>
  <si>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</si>
  <si>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</si>
  <si>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</si>
  <si>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</si>
  <si>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</si>
  <si>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</si>
  <si>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</si>
  <si>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Трето тримесечие 2011</t>
  </si>
  <si>
    <t>Дата на съставяне:    22.11.2011</t>
  </si>
  <si>
    <t>Ръководител: Стюарт Тил</t>
  </si>
  <si>
    <t>Стюарт Тил</t>
  </si>
  <si>
    <t>Дата на съставяне:   22.11.2011</t>
  </si>
  <si>
    <t>Дата на съставяне:  22.11.2011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</si>
</sst>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58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0" fontId="11" fillId="33" borderId="14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10" fillId="0" borderId="0" xfId="58" applyFont="1" applyProtection="1">
      <alignment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1" fontId="3" fillId="0" borderId="0" xfId="61" applyNumberFormat="1" applyFont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0" fontId="13" fillId="0" borderId="17" xfId="63" applyFont="1" applyBorder="1" applyAlignment="1" applyProtection="1">
      <alignment horizontal="center" vertical="center" wrapText="1"/>
      <protection/>
    </xf>
    <xf numFmtId="0" fontId="13" fillId="0" borderId="30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66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66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66" fontId="14" fillId="0" borderId="10" xfId="63" applyNumberFormat="1" applyFont="1" applyBorder="1" applyAlignment="1" applyProtection="1">
      <alignment horizontal="center" vertical="center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4" fillId="0" borderId="35" xfId="63" applyFont="1" applyBorder="1" applyAlignment="1" applyProtection="1">
      <alignment horizontal="center" vertical="center" wrapText="1"/>
      <protection/>
    </xf>
    <xf numFmtId="166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35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49" fontId="12" fillId="0" borderId="35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24" xfId="63" applyFont="1" applyBorder="1" applyAlignment="1" applyProtection="1">
      <alignment vertical="center" wrapText="1"/>
      <protection/>
    </xf>
    <xf numFmtId="1" fontId="13" fillId="34" borderId="35" xfId="63" applyNumberFormat="1" applyFont="1" applyFill="1" applyBorder="1" applyAlignment="1" applyProtection="1">
      <alignment vertical="center"/>
      <protection locked="0"/>
    </xf>
    <xf numFmtId="0" fontId="13" fillId="0" borderId="17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66" fontId="13" fillId="0" borderId="35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66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3" applyFont="1" applyBorder="1" applyAlignment="1">
      <alignment wrapText="1"/>
      <protection/>
    </xf>
    <xf numFmtId="1" fontId="12" fillId="0" borderId="0" xfId="63" applyNumberFormat="1" applyFont="1" applyBorder="1">
      <alignment/>
      <protection/>
    </xf>
    <xf numFmtId="1" fontId="12" fillId="0" borderId="0" xfId="63" applyNumberFormat="1" applyFont="1">
      <alignment/>
      <protection/>
    </xf>
    <xf numFmtId="0" fontId="12" fillId="0" borderId="0" xfId="63" applyFont="1" applyBorder="1">
      <alignment/>
      <protection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67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64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66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49" fontId="13" fillId="0" borderId="18" xfId="64" applyNumberFormat="1" applyFont="1" applyBorder="1" applyAlignment="1">
      <alignment horizontal="center" vertical="center" wrapText="1"/>
      <protection/>
    </xf>
    <xf numFmtId="0" fontId="13" fillId="0" borderId="28" xfId="64" applyFont="1" applyBorder="1" applyAlignment="1">
      <alignment horizontal="center" vertical="center" wrapText="1"/>
      <protection/>
    </xf>
    <xf numFmtId="0" fontId="13" fillId="0" borderId="28" xfId="64" applyFont="1" applyBorder="1" applyAlignment="1">
      <alignment horizontal="left" vertical="center" wrapText="1"/>
      <protection/>
    </xf>
    <xf numFmtId="0" fontId="13" fillId="33" borderId="28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26" xfId="64" applyFont="1" applyBorder="1" applyAlignment="1">
      <alignment horizontal="center" vertical="center" wrapText="1"/>
      <protection/>
    </xf>
    <xf numFmtId="49" fontId="13" fillId="0" borderId="26" xfId="64" applyNumberFormat="1" applyFont="1" applyBorder="1" applyAlignment="1">
      <alignment horizontal="center" vertical="center" wrapText="1"/>
      <protection/>
    </xf>
    <xf numFmtId="0" fontId="13" fillId="0" borderId="36" xfId="64" applyFont="1" applyBorder="1" applyAlignment="1">
      <alignment horizontal="center" vertical="center" wrapText="1"/>
      <protection/>
    </xf>
    <xf numFmtId="0" fontId="13" fillId="0" borderId="37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33" borderId="36" xfId="64" applyFont="1" applyFill="1" applyBorder="1" applyAlignment="1">
      <alignment horizontal="center" vertical="center" wrapText="1"/>
      <protection/>
    </xf>
    <xf numFmtId="0" fontId="13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3" fillId="0" borderId="30" xfId="64" applyFont="1" applyBorder="1" applyAlignment="1">
      <alignment horizontal="center" vertical="center" wrapText="1"/>
      <protection/>
    </xf>
    <xf numFmtId="0" fontId="13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3" fillId="33" borderId="30" xfId="64" applyFont="1" applyFill="1" applyBorder="1" applyAlignment="1">
      <alignment horizontal="center" vertical="center" wrapText="1"/>
      <protection/>
    </xf>
    <xf numFmtId="49" fontId="13" fillId="0" borderId="30" xfId="64" applyNumberFormat="1" applyFont="1" applyBorder="1" applyAlignment="1">
      <alignment horizontal="center" vertical="center" wrapText="1"/>
      <protection/>
    </xf>
    <xf numFmtId="0" fontId="13" fillId="0" borderId="30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66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66" fontId="12" fillId="0" borderId="0" xfId="64" applyNumberFormat="1" applyFont="1" applyBorder="1" applyProtection="1">
      <alignment/>
      <protection/>
    </xf>
    <xf numFmtId="166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66" fontId="12" fillId="0" borderId="28" xfId="64" applyNumberFormat="1" applyFont="1" applyBorder="1" applyAlignment="1" applyProtection="1">
      <alignment vertical="center"/>
      <protection/>
    </xf>
    <xf numFmtId="49" fontId="13" fillId="0" borderId="17" xfId="64" applyNumberFormat="1" applyFont="1" applyBorder="1" applyAlignment="1">
      <alignment horizontal="center" vertical="center" wrapText="1"/>
      <protection/>
    </xf>
    <xf numFmtId="1" fontId="12" fillId="33" borderId="17" xfId="64" applyNumberFormat="1" applyFont="1" applyFill="1" applyBorder="1" applyAlignment="1" applyProtection="1">
      <alignment vertical="center"/>
      <protection locked="0"/>
    </xf>
    <xf numFmtId="1" fontId="12" fillId="33" borderId="24" xfId="64" applyNumberFormat="1" applyFont="1" applyFill="1" applyBorder="1" applyAlignment="1" applyProtection="1">
      <alignment vertical="center"/>
      <protection locked="0"/>
    </xf>
    <xf numFmtId="1" fontId="12" fillId="33" borderId="35" xfId="64" applyNumberFormat="1" applyFont="1" applyFill="1" applyBorder="1" applyAlignment="1" applyProtection="1">
      <alignment vertical="center"/>
      <protection locked="0"/>
    </xf>
    <xf numFmtId="1" fontId="12" fillId="0" borderId="17" xfId="64" applyNumberFormat="1" applyFont="1" applyFill="1" applyBorder="1" applyAlignment="1" applyProtection="1">
      <alignment vertical="center"/>
      <protection locked="0"/>
    </xf>
    <xf numFmtId="1" fontId="12" fillId="0" borderId="17" xfId="64" applyNumberFormat="1" applyFont="1" applyFill="1" applyBorder="1" applyAlignment="1" applyProtection="1">
      <alignment vertical="center"/>
      <protection/>
    </xf>
    <xf numFmtId="166" fontId="12" fillId="0" borderId="30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66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4" applyFont="1" applyAlignment="1" applyProtection="1">
      <alignment wrapText="1"/>
      <protection locked="0"/>
    </xf>
    <xf numFmtId="49" fontId="12" fillId="0" borderId="0" xfId="64" applyNumberFormat="1" applyFont="1" applyAlignment="1" applyProtection="1">
      <alignment horizontal="center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8" xfId="59" applyNumberFormat="1" applyFont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vertical="center" wrapText="1"/>
      <protection/>
    </xf>
    <xf numFmtId="0" fontId="12" fillId="0" borderId="28" xfId="59" applyFont="1" applyFill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vertical="top" wrapText="1"/>
      <protection/>
    </xf>
    <xf numFmtId="49" fontId="12" fillId="33" borderId="17" xfId="59" applyNumberFormat="1" applyFont="1" applyFill="1" applyBorder="1" applyAlignment="1" applyProtection="1">
      <alignment horizontal="center" vertical="center" wrapText="1"/>
      <protection/>
    </xf>
    <xf numFmtId="1" fontId="12" fillId="33" borderId="24" xfId="59" applyNumberFormat="1" applyFont="1" applyFill="1" applyBorder="1" applyAlignment="1" applyProtection="1">
      <alignment vertical="center" wrapText="1"/>
      <protection/>
    </xf>
    <xf numFmtId="1" fontId="12" fillId="33" borderId="24" xfId="59" applyNumberFormat="1" applyFont="1" applyFill="1" applyBorder="1" applyAlignment="1" applyProtection="1">
      <alignment horizontal="center" vertical="center" wrapText="1"/>
      <protection/>
    </xf>
    <xf numFmtId="1" fontId="12" fillId="33" borderId="24" xfId="59" applyNumberFormat="1" applyFont="1" applyFill="1" applyBorder="1" applyAlignment="1" applyProtection="1">
      <alignment horizontal="left" vertical="center" wrapText="1"/>
      <protection/>
    </xf>
    <xf numFmtId="1" fontId="12" fillId="33" borderId="35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30" xfId="59" applyNumberFormat="1" applyFont="1" applyBorder="1" applyAlignment="1" applyProtection="1">
      <alignment horizontal="center" vertical="center" wrapText="1"/>
      <protection/>
    </xf>
    <xf numFmtId="0" fontId="12" fillId="0" borderId="30" xfId="59" applyFont="1" applyBorder="1" applyAlignment="1" applyProtection="1">
      <alignment vertical="center" wrapText="1"/>
      <protection/>
    </xf>
    <xf numFmtId="0" fontId="12" fillId="0" borderId="30" xfId="59" applyFont="1" applyFill="1" applyBorder="1" applyAlignment="1" applyProtection="1">
      <alignment horizontal="center" vertical="center" wrapText="1"/>
      <protection/>
    </xf>
    <xf numFmtId="0" fontId="12" fillId="0" borderId="30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60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7" xfId="56" applyFont="1" applyBorder="1" applyAlignment="1" applyProtection="1">
      <alignment horizontal="center" vertical="center" wrapText="1"/>
      <protection/>
    </xf>
    <xf numFmtId="49" fontId="13" fillId="0" borderId="28" xfId="56" applyNumberFormat="1" applyFont="1" applyBorder="1" applyAlignment="1" applyProtection="1">
      <alignment horizontal="center" vertical="center" wrapText="1"/>
      <protection/>
    </xf>
    <xf numFmtId="1" fontId="13" fillId="0" borderId="35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30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35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7" xfId="57" applyFont="1" applyBorder="1" applyAlignment="1" applyProtection="1">
      <alignment horizontal="center" vertical="center" wrapText="1"/>
      <protection/>
    </xf>
    <xf numFmtId="49" fontId="13" fillId="0" borderId="28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36" xfId="57" applyNumberFormat="1" applyFont="1" applyBorder="1" applyAlignment="1" applyProtection="1">
      <alignment horizontal="center" vertical="center" wrapText="1"/>
      <protection/>
    </xf>
    <xf numFmtId="0" fontId="13" fillId="0" borderId="28" xfId="57" applyFont="1" applyBorder="1" applyAlignment="1" applyProtection="1">
      <alignment horizontal="center" vertical="center" wrapText="1"/>
      <protection/>
    </xf>
    <xf numFmtId="0" fontId="13" fillId="0" borderId="35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30" xfId="57" applyNumberFormat="1" applyFont="1" applyBorder="1" applyAlignment="1" applyProtection="1">
      <alignment horizontal="center" vertical="center" wrapText="1"/>
      <protection/>
    </xf>
    <xf numFmtId="0" fontId="13" fillId="0" borderId="30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2" fillId="0" borderId="22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3" fillId="0" borderId="22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35" xfId="64" applyFont="1" applyBorder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67" fontId="13" fillId="0" borderId="0" xfId="59" applyNumberFormat="1" applyFont="1" applyBorder="1" applyAlignment="1" applyProtection="1">
      <alignment horizontal="left" vertical="top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67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67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54" t="s">
        <v>1</v>
      </c>
      <c r="B3" s="554"/>
      <c r="C3" s="554"/>
      <c r="D3" s="55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54" t="s">
        <v>4</v>
      </c>
      <c r="B4" s="554"/>
      <c r="C4" s="554"/>
      <c r="D4" s="554"/>
      <c r="E4" s="17" t="s">
        <v>5</v>
      </c>
      <c r="F4" s="555" t="s">
        <v>6</v>
      </c>
      <c r="G4" s="555"/>
      <c r="H4" s="16">
        <v>1059</v>
      </c>
    </row>
    <row r="5" spans="1:8" ht="15" customHeight="1">
      <c r="A5" s="554" t="s">
        <v>7</v>
      </c>
      <c r="B5" s="554"/>
      <c r="C5" s="554"/>
      <c r="D5" s="554"/>
      <c r="E5" s="18" t="s">
        <v>866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25.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1439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>
        <v>-12</v>
      </c>
      <c r="H14" s="50"/>
    </row>
    <row r="15" spans="1:8" ht="15">
      <c r="A15" s="38" t="s">
        <v>38</v>
      </c>
      <c r="B15" s="44" t="s">
        <v>39</v>
      </c>
      <c r="C15" s="45">
        <v>91</v>
      </c>
      <c r="D15" s="45">
        <v>60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118</v>
      </c>
      <c r="D16" s="45">
        <v>120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1427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63</v>
      </c>
      <c r="D18" s="45">
        <v>58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272</v>
      </c>
      <c r="D19" s="59">
        <f>SUM(D11:D18)</f>
        <v>238</v>
      </c>
      <c r="E19" s="40" t="s">
        <v>55</v>
      </c>
      <c r="F19" s="46" t="s">
        <v>56</v>
      </c>
      <c r="G19" s="47">
        <v>3397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339</v>
      </c>
      <c r="H20" s="60">
        <v>341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950</v>
      </c>
      <c r="H21" s="63">
        <f>SUM(H22:H24)</f>
        <v>955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120</v>
      </c>
    </row>
    <row r="23" spans="1:13" ht="15">
      <c r="A23" s="38" t="s">
        <v>68</v>
      </c>
      <c r="B23" s="44" t="s">
        <v>69</v>
      </c>
      <c r="C23" s="45">
        <v>3905</v>
      </c>
      <c r="D23" s="45">
        <v>3275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169</v>
      </c>
      <c r="D24" s="45">
        <v>216</v>
      </c>
      <c r="E24" s="40" t="s">
        <v>74</v>
      </c>
      <c r="F24" s="46" t="s">
        <v>75</v>
      </c>
      <c r="G24" s="47">
        <v>830</v>
      </c>
      <c r="H24" s="47">
        <v>835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4686</v>
      </c>
      <c r="H25" s="53">
        <f>H19+H20+H21</f>
        <v>2145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4074</v>
      </c>
      <c r="D27" s="59">
        <f>SUM(D23:D26)</f>
        <v>3491</v>
      </c>
      <c r="E27" s="66" t="s">
        <v>85</v>
      </c>
      <c r="F27" s="46" t="s">
        <v>86</v>
      </c>
      <c r="G27" s="53">
        <f>SUM(G28:G30)</f>
        <v>881</v>
      </c>
      <c r="H27" s="53">
        <f>SUM(H28:H30)</f>
        <v>522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881</v>
      </c>
      <c r="H28" s="47">
        <v>522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>
        <v>461</v>
      </c>
      <c r="D30" s="45">
        <v>72</v>
      </c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/>
      <c r="H31" s="47">
        <v>347</v>
      </c>
      <c r="M31" s="67"/>
    </row>
    <row r="32" spans="1:15" ht="15">
      <c r="A32" s="38" t="s">
        <v>100</v>
      </c>
      <c r="B32" s="61" t="s">
        <v>101</v>
      </c>
      <c r="C32" s="59">
        <f>C30+C31</f>
        <v>461</v>
      </c>
      <c r="D32" s="59">
        <f>D30+D31</f>
        <v>72</v>
      </c>
      <c r="E32" s="49" t="s">
        <v>102</v>
      </c>
      <c r="F32" s="46" t="s">
        <v>103</v>
      </c>
      <c r="G32" s="50">
        <v>-155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726</v>
      </c>
      <c r="H33" s="53">
        <f>H27+H31+H32</f>
        <v>869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6839</v>
      </c>
      <c r="H36" s="53">
        <f>H25+H17+H33</f>
        <v>4213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>
        <v>46</v>
      </c>
      <c r="H39" s="60">
        <v>35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25.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28</v>
      </c>
      <c r="H48" s="47">
        <v>34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28</v>
      </c>
      <c r="H49" s="53">
        <f>SUM(H43:H48)</f>
        <v>34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27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162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27">
      <c r="A54" s="38" t="s">
        <v>169</v>
      </c>
      <c r="B54" s="58" t="s">
        <v>170</v>
      </c>
      <c r="C54" s="45">
        <v>6</v>
      </c>
      <c r="D54" s="45">
        <v>6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4813</v>
      </c>
      <c r="D55" s="59">
        <f>D19+D20+D21+D27+D32+D45+D51+D53+D54</f>
        <v>3807</v>
      </c>
      <c r="E55" s="40" t="s">
        <v>175</v>
      </c>
      <c r="F55" s="76" t="s">
        <v>176</v>
      </c>
      <c r="G55" s="53">
        <f>G49+G51+G52+G53+G54</f>
        <v>28</v>
      </c>
      <c r="H55" s="53">
        <f>H49+H51+H52+H53+H54</f>
        <v>34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/>
      <c r="D58" s="45"/>
      <c r="E58" s="40" t="s">
        <v>130</v>
      </c>
      <c r="F58" s="92"/>
      <c r="G58" s="65"/>
      <c r="H58" s="53"/>
    </row>
    <row r="59" spans="1:13" ht="25.5">
      <c r="A59" s="38" t="s">
        <v>182</v>
      </c>
      <c r="B59" s="44" t="s">
        <v>183</v>
      </c>
      <c r="C59" s="45"/>
      <c r="D59" s="45"/>
      <c r="E59" s="62" t="s">
        <v>184</v>
      </c>
      <c r="F59" s="46" t="s">
        <v>185</v>
      </c>
      <c r="G59" s="47"/>
      <c r="H59" s="47">
        <v>155</v>
      </c>
      <c r="M59" s="67"/>
    </row>
    <row r="60" spans="1:8" ht="15">
      <c r="A60" s="38" t="s">
        <v>186</v>
      </c>
      <c r="B60" s="44" t="s">
        <v>187</v>
      </c>
      <c r="C60" s="45"/>
      <c r="D60" s="45"/>
      <c r="E60" s="40" t="s">
        <v>188</v>
      </c>
      <c r="F60" s="46" t="s">
        <v>189</v>
      </c>
      <c r="G60" s="47">
        <v>48</v>
      </c>
      <c r="H60" s="47"/>
    </row>
    <row r="61" spans="1:18" ht="15">
      <c r="A61" s="38" t="s">
        <v>190</v>
      </c>
      <c r="B61" s="51" t="s">
        <v>191</v>
      </c>
      <c r="C61" s="45"/>
      <c r="D61" s="45"/>
      <c r="E61" s="49" t="s">
        <v>192</v>
      </c>
      <c r="F61" s="92" t="s">
        <v>193</v>
      </c>
      <c r="G61" s="53">
        <f>SUM(G62:G68)</f>
        <v>323</v>
      </c>
      <c r="H61" s="53">
        <f>SUM(H62:H68)</f>
        <v>292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>
        <v>13</v>
      </c>
      <c r="H62" s="47">
        <v>8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53</v>
      </c>
      <c r="B64" s="58" t="s">
        <v>202</v>
      </c>
      <c r="C64" s="59">
        <f>SUM(C58:C63)</f>
        <v>0</v>
      </c>
      <c r="D64" s="59">
        <f>SUM(D58:D63)</f>
        <v>0</v>
      </c>
      <c r="E64" s="40" t="s">
        <v>203</v>
      </c>
      <c r="F64" s="46" t="s">
        <v>204</v>
      </c>
      <c r="G64" s="47">
        <v>93</v>
      </c>
      <c r="H64" s="47">
        <v>72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160</v>
      </c>
      <c r="H66" s="47">
        <v>134</v>
      </c>
    </row>
    <row r="67" spans="1:8" ht="15">
      <c r="A67" s="38" t="s">
        <v>210</v>
      </c>
      <c r="B67" s="44" t="s">
        <v>211</v>
      </c>
      <c r="C67" s="45"/>
      <c r="D67" s="45"/>
      <c r="E67" s="40" t="s">
        <v>212</v>
      </c>
      <c r="F67" s="46" t="s">
        <v>213</v>
      </c>
      <c r="G67" s="47">
        <v>35</v>
      </c>
      <c r="H67" s="47">
        <v>31</v>
      </c>
    </row>
    <row r="68" spans="1:8" ht="15">
      <c r="A68" s="38" t="s">
        <v>214</v>
      </c>
      <c r="B68" s="44" t="s">
        <v>215</v>
      </c>
      <c r="C68" s="45">
        <v>460</v>
      </c>
      <c r="D68" s="45">
        <v>434</v>
      </c>
      <c r="E68" s="40" t="s">
        <v>216</v>
      </c>
      <c r="F68" s="46" t="s">
        <v>217</v>
      </c>
      <c r="G68" s="47">
        <v>22</v>
      </c>
      <c r="H68" s="47">
        <v>47</v>
      </c>
    </row>
    <row r="69" spans="1:8" ht="15">
      <c r="A69" s="38" t="s">
        <v>218</v>
      </c>
      <c r="B69" s="44" t="s">
        <v>219</v>
      </c>
      <c r="C69" s="45">
        <v>19</v>
      </c>
      <c r="D69" s="45">
        <v>14</v>
      </c>
      <c r="E69" s="62" t="s">
        <v>80</v>
      </c>
      <c r="F69" s="46" t="s">
        <v>220</v>
      </c>
      <c r="G69" s="47">
        <v>16</v>
      </c>
      <c r="H69" s="47">
        <v>48</v>
      </c>
    </row>
    <row r="70" spans="1:8" ht="25.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>
        <v>110</v>
      </c>
      <c r="D71" s="45"/>
      <c r="E71" s="66" t="s">
        <v>48</v>
      </c>
      <c r="F71" s="93" t="s">
        <v>227</v>
      </c>
      <c r="G71" s="94">
        <f>G59+G60+G61+G69+G70</f>
        <v>387</v>
      </c>
      <c r="H71" s="94">
        <f>H59+H60+H61+H69+H70</f>
        <v>495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38</v>
      </c>
      <c r="D72" s="45">
        <v>9</v>
      </c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27">
      <c r="A74" s="38" t="s">
        <v>232</v>
      </c>
      <c r="B74" s="44" t="s">
        <v>233</v>
      </c>
      <c r="C74" s="45">
        <v>434</v>
      </c>
      <c r="D74" s="45">
        <v>413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78</v>
      </c>
      <c r="B75" s="58" t="s">
        <v>236</v>
      </c>
      <c r="C75" s="59">
        <f>SUM(C67:C74)</f>
        <v>1061</v>
      </c>
      <c r="D75" s="59">
        <f>SUM(D67:D74)</f>
        <v>870</v>
      </c>
      <c r="E75" s="62" t="s">
        <v>163</v>
      </c>
      <c r="F75" s="52" t="s">
        <v>237</v>
      </c>
      <c r="G75" s="47">
        <v>293</v>
      </c>
      <c r="H75" s="47">
        <v>171</v>
      </c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25.5">
      <c r="A78" s="38" t="s">
        <v>241</v>
      </c>
      <c r="B78" s="44" t="s">
        <v>242</v>
      </c>
      <c r="C78" s="59">
        <f>SUM(C79:C81)</f>
        <v>560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680</v>
      </c>
      <c r="H79" s="106">
        <f>H71+H74+H75+H76</f>
        <v>666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>
        <v>560</v>
      </c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560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25.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34</v>
      </c>
      <c r="D87" s="45">
        <v>1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840</v>
      </c>
      <c r="D88" s="45">
        <v>147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110" t="s">
        <v>265</v>
      </c>
      <c r="B91" s="58" t="s">
        <v>266</v>
      </c>
      <c r="C91" s="59">
        <f>SUM(C87:C90)</f>
        <v>874</v>
      </c>
      <c r="D91" s="59">
        <f>SUM(D87:D90)</f>
        <v>148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>
        <v>285</v>
      </c>
      <c r="D92" s="45">
        <v>123</v>
      </c>
      <c r="E92" s="78"/>
      <c r="F92" s="108"/>
      <c r="G92" s="108"/>
      <c r="H92" s="109"/>
    </row>
    <row r="93" spans="1:14" ht="15">
      <c r="A93" s="38" t="s">
        <v>269</v>
      </c>
      <c r="B93" s="111" t="s">
        <v>270</v>
      </c>
      <c r="C93" s="59">
        <f>C64+C75+C84+C91+C92</f>
        <v>2780</v>
      </c>
      <c r="D93" s="59">
        <f>D64+D75+D84+D91+D92</f>
        <v>1141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25.5">
      <c r="A94" s="112" t="s">
        <v>271</v>
      </c>
      <c r="B94" s="113" t="s">
        <v>272</v>
      </c>
      <c r="C94" s="114">
        <f>C93+C55</f>
        <v>7593</v>
      </c>
      <c r="D94" s="114">
        <f>D93+D55</f>
        <v>4948</v>
      </c>
      <c r="E94" s="115" t="s">
        <v>273</v>
      </c>
      <c r="F94" s="116" t="s">
        <v>274</v>
      </c>
      <c r="G94" s="117">
        <f>G36+G39+G55+G79</f>
        <v>7593</v>
      </c>
      <c r="H94" s="117">
        <f>H36+H39+H55+H79</f>
        <v>4948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275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127"/>
      <c r="H97" s="10"/>
      <c r="M97" s="67"/>
    </row>
    <row r="98" spans="1:13" ht="15" customHeight="1">
      <c r="A98" s="128" t="s">
        <v>867</v>
      </c>
      <c r="B98" s="125"/>
      <c r="C98" s="556" t="s">
        <v>276</v>
      </c>
      <c r="D98" s="556"/>
      <c r="E98" s="556"/>
      <c r="F98" s="8"/>
      <c r="G98" s="9"/>
      <c r="H98" s="10"/>
      <c r="M98" s="67"/>
    </row>
    <row r="99" spans="3:8" ht="15">
      <c r="C99" s="129"/>
      <c r="D99" s="130"/>
      <c r="E99" s="129"/>
      <c r="F99" s="8"/>
      <c r="G99" s="9"/>
      <c r="H99" s="10"/>
    </row>
    <row r="100" spans="1:5" ht="14.25" customHeight="1">
      <c r="A100" s="131"/>
      <c r="B100" s="131"/>
      <c r="C100" s="556" t="s">
        <v>868</v>
      </c>
      <c r="D100" s="556"/>
      <c r="E100" s="556"/>
    </row>
    <row r="102" ht="12.75">
      <c r="E102" s="132"/>
    </row>
    <row r="104" ht="12.75">
      <c r="M104" s="67"/>
    </row>
    <row r="106" ht="12.75">
      <c r="M106" s="67"/>
    </row>
    <row r="108" spans="5:13" ht="12.75">
      <c r="E108" s="132"/>
      <c r="M108" s="67"/>
    </row>
    <row r="110" spans="5:13" ht="12.75">
      <c r="E110" s="132"/>
      <c r="M110" s="67"/>
    </row>
    <row r="118" ht="12.75">
      <c r="E118" s="132"/>
    </row>
    <row r="120" spans="5:13" ht="12.75">
      <c r="E120" s="132"/>
      <c r="M120" s="67"/>
    </row>
    <row r="122" spans="5:13" ht="12.75">
      <c r="E122" s="132"/>
      <c r="M122" s="67"/>
    </row>
    <row r="124" ht="12.75">
      <c r="E124" s="132"/>
    </row>
    <row r="126" spans="5:13" ht="12.75">
      <c r="E126" s="132"/>
      <c r="M126" s="67"/>
    </row>
    <row r="128" spans="5:13" ht="12.75">
      <c r="E128" s="132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2"/>
      <c r="M136" s="67"/>
    </row>
    <row r="138" spans="5:13" ht="12.75">
      <c r="E138" s="132"/>
      <c r="M138" s="67"/>
    </row>
    <row r="140" spans="5:13" ht="12.75">
      <c r="E140" s="132"/>
      <c r="M140" s="67"/>
    </row>
    <row r="142" spans="5:13" ht="12.75">
      <c r="E142" s="132"/>
      <c r="M142" s="67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67"/>
    </row>
    <row r="152" ht="12.75">
      <c r="M152" s="67"/>
    </row>
    <row r="154" ht="12.75">
      <c r="M154" s="67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48.125" style="133" customWidth="1"/>
    <col min="2" max="2" width="12.125" style="133" customWidth="1"/>
    <col min="3" max="3" width="13.00390625" style="134" customWidth="1"/>
    <col min="4" max="4" width="12.625" style="134" customWidth="1"/>
    <col min="5" max="5" width="37.375" style="133" customWidth="1"/>
    <col min="6" max="6" width="9.00390625" style="133" customWidth="1"/>
    <col min="7" max="7" width="11.625" style="134" customWidth="1"/>
    <col min="8" max="8" width="13.125" style="134" customWidth="1"/>
    <col min="9" max="16384" width="9.375" style="134" customWidth="1"/>
  </cols>
  <sheetData>
    <row r="1" spans="1:8" ht="12" customHeight="1">
      <c r="A1" s="559" t="s">
        <v>277</v>
      </c>
      <c r="B1" s="559"/>
      <c r="C1" s="559"/>
      <c r="D1" s="559"/>
      <c r="E1" s="559"/>
      <c r="F1" s="559"/>
      <c r="G1" s="135"/>
      <c r="H1" s="135"/>
    </row>
    <row r="2" spans="1:8" ht="15" customHeight="1">
      <c r="A2" s="136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3</v>
      </c>
      <c r="G2" s="561"/>
      <c r="H2" s="137">
        <f>'справка _1_БАЛАНС'!H3</f>
        <v>130277328</v>
      </c>
    </row>
    <row r="3" spans="1:8" ht="15" customHeight="1">
      <c r="A3" s="136" t="s">
        <v>278</v>
      </c>
      <c r="B3" s="560" t="str">
        <f>'справка _1_БАЛАНС'!E4</f>
        <v>консолидиран</v>
      </c>
      <c r="C3" s="560"/>
      <c r="D3" s="560"/>
      <c r="E3" s="560"/>
      <c r="F3" s="138" t="s">
        <v>6</v>
      </c>
      <c r="G3" s="139"/>
      <c r="H3" s="139">
        <f>'справка _1_БАЛАНС'!H4</f>
        <v>1059</v>
      </c>
    </row>
    <row r="4" spans="1:8" ht="17.25" customHeight="1">
      <c r="A4" s="136" t="s">
        <v>7</v>
      </c>
      <c r="B4" s="562" t="str">
        <f>'справка _1_БАЛАНС'!E5</f>
        <v>Трето тримесечие 2011</v>
      </c>
      <c r="C4" s="562"/>
      <c r="D4" s="562"/>
      <c r="E4" s="140"/>
      <c r="F4" s="141"/>
      <c r="G4" s="135"/>
      <c r="H4" s="142" t="s">
        <v>279</v>
      </c>
    </row>
    <row r="5" spans="1:8" ht="24">
      <c r="A5" s="143" t="s">
        <v>280</v>
      </c>
      <c r="B5" s="144" t="s">
        <v>10</v>
      </c>
      <c r="C5" s="143" t="s">
        <v>11</v>
      </c>
      <c r="D5" s="145" t="s">
        <v>15</v>
      </c>
      <c r="E5" s="143" t="s">
        <v>281</v>
      </c>
      <c r="F5" s="144" t="s">
        <v>10</v>
      </c>
      <c r="G5" s="143" t="s">
        <v>11</v>
      </c>
      <c r="H5" s="143" t="s">
        <v>15</v>
      </c>
    </row>
    <row r="6" spans="1:8" ht="12">
      <c r="A6" s="146" t="s">
        <v>16</v>
      </c>
      <c r="B6" s="146" t="s">
        <v>17</v>
      </c>
      <c r="C6" s="146">
        <v>1</v>
      </c>
      <c r="D6" s="146">
        <v>2</v>
      </c>
      <c r="E6" s="146" t="s">
        <v>16</v>
      </c>
      <c r="F6" s="143" t="s">
        <v>17</v>
      </c>
      <c r="G6" s="143">
        <v>1</v>
      </c>
      <c r="H6" s="143">
        <v>2</v>
      </c>
    </row>
    <row r="7" spans="1:8" ht="12">
      <c r="A7" s="147" t="s">
        <v>282</v>
      </c>
      <c r="B7" s="147"/>
      <c r="C7" s="148"/>
      <c r="D7" s="148"/>
      <c r="E7" s="147" t="s">
        <v>283</v>
      </c>
      <c r="F7" s="149"/>
      <c r="G7" s="150"/>
      <c r="H7" s="150"/>
    </row>
    <row r="8" spans="1:8" ht="12">
      <c r="A8" s="151" t="s">
        <v>284</v>
      </c>
      <c r="B8" s="151"/>
      <c r="C8" s="152"/>
      <c r="D8" s="153"/>
      <c r="E8" s="151" t="s">
        <v>285</v>
      </c>
      <c r="F8" s="149"/>
      <c r="G8" s="150"/>
      <c r="H8" s="150"/>
    </row>
    <row r="9" spans="1:8" ht="12">
      <c r="A9" s="154" t="s">
        <v>286</v>
      </c>
      <c r="B9" s="155" t="s">
        <v>287</v>
      </c>
      <c r="C9" s="156">
        <v>43</v>
      </c>
      <c r="D9" s="156">
        <v>42</v>
      </c>
      <c r="E9" s="154" t="s">
        <v>288</v>
      </c>
      <c r="F9" s="157" t="s">
        <v>289</v>
      </c>
      <c r="G9" s="158"/>
      <c r="H9" s="158"/>
    </row>
    <row r="10" spans="1:8" ht="12">
      <c r="A10" s="154" t="s">
        <v>290</v>
      </c>
      <c r="B10" s="155" t="s">
        <v>291</v>
      </c>
      <c r="C10" s="156">
        <v>1248</v>
      </c>
      <c r="D10" s="156">
        <v>961</v>
      </c>
      <c r="E10" s="154" t="s">
        <v>292</v>
      </c>
      <c r="F10" s="157" t="s">
        <v>293</v>
      </c>
      <c r="G10" s="158"/>
      <c r="H10" s="158"/>
    </row>
    <row r="11" spans="1:8" ht="12">
      <c r="A11" s="154" t="s">
        <v>294</v>
      </c>
      <c r="B11" s="155" t="s">
        <v>295</v>
      </c>
      <c r="C11" s="156">
        <v>142</v>
      </c>
      <c r="D11" s="156">
        <v>118</v>
      </c>
      <c r="E11" s="159" t="s">
        <v>296</v>
      </c>
      <c r="F11" s="157" t="s">
        <v>297</v>
      </c>
      <c r="G11" s="158">
        <v>2647</v>
      </c>
      <c r="H11" s="158">
        <v>2376</v>
      </c>
    </row>
    <row r="12" spans="1:8" ht="12">
      <c r="A12" s="154" t="s">
        <v>298</v>
      </c>
      <c r="B12" s="155" t="s">
        <v>299</v>
      </c>
      <c r="C12" s="156">
        <v>1077</v>
      </c>
      <c r="D12" s="156">
        <v>792</v>
      </c>
      <c r="E12" s="159" t="s">
        <v>80</v>
      </c>
      <c r="F12" s="157" t="s">
        <v>300</v>
      </c>
      <c r="G12" s="158">
        <v>1</v>
      </c>
      <c r="H12" s="158">
        <v>4</v>
      </c>
    </row>
    <row r="13" spans="1:18" ht="12">
      <c r="A13" s="154" t="s">
        <v>301</v>
      </c>
      <c r="B13" s="155" t="s">
        <v>302</v>
      </c>
      <c r="C13" s="156">
        <v>200</v>
      </c>
      <c r="D13" s="156">
        <v>148</v>
      </c>
      <c r="E13" s="160" t="s">
        <v>53</v>
      </c>
      <c r="F13" s="161" t="s">
        <v>303</v>
      </c>
      <c r="G13" s="150">
        <f>SUM(G9:G12)</f>
        <v>2648</v>
      </c>
      <c r="H13" s="150">
        <f>SUM(H9:H12)</f>
        <v>2380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8" ht="24">
      <c r="A14" s="154" t="s">
        <v>304</v>
      </c>
      <c r="B14" s="155" t="s">
        <v>305</v>
      </c>
      <c r="C14" s="156"/>
      <c r="D14" s="156"/>
      <c r="E14" s="159"/>
      <c r="F14" s="162"/>
      <c r="G14" s="163"/>
      <c r="H14" s="163"/>
    </row>
    <row r="15" spans="1:8" ht="24">
      <c r="A15" s="154" t="s">
        <v>306</v>
      </c>
      <c r="B15" s="155" t="s">
        <v>307</v>
      </c>
      <c r="C15" s="164"/>
      <c r="D15" s="164"/>
      <c r="E15" s="151" t="s">
        <v>308</v>
      </c>
      <c r="F15" s="165" t="s">
        <v>309</v>
      </c>
      <c r="G15" s="158"/>
      <c r="H15" s="158"/>
    </row>
    <row r="16" spans="1:8" ht="12">
      <c r="A16" s="154" t="s">
        <v>310</v>
      </c>
      <c r="B16" s="155" t="s">
        <v>311</v>
      </c>
      <c r="C16" s="164">
        <v>102</v>
      </c>
      <c r="D16" s="164">
        <v>92</v>
      </c>
      <c r="E16" s="154" t="s">
        <v>312</v>
      </c>
      <c r="F16" s="162" t="s">
        <v>313</v>
      </c>
      <c r="G16" s="166"/>
      <c r="H16" s="166"/>
    </row>
    <row r="17" spans="1:8" ht="12">
      <c r="A17" s="167" t="s">
        <v>314</v>
      </c>
      <c r="B17" s="155" t="s">
        <v>315</v>
      </c>
      <c r="C17" s="168"/>
      <c r="D17" s="168"/>
      <c r="E17" s="151"/>
      <c r="F17" s="149"/>
      <c r="G17" s="163"/>
      <c r="H17" s="163"/>
    </row>
    <row r="18" spans="1:8" ht="12">
      <c r="A18" s="167" t="s">
        <v>316</v>
      </c>
      <c r="B18" s="155" t="s">
        <v>317</v>
      </c>
      <c r="C18" s="168"/>
      <c r="D18" s="168"/>
      <c r="E18" s="151" t="s">
        <v>318</v>
      </c>
      <c r="F18" s="149"/>
      <c r="G18" s="163"/>
      <c r="H18" s="163"/>
    </row>
    <row r="19" spans="1:15" ht="12">
      <c r="A19" s="160" t="s">
        <v>53</v>
      </c>
      <c r="B19" s="169" t="s">
        <v>319</v>
      </c>
      <c r="C19" s="170">
        <f>SUM(C9:C15)+C16</f>
        <v>2812</v>
      </c>
      <c r="D19" s="170">
        <f>SUM(D9:D15)+D16</f>
        <v>2153</v>
      </c>
      <c r="E19" s="149" t="s">
        <v>320</v>
      </c>
      <c r="F19" s="162" t="s">
        <v>321</v>
      </c>
      <c r="G19" s="158">
        <v>32</v>
      </c>
      <c r="H19" s="158">
        <v>17</v>
      </c>
      <c r="I19" s="135"/>
      <c r="J19" s="135"/>
      <c r="K19" s="135"/>
      <c r="L19" s="135"/>
      <c r="M19" s="135"/>
      <c r="N19" s="135"/>
      <c r="O19" s="135"/>
    </row>
    <row r="20" spans="1:8" ht="12">
      <c r="A20" s="151"/>
      <c r="B20" s="155"/>
      <c r="C20" s="171"/>
      <c r="D20" s="171"/>
      <c r="E20" s="167" t="s">
        <v>322</v>
      </c>
      <c r="F20" s="162" t="s">
        <v>323</v>
      </c>
      <c r="G20" s="158"/>
      <c r="H20" s="158"/>
    </row>
    <row r="21" spans="1:8" ht="24">
      <c r="A21" s="151" t="s">
        <v>324</v>
      </c>
      <c r="B21" s="172"/>
      <c r="C21" s="171"/>
      <c r="D21" s="171"/>
      <c r="E21" s="154" t="s">
        <v>325</v>
      </c>
      <c r="F21" s="162" t="s">
        <v>326</v>
      </c>
      <c r="G21" s="158"/>
      <c r="H21" s="158"/>
    </row>
    <row r="22" spans="1:8" ht="24">
      <c r="A22" s="149" t="s">
        <v>327</v>
      </c>
      <c r="B22" s="172" t="s">
        <v>328</v>
      </c>
      <c r="C22" s="156">
        <v>15</v>
      </c>
      <c r="D22" s="156">
        <v>4</v>
      </c>
      <c r="E22" s="149" t="s">
        <v>329</v>
      </c>
      <c r="F22" s="162" t="s">
        <v>330</v>
      </c>
      <c r="G22" s="158"/>
      <c r="H22" s="158"/>
    </row>
    <row r="23" spans="1:8" ht="24">
      <c r="A23" s="154" t="s">
        <v>331</v>
      </c>
      <c r="B23" s="172" t="s">
        <v>332</v>
      </c>
      <c r="C23" s="156"/>
      <c r="D23" s="156"/>
      <c r="E23" s="154" t="s">
        <v>333</v>
      </c>
      <c r="F23" s="162" t="s">
        <v>334</v>
      </c>
      <c r="G23" s="158"/>
      <c r="H23" s="158"/>
    </row>
    <row r="24" spans="1:18" ht="24">
      <c r="A24" s="154" t="s">
        <v>335</v>
      </c>
      <c r="B24" s="172" t="s">
        <v>336</v>
      </c>
      <c r="C24" s="156"/>
      <c r="D24" s="156">
        <v>1</v>
      </c>
      <c r="E24" s="160" t="s">
        <v>105</v>
      </c>
      <c r="F24" s="165" t="s">
        <v>337</v>
      </c>
      <c r="G24" s="150">
        <f>SUM(G19:G23)</f>
        <v>32</v>
      </c>
      <c r="H24" s="150">
        <f>SUM(H19:H23)</f>
        <v>17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8" ht="12">
      <c r="A25" s="154" t="s">
        <v>80</v>
      </c>
      <c r="B25" s="172" t="s">
        <v>338</v>
      </c>
      <c r="C25" s="156">
        <v>8</v>
      </c>
      <c r="D25" s="156">
        <v>14</v>
      </c>
      <c r="E25" s="167"/>
      <c r="F25" s="149"/>
      <c r="G25" s="163"/>
      <c r="H25" s="163"/>
    </row>
    <row r="26" spans="1:14" ht="12">
      <c r="A26" s="160" t="s">
        <v>78</v>
      </c>
      <c r="B26" s="173" t="s">
        <v>339</v>
      </c>
      <c r="C26" s="170">
        <f>SUM(C22:C25)</f>
        <v>23</v>
      </c>
      <c r="D26" s="170">
        <f>SUM(D22:D25)</f>
        <v>19</v>
      </c>
      <c r="E26" s="154"/>
      <c r="F26" s="149"/>
      <c r="G26" s="163"/>
      <c r="H26" s="163"/>
      <c r="I26" s="135"/>
      <c r="J26" s="135"/>
      <c r="K26" s="135"/>
      <c r="L26" s="135"/>
      <c r="M26" s="135"/>
      <c r="N26" s="135"/>
    </row>
    <row r="27" spans="1:8" ht="12">
      <c r="A27" s="160"/>
      <c r="B27" s="173"/>
      <c r="C27" s="171"/>
      <c r="D27" s="171"/>
      <c r="E27" s="154"/>
      <c r="F27" s="149"/>
      <c r="G27" s="163"/>
      <c r="H27" s="163"/>
    </row>
    <row r="28" spans="1:18" ht="24">
      <c r="A28" s="147" t="s">
        <v>340</v>
      </c>
      <c r="B28" s="144" t="s">
        <v>341</v>
      </c>
      <c r="C28" s="153">
        <f>C26+C19</f>
        <v>2835</v>
      </c>
      <c r="D28" s="153">
        <f>D26+D19</f>
        <v>2172</v>
      </c>
      <c r="E28" s="147" t="s">
        <v>342</v>
      </c>
      <c r="F28" s="165" t="s">
        <v>343</v>
      </c>
      <c r="G28" s="150">
        <f>G13+G15+G24</f>
        <v>2680</v>
      </c>
      <c r="H28" s="150">
        <f>H13+H15+H24</f>
        <v>2397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8" ht="12">
      <c r="A29" s="147"/>
      <c r="B29" s="144"/>
      <c r="C29" s="171"/>
      <c r="D29" s="171"/>
      <c r="E29" s="147"/>
      <c r="F29" s="162"/>
      <c r="G29" s="163"/>
      <c r="H29" s="163"/>
    </row>
    <row r="30" spans="1:18" ht="12">
      <c r="A30" s="147" t="s">
        <v>344</v>
      </c>
      <c r="B30" s="144" t="s">
        <v>345</v>
      </c>
      <c r="C30" s="153">
        <f>IF((G28-C28)&gt;0,G28-C28,0)</f>
        <v>0</v>
      </c>
      <c r="D30" s="153">
        <f>IF((H28-D28)&gt;0,H28-D28,0)</f>
        <v>225</v>
      </c>
      <c r="E30" s="147" t="s">
        <v>346</v>
      </c>
      <c r="F30" s="165" t="s">
        <v>347</v>
      </c>
      <c r="G30" s="174">
        <f>IF((C28-G28)&gt;0,C28-G28,0)</f>
        <v>155</v>
      </c>
      <c r="H30" s="174">
        <f>IF((D28-H28)&gt;0,D28-H28,0)</f>
        <v>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8" ht="24">
      <c r="A31" s="175" t="s">
        <v>348</v>
      </c>
      <c r="B31" s="173" t="s">
        <v>349</v>
      </c>
      <c r="C31" s="156"/>
      <c r="D31" s="156"/>
      <c r="E31" s="151" t="s">
        <v>350</v>
      </c>
      <c r="F31" s="162" t="s">
        <v>351</v>
      </c>
      <c r="G31" s="158"/>
      <c r="H31" s="158"/>
    </row>
    <row r="32" spans="1:8" ht="12">
      <c r="A32" s="151" t="s">
        <v>352</v>
      </c>
      <c r="B32" s="176" t="s">
        <v>353</v>
      </c>
      <c r="C32" s="156"/>
      <c r="D32" s="156"/>
      <c r="E32" s="151" t="s">
        <v>354</v>
      </c>
      <c r="F32" s="162" t="s">
        <v>355</v>
      </c>
      <c r="G32" s="158"/>
      <c r="H32" s="158"/>
    </row>
    <row r="33" spans="1:18" ht="12">
      <c r="A33" s="177" t="s">
        <v>356</v>
      </c>
      <c r="B33" s="173" t="s">
        <v>357</v>
      </c>
      <c r="C33" s="170">
        <f>C28+C31+C32</f>
        <v>2835</v>
      </c>
      <c r="D33" s="170">
        <f>D28+D31+D32</f>
        <v>2172</v>
      </c>
      <c r="E33" s="147" t="s">
        <v>358</v>
      </c>
      <c r="F33" s="165" t="s">
        <v>359</v>
      </c>
      <c r="G33" s="174">
        <f>G32+G31+G28</f>
        <v>2680</v>
      </c>
      <c r="H33" s="174">
        <f>H32+H31+H28</f>
        <v>2397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ht="12">
      <c r="A34" s="177" t="s">
        <v>360</v>
      </c>
      <c r="B34" s="144" t="s">
        <v>361</v>
      </c>
      <c r="C34" s="153">
        <f>IF((G33-C33)&gt;0,G33-C33,0)</f>
        <v>0</v>
      </c>
      <c r="D34" s="153">
        <f>IF((H33-D33)&gt;0,H33-D33,0)</f>
        <v>225</v>
      </c>
      <c r="E34" s="177" t="s">
        <v>362</v>
      </c>
      <c r="F34" s="165" t="s">
        <v>363</v>
      </c>
      <c r="G34" s="150">
        <f>IF((C33-G33)&gt;0,C33-G33,0)</f>
        <v>155</v>
      </c>
      <c r="H34" s="150">
        <f>IF((D33-H33)&gt;0,D33-H33,0)</f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4" ht="12">
      <c r="A35" s="151" t="s">
        <v>364</v>
      </c>
      <c r="B35" s="173" t="s">
        <v>365</v>
      </c>
      <c r="C35" s="170">
        <f>C36+C37+C38</f>
        <v>0</v>
      </c>
      <c r="D35" s="170">
        <f>D36+D37+D38</f>
        <v>0</v>
      </c>
      <c r="E35" s="178"/>
      <c r="F35" s="149"/>
      <c r="G35" s="163"/>
      <c r="H35" s="163"/>
      <c r="I35" s="135"/>
      <c r="J35" s="135"/>
      <c r="K35" s="135"/>
      <c r="L35" s="135"/>
      <c r="M35" s="135"/>
      <c r="N35" s="135"/>
    </row>
    <row r="36" spans="1:8" ht="24">
      <c r="A36" s="179" t="s">
        <v>366</v>
      </c>
      <c r="B36" s="172" t="s">
        <v>367</v>
      </c>
      <c r="C36" s="156"/>
      <c r="D36" s="156"/>
      <c r="E36" s="178"/>
      <c r="F36" s="149"/>
      <c r="G36" s="163"/>
      <c r="H36" s="163"/>
    </row>
    <row r="37" spans="1:8" ht="24">
      <c r="A37" s="179" t="s">
        <v>368</v>
      </c>
      <c r="B37" s="180" t="s">
        <v>369</v>
      </c>
      <c r="C37" s="181"/>
      <c r="D37" s="181"/>
      <c r="E37" s="178"/>
      <c r="F37" s="162"/>
      <c r="G37" s="163"/>
      <c r="H37" s="163"/>
    </row>
    <row r="38" spans="1:8" ht="12">
      <c r="A38" s="182" t="s">
        <v>370</v>
      </c>
      <c r="B38" s="180" t="s">
        <v>371</v>
      </c>
      <c r="C38" s="183"/>
      <c r="D38" s="183"/>
      <c r="E38" s="178"/>
      <c r="F38" s="162"/>
      <c r="G38" s="163"/>
      <c r="H38" s="163"/>
    </row>
    <row r="39" spans="1:18" ht="24">
      <c r="A39" s="184" t="s">
        <v>372</v>
      </c>
      <c r="B39" s="185" t="s">
        <v>373</v>
      </c>
      <c r="C39" s="186">
        <f>+IF((G33-C33-C35)&gt;0,G33-C33-C35,0)</f>
        <v>0</v>
      </c>
      <c r="D39" s="186">
        <f>+IF((H33-D33-D35)&gt;0,H33-D33-D35,0)</f>
        <v>225</v>
      </c>
      <c r="E39" s="187" t="s">
        <v>374</v>
      </c>
      <c r="F39" s="188" t="s">
        <v>375</v>
      </c>
      <c r="G39" s="189">
        <f>IF(G34&gt;0,IF(C35+G34&lt;0,0,C35+G34),IF(C34-C35&lt;0,C35-C34,0))</f>
        <v>155</v>
      </c>
      <c r="H39" s="189">
        <f>IF(H34&gt;0,IF(D35+H34&lt;0,0,D35+H34),IF(D34-D35&lt;0,D35-D34,0))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8" ht="12">
      <c r="A40" s="147" t="s">
        <v>376</v>
      </c>
      <c r="B40" s="146" t="s">
        <v>377</v>
      </c>
      <c r="C40" s="190"/>
      <c r="D40" s="190"/>
      <c r="E40" s="147" t="s">
        <v>376</v>
      </c>
      <c r="F40" s="188" t="s">
        <v>378</v>
      </c>
      <c r="G40" s="158">
        <v>82</v>
      </c>
      <c r="H40" s="158">
        <v>15</v>
      </c>
    </row>
    <row r="41" spans="1:18" ht="12">
      <c r="A41" s="147" t="s">
        <v>379</v>
      </c>
      <c r="B41" s="143" t="s">
        <v>380</v>
      </c>
      <c r="C41" s="148">
        <f>IF(G39=0,IF(C39-C40&gt;0,C39-C40+G40,0),IF(G39-G40&lt;0,G40-G39+C39,0))</f>
        <v>0</v>
      </c>
      <c r="D41" s="148">
        <f>IF(H39=0,IF(D39-D40&gt;0,D39-D40+H40,0),IF(H39-H40&lt;0,H40-H39+D39,0))</f>
        <v>240</v>
      </c>
      <c r="E41" s="147" t="s">
        <v>381</v>
      </c>
      <c r="F41" s="191" t="s">
        <v>382</v>
      </c>
      <c r="G41" s="148">
        <f>IF(C39=0,IF(G39-G40&gt;0,G39-G40+C40,0),IF(C39-C40&lt;0,C40-C39+G40,0))</f>
        <v>73</v>
      </c>
      <c r="H41" s="148">
        <f>IF(D39=0,IF(H39-H40&gt;0,H39-H40+D40,0),IF(D39-D40&lt;0,D40-D39+H40,0))</f>
        <v>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ht="12">
      <c r="A42" s="177" t="s">
        <v>383</v>
      </c>
      <c r="B42" s="143" t="s">
        <v>384</v>
      </c>
      <c r="C42" s="174">
        <f>C33+C35+C39</f>
        <v>2835</v>
      </c>
      <c r="D42" s="174">
        <f>D33+D35+D39</f>
        <v>2397</v>
      </c>
      <c r="E42" s="177" t="s">
        <v>385</v>
      </c>
      <c r="F42" s="185" t="s">
        <v>386</v>
      </c>
      <c r="G42" s="174">
        <f>G39+G33</f>
        <v>2835</v>
      </c>
      <c r="H42" s="174">
        <f>H39+H33</f>
        <v>2397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8" ht="12">
      <c r="A43" s="140"/>
      <c r="B43" s="192"/>
      <c r="C43" s="193"/>
      <c r="D43" s="193"/>
      <c r="E43" s="194"/>
      <c r="F43" s="195"/>
      <c r="G43" s="193"/>
      <c r="H43" s="193"/>
    </row>
    <row r="44" spans="1:8" ht="12">
      <c r="A44" s="140"/>
      <c r="B44" s="192"/>
      <c r="C44" s="193"/>
      <c r="D44" s="193"/>
      <c r="E44" s="194"/>
      <c r="F44" s="195"/>
      <c r="G44" s="193"/>
      <c r="H44" s="193"/>
    </row>
    <row r="45" spans="1:8" ht="12" customHeight="1">
      <c r="A45" s="563" t="s">
        <v>387</v>
      </c>
      <c r="B45" s="563"/>
      <c r="C45" s="563"/>
      <c r="D45" s="563"/>
      <c r="E45" s="563"/>
      <c r="F45" s="195"/>
      <c r="G45" s="193"/>
      <c r="H45" s="193"/>
    </row>
    <row r="46" spans="1:8" ht="12">
      <c r="A46" s="140"/>
      <c r="B46" s="192"/>
      <c r="C46" s="193"/>
      <c r="D46" s="193"/>
      <c r="E46" s="194"/>
      <c r="F46" s="195"/>
      <c r="G46" s="193"/>
      <c r="H46" s="193"/>
    </row>
    <row r="47" spans="1:8" ht="12">
      <c r="A47" s="140"/>
      <c r="B47" s="192"/>
      <c r="C47" s="193"/>
      <c r="D47" s="193"/>
      <c r="E47" s="194"/>
      <c r="F47" s="195"/>
      <c r="G47" s="193"/>
      <c r="H47" s="193"/>
    </row>
    <row r="48" spans="1:15" ht="12.75" customHeight="1">
      <c r="A48" s="196" t="s">
        <v>388</v>
      </c>
      <c r="B48" s="197">
        <v>40869</v>
      </c>
      <c r="C48" s="198" t="s">
        <v>389</v>
      </c>
      <c r="D48" s="557" t="s">
        <v>390</v>
      </c>
      <c r="E48" s="557"/>
      <c r="F48" s="557"/>
      <c r="G48" s="557"/>
      <c r="H48" s="557"/>
      <c r="I48" s="135"/>
      <c r="J48" s="135"/>
      <c r="K48" s="135"/>
      <c r="L48" s="135"/>
      <c r="M48" s="135"/>
      <c r="N48" s="135"/>
      <c r="O48" s="135"/>
    </row>
    <row r="49" spans="1:8" ht="12">
      <c r="A49" s="199"/>
      <c r="B49" s="200"/>
      <c r="C49" s="193"/>
      <c r="D49" s="193"/>
      <c r="E49" s="195"/>
      <c r="F49" s="195"/>
      <c r="G49" s="201"/>
      <c r="H49" s="201"/>
    </row>
    <row r="50" spans="1:8" ht="12.75" customHeight="1">
      <c r="A50" s="199"/>
      <c r="B50" s="200"/>
      <c r="C50" s="202" t="s">
        <v>391</v>
      </c>
      <c r="D50" s="558" t="s">
        <v>869</v>
      </c>
      <c r="E50" s="558"/>
      <c r="F50" s="558"/>
      <c r="G50" s="558"/>
      <c r="H50" s="558"/>
    </row>
    <row r="51" spans="1:8" ht="12">
      <c r="A51" s="203"/>
      <c r="B51" s="195"/>
      <c r="C51" s="193"/>
      <c r="D51" s="193"/>
      <c r="E51" s="195"/>
      <c r="F51" s="195"/>
      <c r="G51" s="201"/>
      <c r="H51" s="201"/>
    </row>
    <row r="52" spans="1:8" ht="12">
      <c r="A52" s="203"/>
      <c r="B52" s="195"/>
      <c r="C52" s="193"/>
      <c r="D52" s="193"/>
      <c r="E52" s="195"/>
      <c r="F52" s="195"/>
      <c r="G52" s="201"/>
      <c r="H52" s="201"/>
    </row>
    <row r="53" spans="1:8" ht="12">
      <c r="A53" s="203"/>
      <c r="B53" s="195"/>
      <c r="C53" s="193"/>
      <c r="D53" s="193"/>
      <c r="E53" s="195"/>
      <c r="F53" s="195"/>
      <c r="G53" s="201"/>
      <c r="H53" s="201"/>
    </row>
    <row r="54" spans="1:8" ht="12">
      <c r="A54" s="203"/>
      <c r="B54" s="203"/>
      <c r="C54" s="204"/>
      <c r="D54" s="204"/>
      <c r="E54" s="203"/>
      <c r="F54" s="203"/>
      <c r="G54" s="205"/>
      <c r="H54" s="205"/>
    </row>
    <row r="55" spans="1:8" ht="12">
      <c r="A55" s="203"/>
      <c r="B55" s="203"/>
      <c r="C55" s="204"/>
      <c r="D55" s="204"/>
      <c r="E55" s="203"/>
      <c r="F55" s="203"/>
      <c r="G55" s="205"/>
      <c r="H55" s="205"/>
    </row>
    <row r="56" spans="1:8" ht="12">
      <c r="A56" s="203"/>
      <c r="B56" s="203"/>
      <c r="C56" s="204"/>
      <c r="D56" s="204"/>
      <c r="E56" s="203"/>
      <c r="F56" s="203"/>
      <c r="G56" s="205"/>
      <c r="H56" s="205"/>
    </row>
    <row r="57" spans="1:8" ht="12">
      <c r="A57" s="203"/>
      <c r="B57" s="203"/>
      <c r="C57" s="204"/>
      <c r="D57" s="204"/>
      <c r="E57" s="203"/>
      <c r="F57" s="203"/>
      <c r="G57" s="205"/>
      <c r="H57" s="205"/>
    </row>
    <row r="58" spans="1:8" ht="12">
      <c r="A58" s="203"/>
      <c r="B58" s="203"/>
      <c r="C58" s="204"/>
      <c r="D58" s="204"/>
      <c r="E58" s="203"/>
      <c r="F58" s="203"/>
      <c r="G58" s="205"/>
      <c r="H58" s="205"/>
    </row>
    <row r="59" spans="1:8" ht="12">
      <c r="A59" s="203"/>
      <c r="B59" s="203"/>
      <c r="C59" s="204"/>
      <c r="D59" s="204"/>
      <c r="E59" s="203"/>
      <c r="F59" s="203"/>
      <c r="G59" s="205"/>
      <c r="H59" s="205"/>
    </row>
    <row r="60" spans="1:8" ht="12">
      <c r="A60" s="203"/>
      <c r="B60" s="203"/>
      <c r="C60" s="204"/>
      <c r="D60" s="204"/>
      <c r="E60" s="203"/>
      <c r="F60" s="203"/>
      <c r="G60" s="205"/>
      <c r="H60" s="205"/>
    </row>
    <row r="61" spans="1:8" ht="12">
      <c r="A61" s="203"/>
      <c r="B61" s="203"/>
      <c r="C61" s="204"/>
      <c r="D61" s="204"/>
      <c r="E61" s="203"/>
      <c r="F61" s="203"/>
      <c r="G61" s="205"/>
      <c r="H61" s="205"/>
    </row>
    <row r="62" spans="1:8" ht="12">
      <c r="A62" s="203"/>
      <c r="B62" s="203"/>
      <c r="C62" s="204"/>
      <c r="D62" s="204"/>
      <c r="E62" s="203"/>
      <c r="F62" s="203"/>
      <c r="G62" s="205"/>
      <c r="H62" s="205"/>
    </row>
    <row r="63" spans="1:8" ht="12">
      <c r="A63" s="203"/>
      <c r="B63" s="203"/>
      <c r="C63" s="204"/>
      <c r="D63" s="204"/>
      <c r="E63" s="203"/>
      <c r="F63" s="203"/>
      <c r="G63" s="205"/>
      <c r="H63" s="205"/>
    </row>
    <row r="64" spans="1:8" ht="12">
      <c r="A64" s="203"/>
      <c r="B64" s="203"/>
      <c r="C64" s="204"/>
      <c r="D64" s="204"/>
      <c r="E64" s="203"/>
      <c r="F64" s="203"/>
      <c r="G64" s="205"/>
      <c r="H64" s="205"/>
    </row>
    <row r="65" spans="1:8" ht="12">
      <c r="A65" s="203"/>
      <c r="B65" s="203"/>
      <c r="C65" s="204"/>
      <c r="D65" s="204"/>
      <c r="E65" s="203"/>
      <c r="F65" s="203"/>
      <c r="G65" s="205"/>
      <c r="H65" s="205"/>
    </row>
    <row r="66" spans="1:8" ht="12">
      <c r="A66" s="203"/>
      <c r="B66" s="203"/>
      <c r="C66" s="204"/>
      <c r="D66" s="204"/>
      <c r="E66" s="203"/>
      <c r="F66" s="203"/>
      <c r="G66" s="205"/>
      <c r="H66" s="205"/>
    </row>
    <row r="67" spans="1:8" ht="12">
      <c r="A67" s="203"/>
      <c r="B67" s="203"/>
      <c r="C67" s="204"/>
      <c r="D67" s="204"/>
      <c r="E67" s="203"/>
      <c r="F67" s="203"/>
      <c r="G67" s="205"/>
      <c r="H67" s="205"/>
    </row>
    <row r="68" spans="1:8" ht="12">
      <c r="A68" s="203"/>
      <c r="B68" s="203"/>
      <c r="C68" s="204"/>
      <c r="D68" s="204"/>
      <c r="E68" s="203"/>
      <c r="F68" s="203"/>
      <c r="G68" s="205"/>
      <c r="H68" s="205"/>
    </row>
    <row r="69" spans="1:8" ht="12">
      <c r="A69" s="203"/>
      <c r="B69" s="203"/>
      <c r="C69" s="204"/>
      <c r="D69" s="204"/>
      <c r="E69" s="203"/>
      <c r="F69" s="203"/>
      <c r="G69" s="205"/>
      <c r="H69" s="205"/>
    </row>
    <row r="70" spans="1:8" ht="12">
      <c r="A70" s="203"/>
      <c r="B70" s="203"/>
      <c r="C70" s="204"/>
      <c r="D70" s="204"/>
      <c r="E70" s="203"/>
      <c r="F70" s="203"/>
      <c r="G70" s="205"/>
      <c r="H70" s="205"/>
    </row>
    <row r="71" spans="1:8" ht="12">
      <c r="A71" s="203"/>
      <c r="B71" s="203"/>
      <c r="C71" s="204"/>
      <c r="D71" s="204"/>
      <c r="E71" s="203"/>
      <c r="F71" s="203"/>
      <c r="G71" s="205"/>
      <c r="H71" s="205"/>
    </row>
    <row r="72" spans="1:8" ht="12">
      <c r="A72" s="203"/>
      <c r="B72" s="203"/>
      <c r="C72" s="204"/>
      <c r="D72" s="204"/>
      <c r="E72" s="203"/>
      <c r="F72" s="203"/>
      <c r="G72" s="205"/>
      <c r="H72" s="205"/>
    </row>
    <row r="73" spans="1:8" ht="12">
      <c r="A73" s="203"/>
      <c r="B73" s="203"/>
      <c r="C73" s="204"/>
      <c r="D73" s="204"/>
      <c r="E73" s="203"/>
      <c r="F73" s="203"/>
      <c r="G73" s="205"/>
      <c r="H73" s="205"/>
    </row>
    <row r="74" spans="1:8" ht="12">
      <c r="A74" s="203"/>
      <c r="B74" s="203"/>
      <c r="C74" s="204"/>
      <c r="D74" s="204"/>
      <c r="E74" s="203"/>
      <c r="F74" s="203"/>
      <c r="G74" s="205"/>
      <c r="H74" s="205"/>
    </row>
    <row r="75" spans="1:8" ht="12">
      <c r="A75" s="203"/>
      <c r="B75" s="203"/>
      <c r="C75" s="204"/>
      <c r="D75" s="204"/>
      <c r="E75" s="203"/>
      <c r="F75" s="203"/>
      <c r="G75" s="205"/>
      <c r="H75" s="205"/>
    </row>
    <row r="76" spans="1:8" ht="12">
      <c r="A76" s="203"/>
      <c r="B76" s="203"/>
      <c r="C76" s="204"/>
      <c r="D76" s="204"/>
      <c r="E76" s="203"/>
      <c r="F76" s="203"/>
      <c r="G76" s="205"/>
      <c r="H76" s="205"/>
    </row>
    <row r="77" spans="1:8" ht="12">
      <c r="A77" s="203"/>
      <c r="B77" s="203"/>
      <c r="C77" s="204"/>
      <c r="D77" s="204"/>
      <c r="E77" s="203"/>
      <c r="F77" s="203"/>
      <c r="G77" s="205"/>
      <c r="H77" s="205"/>
    </row>
    <row r="78" spans="1:8" ht="12">
      <c r="A78" s="203"/>
      <c r="B78" s="203"/>
      <c r="C78" s="204"/>
      <c r="D78" s="204"/>
      <c r="E78" s="203"/>
      <c r="F78" s="203"/>
      <c r="G78" s="205"/>
      <c r="H78" s="205"/>
    </row>
    <row r="79" spans="1:8" ht="12">
      <c r="A79" s="203"/>
      <c r="B79" s="203"/>
      <c r="C79" s="204"/>
      <c r="D79" s="204"/>
      <c r="E79" s="203"/>
      <c r="F79" s="203"/>
      <c r="G79" s="205"/>
      <c r="H79" s="205"/>
    </row>
    <row r="80" spans="1:8" ht="12">
      <c r="A80" s="203"/>
      <c r="B80" s="203"/>
      <c r="C80" s="204"/>
      <c r="D80" s="204"/>
      <c r="E80" s="203"/>
      <c r="F80" s="203"/>
      <c r="G80" s="205"/>
      <c r="H80" s="205"/>
    </row>
    <row r="81" spans="1:8" ht="12">
      <c r="A81" s="203"/>
      <c r="B81" s="203"/>
      <c r="C81" s="204"/>
      <c r="D81" s="204"/>
      <c r="E81" s="203"/>
      <c r="F81" s="203"/>
      <c r="G81" s="205"/>
      <c r="H81" s="205"/>
    </row>
    <row r="82" spans="1:8" ht="12">
      <c r="A82" s="203"/>
      <c r="B82" s="203"/>
      <c r="C82" s="204"/>
      <c r="D82" s="204"/>
      <c r="E82" s="203"/>
      <c r="F82" s="203"/>
      <c r="G82" s="205"/>
      <c r="H82" s="205"/>
    </row>
    <row r="83" spans="1:8" ht="12">
      <c r="A83" s="203"/>
      <c r="B83" s="203"/>
      <c r="C83" s="204"/>
      <c r="D83" s="204"/>
      <c r="E83" s="203"/>
      <c r="F83" s="203"/>
      <c r="G83" s="205"/>
      <c r="H83" s="205"/>
    </row>
    <row r="84" spans="1:8" ht="12">
      <c r="A84" s="203"/>
      <c r="B84" s="203"/>
      <c r="C84" s="204"/>
      <c r="D84" s="204"/>
      <c r="E84" s="203"/>
      <c r="F84" s="203"/>
      <c r="G84" s="205"/>
      <c r="H84" s="205"/>
    </row>
    <row r="85" spans="1:8" ht="12">
      <c r="A85" s="203"/>
      <c r="B85" s="203"/>
      <c r="C85" s="204"/>
      <c r="D85" s="204"/>
      <c r="E85" s="203"/>
      <c r="F85" s="203"/>
      <c r="G85" s="205"/>
      <c r="H85" s="205"/>
    </row>
    <row r="86" spans="1:8" ht="12">
      <c r="A86" s="203"/>
      <c r="B86" s="203"/>
      <c r="C86" s="204"/>
      <c r="D86" s="204"/>
      <c r="E86" s="203"/>
      <c r="F86" s="203"/>
      <c r="G86" s="205"/>
      <c r="H86" s="205"/>
    </row>
    <row r="87" spans="1:8" ht="12">
      <c r="A87" s="203"/>
      <c r="B87" s="203"/>
      <c r="C87" s="204"/>
      <c r="D87" s="204"/>
      <c r="E87" s="203"/>
      <c r="F87" s="203"/>
      <c r="G87" s="205"/>
      <c r="H87" s="205"/>
    </row>
    <row r="88" spans="1:8" ht="12">
      <c r="A88" s="203"/>
      <c r="B88" s="203"/>
      <c r="C88" s="204"/>
      <c r="D88" s="204"/>
      <c r="E88" s="203"/>
      <c r="F88" s="203"/>
      <c r="G88" s="205"/>
      <c r="H88" s="205"/>
    </row>
    <row r="89" spans="1:8" ht="12">
      <c r="A89" s="203"/>
      <c r="B89" s="203"/>
      <c r="C89" s="204"/>
      <c r="D89" s="204"/>
      <c r="E89" s="203"/>
      <c r="F89" s="203"/>
      <c r="G89" s="205"/>
      <c r="H89" s="205"/>
    </row>
    <row r="90" spans="1:8" ht="12">
      <c r="A90" s="203"/>
      <c r="B90" s="203"/>
      <c r="C90" s="204"/>
      <c r="D90" s="204"/>
      <c r="E90" s="203"/>
      <c r="F90" s="203"/>
      <c r="G90" s="205"/>
      <c r="H90" s="205"/>
    </row>
    <row r="91" spans="1:8" ht="12">
      <c r="A91" s="203"/>
      <c r="B91" s="203"/>
      <c r="C91" s="204"/>
      <c r="D91" s="204"/>
      <c r="E91" s="203"/>
      <c r="F91" s="203"/>
      <c r="G91" s="205"/>
      <c r="H91" s="205"/>
    </row>
    <row r="92" spans="1:8" ht="12">
      <c r="A92" s="203"/>
      <c r="B92" s="203"/>
      <c r="C92" s="204"/>
      <c r="D92" s="204"/>
      <c r="E92" s="203"/>
      <c r="F92" s="203"/>
      <c r="G92" s="205"/>
      <c r="H92" s="205"/>
    </row>
    <row r="93" spans="1:8" ht="12">
      <c r="A93" s="203"/>
      <c r="B93" s="203"/>
      <c r="C93" s="204"/>
      <c r="D93" s="204"/>
      <c r="E93" s="203"/>
      <c r="F93" s="203"/>
      <c r="G93" s="205"/>
      <c r="H93" s="205"/>
    </row>
    <row r="94" spans="1:8" ht="12">
      <c r="A94" s="203"/>
      <c r="B94" s="203"/>
      <c r="C94" s="204"/>
      <c r="D94" s="204"/>
      <c r="E94" s="203"/>
      <c r="F94" s="203"/>
      <c r="G94" s="205"/>
      <c r="H94" s="205"/>
    </row>
    <row r="95" spans="1:8" ht="12">
      <c r="A95" s="203"/>
      <c r="B95" s="203"/>
      <c r="C95" s="204"/>
      <c r="D95" s="204"/>
      <c r="E95" s="203"/>
      <c r="F95" s="203"/>
      <c r="G95" s="205"/>
      <c r="H95" s="205"/>
    </row>
    <row r="96" spans="1:8" ht="12">
      <c r="A96" s="203"/>
      <c r="B96" s="203"/>
      <c r="C96" s="204"/>
      <c r="D96" s="204"/>
      <c r="E96" s="203"/>
      <c r="F96" s="203"/>
      <c r="G96" s="205"/>
      <c r="H96" s="205"/>
    </row>
    <row r="97" spans="1:8" ht="12">
      <c r="A97" s="203"/>
      <c r="B97" s="203"/>
      <c r="C97" s="204"/>
      <c r="D97" s="204"/>
      <c r="E97" s="203"/>
      <c r="F97" s="203"/>
      <c r="G97" s="205"/>
      <c r="H97" s="205"/>
    </row>
    <row r="98" spans="1:8" ht="12">
      <c r="A98" s="203"/>
      <c r="B98" s="203"/>
      <c r="C98" s="204"/>
      <c r="D98" s="204"/>
      <c r="E98" s="203"/>
      <c r="F98" s="203"/>
      <c r="G98" s="205"/>
      <c r="H98" s="205"/>
    </row>
    <row r="99" spans="1:8" ht="12">
      <c r="A99" s="203"/>
      <c r="B99" s="203"/>
      <c r="C99" s="204"/>
      <c r="D99" s="204"/>
      <c r="E99" s="203"/>
      <c r="F99" s="203"/>
      <c r="G99" s="205"/>
      <c r="H99" s="205"/>
    </row>
    <row r="100" spans="1:8" ht="12">
      <c r="A100" s="203"/>
      <c r="B100" s="203"/>
      <c r="C100" s="204"/>
      <c r="D100" s="204"/>
      <c r="E100" s="203"/>
      <c r="F100" s="203"/>
      <c r="G100" s="205"/>
      <c r="H100" s="205"/>
    </row>
    <row r="101" spans="1:8" ht="12">
      <c r="A101" s="203"/>
      <c r="B101" s="203"/>
      <c r="C101" s="204"/>
      <c r="D101" s="204"/>
      <c r="E101" s="203"/>
      <c r="F101" s="203"/>
      <c r="G101" s="205"/>
      <c r="H101" s="205"/>
    </row>
    <row r="102" spans="1:8" ht="12">
      <c r="A102" s="203"/>
      <c r="B102" s="203"/>
      <c r="C102" s="204"/>
      <c r="D102" s="204"/>
      <c r="E102" s="203"/>
      <c r="F102" s="203"/>
      <c r="G102" s="205"/>
      <c r="H102" s="205"/>
    </row>
    <row r="103" spans="1:8" ht="12">
      <c r="A103" s="203"/>
      <c r="B103" s="203"/>
      <c r="C103" s="204"/>
      <c r="D103" s="204"/>
      <c r="E103" s="203"/>
      <c r="F103" s="203"/>
      <c r="G103" s="205"/>
      <c r="H103" s="205"/>
    </row>
    <row r="104" spans="1:8" ht="12">
      <c r="A104" s="203"/>
      <c r="B104" s="203"/>
      <c r="C104" s="204"/>
      <c r="D104" s="204"/>
      <c r="E104" s="203"/>
      <c r="F104" s="203"/>
      <c r="G104" s="205"/>
      <c r="H104" s="205"/>
    </row>
    <row r="105" spans="1:8" ht="12">
      <c r="A105" s="203"/>
      <c r="B105" s="203"/>
      <c r="C105" s="204"/>
      <c r="D105" s="204"/>
      <c r="E105" s="203"/>
      <c r="F105" s="203"/>
      <c r="G105" s="205"/>
      <c r="H105" s="205"/>
    </row>
    <row r="106" spans="1:8" ht="12">
      <c r="A106" s="203"/>
      <c r="B106" s="203"/>
      <c r="C106" s="204"/>
      <c r="D106" s="204"/>
      <c r="E106" s="203"/>
      <c r="F106" s="203"/>
      <c r="G106" s="205"/>
      <c r="H106" s="205"/>
    </row>
    <row r="107" spans="1:6" ht="12">
      <c r="A107" s="203"/>
      <c r="B107" s="203"/>
      <c r="C107" s="206"/>
      <c r="D107" s="206"/>
      <c r="E107" s="203"/>
      <c r="F107" s="203"/>
    </row>
    <row r="108" spans="1:6" ht="12">
      <c r="A108" s="203"/>
      <c r="B108" s="203"/>
      <c r="C108" s="206"/>
      <c r="D108" s="206"/>
      <c r="E108" s="203"/>
      <c r="F108" s="203"/>
    </row>
    <row r="109" spans="1:6" ht="12">
      <c r="A109" s="203"/>
      <c r="B109" s="203"/>
      <c r="C109" s="206"/>
      <c r="D109" s="206"/>
      <c r="E109" s="203"/>
      <c r="F109" s="203"/>
    </row>
    <row r="110" spans="1:6" ht="12">
      <c r="A110" s="203"/>
      <c r="B110" s="203"/>
      <c r="C110" s="206"/>
      <c r="D110" s="206"/>
      <c r="E110" s="203"/>
      <c r="F110" s="203"/>
    </row>
    <row r="111" spans="1:6" ht="12">
      <c r="A111" s="203"/>
      <c r="B111" s="203"/>
      <c r="C111" s="206"/>
      <c r="D111" s="206"/>
      <c r="E111" s="203"/>
      <c r="F111" s="203"/>
    </row>
    <row r="112" spans="1:6" ht="12">
      <c r="A112" s="203"/>
      <c r="B112" s="203"/>
      <c r="C112" s="206"/>
      <c r="D112" s="206"/>
      <c r="E112" s="203"/>
      <c r="F112" s="203"/>
    </row>
    <row r="113" spans="1:6" ht="12">
      <c r="A113" s="203"/>
      <c r="B113" s="203"/>
      <c r="C113" s="206"/>
      <c r="D113" s="206"/>
      <c r="E113" s="203"/>
      <c r="F113" s="203"/>
    </row>
    <row r="114" spans="1:6" ht="12">
      <c r="A114" s="203"/>
      <c r="B114" s="203"/>
      <c r="C114" s="206"/>
      <c r="D114" s="206"/>
      <c r="E114" s="203"/>
      <c r="F114" s="203"/>
    </row>
    <row r="115" spans="1:6" ht="12">
      <c r="A115" s="203"/>
      <c r="B115" s="203"/>
      <c r="C115" s="206"/>
      <c r="D115" s="206"/>
      <c r="E115" s="203"/>
      <c r="F115" s="203"/>
    </row>
    <row r="116" spans="1:6" ht="12">
      <c r="A116" s="203"/>
      <c r="B116" s="203"/>
      <c r="C116" s="206"/>
      <c r="D116" s="206"/>
      <c r="E116" s="203"/>
      <c r="F116" s="203"/>
    </row>
    <row r="117" spans="1:6" ht="12">
      <c r="A117" s="203"/>
      <c r="B117" s="203"/>
      <c r="C117" s="206"/>
      <c r="D117" s="206"/>
      <c r="E117" s="203"/>
      <c r="F117" s="203"/>
    </row>
    <row r="118" spans="1:6" ht="12">
      <c r="A118" s="203"/>
      <c r="B118" s="203"/>
      <c r="C118" s="206"/>
      <c r="D118" s="206"/>
      <c r="E118" s="203"/>
      <c r="F118" s="203"/>
    </row>
    <row r="119" spans="1:6" ht="12">
      <c r="A119" s="203"/>
      <c r="B119" s="203"/>
      <c r="C119" s="206"/>
      <c r="D119" s="206"/>
      <c r="E119" s="203"/>
      <c r="F119" s="203"/>
    </row>
    <row r="120" spans="1:6" ht="12">
      <c r="A120" s="203"/>
      <c r="B120" s="203"/>
      <c r="C120" s="206"/>
      <c r="D120" s="206"/>
      <c r="E120" s="203"/>
      <c r="F120" s="203"/>
    </row>
    <row r="121" spans="1:6" ht="12">
      <c r="A121" s="203"/>
      <c r="B121" s="203"/>
      <c r="C121" s="206"/>
      <c r="D121" s="206"/>
      <c r="E121" s="203"/>
      <c r="F121" s="203"/>
    </row>
    <row r="122" spans="1:6" ht="12">
      <c r="A122" s="203"/>
      <c r="B122" s="203"/>
      <c r="C122" s="206"/>
      <c r="D122" s="206"/>
      <c r="E122" s="203"/>
      <c r="F122" s="203"/>
    </row>
    <row r="123" spans="1:6" ht="12">
      <c r="A123" s="203"/>
      <c r="B123" s="203"/>
      <c r="C123" s="206"/>
      <c r="D123" s="206"/>
      <c r="E123" s="203"/>
      <c r="F123" s="203"/>
    </row>
    <row r="124" spans="1:6" ht="12">
      <c r="A124" s="203"/>
      <c r="B124" s="203"/>
      <c r="C124" s="206"/>
      <c r="D124" s="206"/>
      <c r="E124" s="203"/>
      <c r="F124" s="203"/>
    </row>
    <row r="125" spans="1:6" ht="12">
      <c r="A125" s="203"/>
      <c r="B125" s="203"/>
      <c r="C125" s="206"/>
      <c r="D125" s="206"/>
      <c r="E125" s="203"/>
      <c r="F125" s="203"/>
    </row>
    <row r="126" spans="1:6" ht="12">
      <c r="A126" s="203"/>
      <c r="B126" s="203"/>
      <c r="C126" s="206"/>
      <c r="D126" s="206"/>
      <c r="E126" s="203"/>
      <c r="F126" s="203"/>
    </row>
    <row r="127" spans="1:6" ht="12">
      <c r="A127" s="203"/>
      <c r="B127" s="203"/>
      <c r="C127" s="206"/>
      <c r="D127" s="206"/>
      <c r="E127" s="203"/>
      <c r="F127" s="203"/>
    </row>
    <row r="128" spans="1:6" ht="12">
      <c r="A128" s="203"/>
      <c r="B128" s="203"/>
      <c r="C128" s="206"/>
      <c r="D128" s="206"/>
      <c r="E128" s="203"/>
      <c r="F128" s="203"/>
    </row>
    <row r="129" spans="1:6" ht="12">
      <c r="A129" s="203"/>
      <c r="B129" s="203"/>
      <c r="C129" s="206"/>
      <c r="D129" s="206"/>
      <c r="E129" s="203"/>
      <c r="F129" s="203"/>
    </row>
    <row r="130" spans="1:6" ht="12">
      <c r="A130" s="203"/>
      <c r="B130" s="203"/>
      <c r="C130" s="206"/>
      <c r="D130" s="206"/>
      <c r="E130" s="203"/>
      <c r="F130" s="203"/>
    </row>
    <row r="131" spans="1:6" ht="12">
      <c r="A131" s="203"/>
      <c r="B131" s="203"/>
      <c r="C131" s="206"/>
      <c r="D131" s="206"/>
      <c r="E131" s="203"/>
      <c r="F131" s="203"/>
    </row>
    <row r="132" spans="1:6" ht="12">
      <c r="A132" s="203"/>
      <c r="B132" s="203"/>
      <c r="C132" s="206"/>
      <c r="D132" s="206"/>
      <c r="E132" s="203"/>
      <c r="F132" s="203"/>
    </row>
    <row r="133" spans="1:6" ht="12">
      <c r="A133" s="203"/>
      <c r="B133" s="203"/>
      <c r="C133" s="206"/>
      <c r="D133" s="206"/>
      <c r="E133" s="203"/>
      <c r="F133" s="203"/>
    </row>
    <row r="134" spans="1:6" ht="12">
      <c r="A134" s="203"/>
      <c r="B134" s="203"/>
      <c r="C134" s="206"/>
      <c r="D134" s="206"/>
      <c r="E134" s="203"/>
      <c r="F134" s="203"/>
    </row>
    <row r="135" spans="1:6" ht="12">
      <c r="A135" s="203"/>
      <c r="B135" s="203"/>
      <c r="C135" s="206"/>
      <c r="D135" s="206"/>
      <c r="E135" s="203"/>
      <c r="F135" s="203"/>
    </row>
    <row r="136" spans="1:6" ht="12">
      <c r="A136" s="203"/>
      <c r="B136" s="203"/>
      <c r="C136" s="206"/>
      <c r="D136" s="206"/>
      <c r="E136" s="203"/>
      <c r="F136" s="203"/>
    </row>
    <row r="137" spans="1:6" ht="12">
      <c r="A137" s="203"/>
      <c r="B137" s="203"/>
      <c r="C137" s="206"/>
      <c r="D137" s="206"/>
      <c r="E137" s="203"/>
      <c r="F137" s="203"/>
    </row>
    <row r="138" spans="1:6" ht="12">
      <c r="A138" s="203"/>
      <c r="B138" s="203"/>
      <c r="C138" s="206"/>
      <c r="D138" s="206"/>
      <c r="E138" s="203"/>
      <c r="F138" s="203"/>
    </row>
    <row r="139" spans="1:6" ht="12">
      <c r="A139" s="203"/>
      <c r="B139" s="203"/>
      <c r="C139" s="206"/>
      <c r="D139" s="206"/>
      <c r="E139" s="203"/>
      <c r="F139" s="203"/>
    </row>
    <row r="140" spans="1:6" ht="12">
      <c r="A140" s="203"/>
      <c r="B140" s="203"/>
      <c r="C140" s="206"/>
      <c r="D140" s="206"/>
      <c r="E140" s="203"/>
      <c r="F140" s="203"/>
    </row>
    <row r="141" spans="1:6" ht="12">
      <c r="A141" s="203"/>
      <c r="B141" s="203"/>
      <c r="C141" s="206"/>
      <c r="D141" s="206"/>
      <c r="E141" s="203"/>
      <c r="F141" s="203"/>
    </row>
    <row r="142" spans="1:6" ht="12">
      <c r="A142" s="203"/>
      <c r="B142" s="203"/>
      <c r="C142" s="206"/>
      <c r="D142" s="206"/>
      <c r="E142" s="203"/>
      <c r="F142" s="203"/>
    </row>
    <row r="143" spans="1:6" ht="12">
      <c r="A143" s="203"/>
      <c r="B143" s="203"/>
      <c r="C143" s="206"/>
      <c r="D143" s="206"/>
      <c r="E143" s="203"/>
      <c r="F143" s="203"/>
    </row>
    <row r="144" spans="1:6" ht="12">
      <c r="A144" s="203"/>
      <c r="B144" s="203"/>
      <c r="C144" s="206"/>
      <c r="D144" s="206"/>
      <c r="E144" s="203"/>
      <c r="F144" s="203"/>
    </row>
    <row r="145" spans="1:6" ht="12">
      <c r="A145" s="203"/>
      <c r="B145" s="203"/>
      <c r="C145" s="206"/>
      <c r="D145" s="206"/>
      <c r="E145" s="203"/>
      <c r="F145" s="203"/>
    </row>
    <row r="146" spans="1:6" ht="12">
      <c r="A146" s="203"/>
      <c r="B146" s="203"/>
      <c r="C146" s="206"/>
      <c r="D146" s="206"/>
      <c r="E146" s="203"/>
      <c r="F146" s="203"/>
    </row>
    <row r="147" spans="1:6" ht="12">
      <c r="A147" s="203"/>
      <c r="B147" s="203"/>
      <c r="C147" s="206"/>
      <c r="D147" s="206"/>
      <c r="E147" s="203"/>
      <c r="F147" s="203"/>
    </row>
    <row r="148" spans="1:6" ht="12">
      <c r="A148" s="203"/>
      <c r="B148" s="203"/>
      <c r="C148" s="206"/>
      <c r="D148" s="206"/>
      <c r="E148" s="203"/>
      <c r="F148" s="203"/>
    </row>
    <row r="149" spans="1:6" ht="12">
      <c r="A149" s="203"/>
      <c r="B149" s="203"/>
      <c r="C149" s="206"/>
      <c r="D149" s="206"/>
      <c r="E149" s="203"/>
      <c r="F149" s="203"/>
    </row>
    <row r="150" spans="1:6" ht="12">
      <c r="A150" s="203"/>
      <c r="B150" s="203"/>
      <c r="C150" s="206"/>
      <c r="D150" s="206"/>
      <c r="E150" s="203"/>
      <c r="F150" s="203"/>
    </row>
    <row r="151" spans="1:6" ht="12">
      <c r="A151" s="203"/>
      <c r="B151" s="203"/>
      <c r="C151" s="206"/>
      <c r="D151" s="206"/>
      <c r="E151" s="203"/>
      <c r="F151" s="203"/>
    </row>
    <row r="152" spans="1:6" ht="12">
      <c r="A152" s="203"/>
      <c r="B152" s="203"/>
      <c r="C152" s="206"/>
      <c r="D152" s="206"/>
      <c r="E152" s="203"/>
      <c r="F152" s="203"/>
    </row>
    <row r="153" spans="1:6" ht="12">
      <c r="A153" s="203"/>
      <c r="B153" s="203"/>
      <c r="C153" s="206"/>
      <c r="D153" s="206"/>
      <c r="E153" s="203"/>
      <c r="F153" s="203"/>
    </row>
    <row r="154" spans="1:6" ht="12">
      <c r="A154" s="203"/>
      <c r="B154" s="203"/>
      <c r="C154" s="206"/>
      <c r="D154" s="206"/>
      <c r="E154" s="203"/>
      <c r="F154" s="203"/>
    </row>
    <row r="155" spans="1:6" ht="12">
      <c r="A155" s="203"/>
      <c r="B155" s="203"/>
      <c r="C155" s="206"/>
      <c r="D155" s="206"/>
      <c r="E155" s="203"/>
      <c r="F155" s="203"/>
    </row>
    <row r="156" spans="1:6" ht="12">
      <c r="A156" s="203"/>
      <c r="B156" s="203"/>
      <c r="C156" s="206"/>
      <c r="D156" s="206"/>
      <c r="E156" s="203"/>
      <c r="F156" s="203"/>
    </row>
    <row r="157" spans="1:6" ht="12">
      <c r="A157" s="203"/>
      <c r="B157" s="203"/>
      <c r="C157" s="206"/>
      <c r="D157" s="206"/>
      <c r="E157" s="203"/>
      <c r="F157" s="203"/>
    </row>
    <row r="158" spans="1:6" ht="12">
      <c r="A158" s="203"/>
      <c r="B158" s="203"/>
      <c r="C158" s="206"/>
      <c r="D158" s="206"/>
      <c r="E158" s="203"/>
      <c r="F158" s="203"/>
    </row>
    <row r="159" spans="1:6" ht="12">
      <c r="A159" s="203"/>
      <c r="B159" s="203"/>
      <c r="C159" s="206"/>
      <c r="D159" s="206"/>
      <c r="E159" s="203"/>
      <c r="F159" s="203"/>
    </row>
    <row r="160" spans="1:6" ht="12">
      <c r="A160" s="203"/>
      <c r="B160" s="203"/>
      <c r="C160" s="206"/>
      <c r="D160" s="206"/>
      <c r="E160" s="203"/>
      <c r="F160" s="203"/>
    </row>
    <row r="161" spans="1:6" ht="12">
      <c r="A161" s="203"/>
      <c r="B161" s="203"/>
      <c r="C161" s="206"/>
      <c r="D161" s="206"/>
      <c r="E161" s="203"/>
      <c r="F161" s="203"/>
    </row>
    <row r="162" spans="1:6" ht="12">
      <c r="A162" s="203"/>
      <c r="B162" s="203"/>
      <c r="C162" s="206"/>
      <c r="D162" s="206"/>
      <c r="E162" s="203"/>
      <c r="F162" s="203"/>
    </row>
    <row r="163" spans="1:6" ht="12">
      <c r="A163" s="203"/>
      <c r="B163" s="203"/>
      <c r="C163" s="206"/>
      <c r="D163" s="206"/>
      <c r="E163" s="203"/>
      <c r="F163" s="203"/>
    </row>
    <row r="164" spans="1:6" ht="12">
      <c r="A164" s="203"/>
      <c r="B164" s="203"/>
      <c r="C164" s="206"/>
      <c r="D164" s="206"/>
      <c r="E164" s="203"/>
      <c r="F164" s="203"/>
    </row>
    <row r="165" spans="1:6" ht="12">
      <c r="A165" s="203"/>
      <c r="B165" s="203"/>
      <c r="C165" s="206"/>
      <c r="D165" s="206"/>
      <c r="E165" s="203"/>
      <c r="F165" s="203"/>
    </row>
    <row r="166" spans="1:6" ht="12">
      <c r="A166" s="203"/>
      <c r="B166" s="203"/>
      <c r="C166" s="206"/>
      <c r="D166" s="206"/>
      <c r="E166" s="203"/>
      <c r="F166" s="203"/>
    </row>
    <row r="167" spans="1:6" ht="12">
      <c r="A167" s="203"/>
      <c r="B167" s="203"/>
      <c r="C167" s="206"/>
      <c r="D167" s="206"/>
      <c r="E167" s="203"/>
      <c r="F167" s="203"/>
    </row>
    <row r="168" spans="1:6" ht="12">
      <c r="A168" s="203"/>
      <c r="B168" s="203"/>
      <c r="C168" s="206"/>
      <c r="D168" s="206"/>
      <c r="E168" s="203"/>
      <c r="F168" s="203"/>
    </row>
    <row r="169" spans="1:6" ht="12">
      <c r="A169" s="203"/>
      <c r="B169" s="203"/>
      <c r="C169" s="206"/>
      <c r="D169" s="206"/>
      <c r="E169" s="203"/>
      <c r="F169" s="203"/>
    </row>
    <row r="170" spans="1:6" ht="12">
      <c r="A170" s="203"/>
      <c r="B170" s="203"/>
      <c r="C170" s="206"/>
      <c r="D170" s="206"/>
      <c r="E170" s="203"/>
      <c r="F170" s="203"/>
    </row>
    <row r="171" spans="1:6" ht="12">
      <c r="A171" s="203"/>
      <c r="B171" s="203"/>
      <c r="C171" s="206"/>
      <c r="D171" s="206"/>
      <c r="E171" s="203"/>
      <c r="F171" s="203"/>
    </row>
    <row r="172" spans="1:6" ht="12">
      <c r="A172" s="203"/>
      <c r="B172" s="203"/>
      <c r="C172" s="206"/>
      <c r="D172" s="206"/>
      <c r="E172" s="203"/>
      <c r="F172" s="203"/>
    </row>
    <row r="173" spans="1:6" ht="12">
      <c r="A173" s="203"/>
      <c r="B173" s="203"/>
      <c r="C173" s="206"/>
      <c r="D173" s="206"/>
      <c r="E173" s="203"/>
      <c r="F173" s="203"/>
    </row>
    <row r="174" spans="1:6" ht="12">
      <c r="A174" s="203"/>
      <c r="B174" s="203"/>
      <c r="C174" s="206"/>
      <c r="D174" s="206"/>
      <c r="E174" s="203"/>
      <c r="F174" s="203"/>
    </row>
    <row r="175" spans="1:6" ht="12">
      <c r="A175" s="203"/>
      <c r="B175" s="203"/>
      <c r="C175" s="206"/>
      <c r="D175" s="206"/>
      <c r="E175" s="203"/>
      <c r="F175" s="203"/>
    </row>
    <row r="176" spans="1:6" ht="12">
      <c r="A176" s="203"/>
      <c r="B176" s="203"/>
      <c r="C176" s="206"/>
      <c r="D176" s="206"/>
      <c r="E176" s="203"/>
      <c r="F176" s="203"/>
    </row>
    <row r="177" spans="1:6" ht="12">
      <c r="A177" s="203"/>
      <c r="B177" s="203"/>
      <c r="C177" s="206"/>
      <c r="D177" s="206"/>
      <c r="E177" s="203"/>
      <c r="F177" s="203"/>
    </row>
    <row r="178" spans="1:6" ht="12">
      <c r="A178" s="203"/>
      <c r="B178" s="203"/>
      <c r="C178" s="206"/>
      <c r="D178" s="206"/>
      <c r="E178" s="203"/>
      <c r="F178" s="203"/>
    </row>
  </sheetData>
  <sheetProtection sheet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52" sqref="C52:D52"/>
    </sheetView>
  </sheetViews>
  <sheetFormatPr defaultColWidth="9.00390625" defaultRowHeight="12.75"/>
  <cols>
    <col min="1" max="1" width="69.875" style="207" customWidth="1"/>
    <col min="2" max="2" width="36.125" style="207" customWidth="1"/>
    <col min="3" max="3" width="22.125" style="208" customWidth="1"/>
    <col min="4" max="4" width="21.375" style="208" customWidth="1"/>
    <col min="5" max="5" width="10.125" style="207" customWidth="1"/>
    <col min="6" max="6" width="12.00390625" style="207" customWidth="1"/>
    <col min="7" max="16384" width="9.375" style="207" customWidth="1"/>
  </cols>
  <sheetData>
    <row r="1" spans="1:4" ht="12">
      <c r="A1" s="209"/>
      <c r="B1" s="209"/>
      <c r="C1" s="210"/>
      <c r="D1" s="210"/>
    </row>
    <row r="2" spans="1:6" ht="12" customHeight="1">
      <c r="A2" s="564" t="s">
        <v>392</v>
      </c>
      <c r="B2" s="564"/>
      <c r="C2" s="564"/>
      <c r="D2" s="564"/>
      <c r="E2" s="564"/>
      <c r="F2" s="564"/>
    </row>
    <row r="3" spans="1:6" ht="15" customHeight="1">
      <c r="A3" s="211"/>
      <c r="B3" s="211"/>
      <c r="C3" s="212"/>
      <c r="D3" s="212"/>
      <c r="E3" s="213"/>
      <c r="F3" s="213"/>
    </row>
    <row r="4" spans="1:6" ht="15" customHeight="1">
      <c r="A4" s="214" t="s">
        <v>393</v>
      </c>
      <c r="B4" s="214" t="str">
        <f>'справка _1_БАЛАНС'!E3</f>
        <v>Инвестор.бг АД</v>
      </c>
      <c r="C4" s="215" t="s">
        <v>3</v>
      </c>
      <c r="D4" s="215">
        <f>'справка _1_БАЛАНС'!H3</f>
        <v>130277328</v>
      </c>
      <c r="E4" s="213"/>
      <c r="F4" s="213"/>
    </row>
    <row r="5" spans="1:4" ht="15">
      <c r="A5" s="214" t="s">
        <v>278</v>
      </c>
      <c r="B5" s="214" t="str">
        <f>'справка _1_БАЛАНС'!E4</f>
        <v>консолидиран</v>
      </c>
      <c r="C5" s="216" t="s">
        <v>6</v>
      </c>
      <c r="D5" s="215">
        <f>'справка _1_БАЛАНС'!H4</f>
        <v>1059</v>
      </c>
    </row>
    <row r="6" spans="1:6" ht="12" customHeight="1">
      <c r="A6" s="217" t="s">
        <v>7</v>
      </c>
      <c r="B6" s="218" t="str">
        <f>'справка _1_БАЛАНС'!E5</f>
        <v>Трето тримесечие 2011</v>
      </c>
      <c r="C6" s="219"/>
      <c r="D6" s="220" t="s">
        <v>279</v>
      </c>
      <c r="F6" s="221"/>
    </row>
    <row r="7" spans="1:6" ht="33.75" customHeight="1">
      <c r="A7" s="222" t="s">
        <v>394</v>
      </c>
      <c r="B7" s="222" t="s">
        <v>10</v>
      </c>
      <c r="C7" s="223" t="s">
        <v>11</v>
      </c>
      <c r="D7" s="223" t="s">
        <v>15</v>
      </c>
      <c r="E7" s="224"/>
      <c r="F7" s="224"/>
    </row>
    <row r="8" spans="1:6" ht="12">
      <c r="A8" s="222" t="s">
        <v>16</v>
      </c>
      <c r="B8" s="222" t="s">
        <v>17</v>
      </c>
      <c r="C8" s="225">
        <v>1</v>
      </c>
      <c r="D8" s="225">
        <v>2</v>
      </c>
      <c r="E8" s="224"/>
      <c r="F8" s="224"/>
    </row>
    <row r="9" spans="1:6" ht="12">
      <c r="A9" s="226" t="s">
        <v>395</v>
      </c>
      <c r="B9" s="227"/>
      <c r="C9" s="228"/>
      <c r="D9" s="228"/>
      <c r="E9" s="229"/>
      <c r="F9" s="229"/>
    </row>
    <row r="10" spans="1:6" ht="12">
      <c r="A10" s="230" t="s">
        <v>396</v>
      </c>
      <c r="B10" s="231" t="s">
        <v>397</v>
      </c>
      <c r="C10" s="232">
        <v>2482</v>
      </c>
      <c r="D10" s="232">
        <v>2253</v>
      </c>
      <c r="E10" s="229"/>
      <c r="F10" s="229"/>
    </row>
    <row r="11" spans="1:13" ht="12">
      <c r="A11" s="230" t="s">
        <v>398</v>
      </c>
      <c r="B11" s="231" t="s">
        <v>399</v>
      </c>
      <c r="C11" s="232">
        <v>-1229</v>
      </c>
      <c r="D11" s="232">
        <v>-879</v>
      </c>
      <c r="E11" s="233"/>
      <c r="F11" s="233"/>
      <c r="G11" s="234"/>
      <c r="H11" s="234"/>
      <c r="I11" s="234"/>
      <c r="J11" s="234"/>
      <c r="K11" s="234"/>
      <c r="L11" s="234"/>
      <c r="M11" s="234"/>
    </row>
    <row r="12" spans="1:13" ht="24">
      <c r="A12" s="230" t="s">
        <v>400</v>
      </c>
      <c r="B12" s="231" t="s">
        <v>401</v>
      </c>
      <c r="C12" s="232"/>
      <c r="D12" s="232"/>
      <c r="E12" s="233"/>
      <c r="F12" s="233"/>
      <c r="G12" s="234"/>
      <c r="H12" s="234"/>
      <c r="I12" s="234"/>
      <c r="J12" s="234"/>
      <c r="K12" s="234"/>
      <c r="L12" s="234"/>
      <c r="M12" s="234"/>
    </row>
    <row r="13" spans="1:13" ht="12" customHeight="1">
      <c r="A13" s="230" t="s">
        <v>402</v>
      </c>
      <c r="B13" s="231" t="s">
        <v>403</v>
      </c>
      <c r="C13" s="232">
        <v>-1129</v>
      </c>
      <c r="D13" s="232">
        <v>-825</v>
      </c>
      <c r="E13" s="233"/>
      <c r="F13" s="233"/>
      <c r="G13" s="234"/>
      <c r="H13" s="234"/>
      <c r="I13" s="234"/>
      <c r="J13" s="234"/>
      <c r="K13" s="234"/>
      <c r="L13" s="234"/>
      <c r="M13" s="234"/>
    </row>
    <row r="14" spans="1:13" ht="14.25" customHeight="1">
      <c r="A14" s="230" t="s">
        <v>404</v>
      </c>
      <c r="B14" s="231" t="s">
        <v>405</v>
      </c>
      <c r="C14" s="232">
        <v>-305</v>
      </c>
      <c r="D14" s="232">
        <v>-352</v>
      </c>
      <c r="E14" s="233"/>
      <c r="F14" s="233"/>
      <c r="G14" s="234"/>
      <c r="H14" s="234"/>
      <c r="I14" s="234"/>
      <c r="J14" s="234"/>
      <c r="K14" s="234"/>
      <c r="L14" s="234"/>
      <c r="M14" s="234"/>
    </row>
    <row r="15" spans="1:13" ht="12">
      <c r="A15" s="235" t="s">
        <v>406</v>
      </c>
      <c r="B15" s="231" t="s">
        <v>407</v>
      </c>
      <c r="C15" s="232">
        <v>-38</v>
      </c>
      <c r="D15" s="232">
        <v>-35</v>
      </c>
      <c r="E15" s="233"/>
      <c r="F15" s="233"/>
      <c r="G15" s="234"/>
      <c r="H15" s="234"/>
      <c r="I15" s="234"/>
      <c r="J15" s="234"/>
      <c r="K15" s="234"/>
      <c r="L15" s="234"/>
      <c r="M15" s="234"/>
    </row>
    <row r="16" spans="1:13" ht="12">
      <c r="A16" s="230" t="s">
        <v>408</v>
      </c>
      <c r="B16" s="231" t="s">
        <v>409</v>
      </c>
      <c r="C16" s="232">
        <v>31</v>
      </c>
      <c r="D16" s="232">
        <v>22</v>
      </c>
      <c r="E16" s="233"/>
      <c r="F16" s="233"/>
      <c r="G16" s="234"/>
      <c r="H16" s="234"/>
      <c r="I16" s="234"/>
      <c r="J16" s="234"/>
      <c r="K16" s="234"/>
      <c r="L16" s="234"/>
      <c r="M16" s="234"/>
    </row>
    <row r="17" spans="1:13" ht="24">
      <c r="A17" s="230" t="s">
        <v>410</v>
      </c>
      <c r="B17" s="231" t="s">
        <v>411</v>
      </c>
      <c r="C17" s="232"/>
      <c r="D17" s="232">
        <v>-13</v>
      </c>
      <c r="E17" s="233"/>
      <c r="F17" s="233"/>
      <c r="G17" s="234"/>
      <c r="H17" s="234"/>
      <c r="I17" s="234"/>
      <c r="J17" s="234"/>
      <c r="K17" s="234"/>
      <c r="L17" s="234"/>
      <c r="M17" s="234"/>
    </row>
    <row r="18" spans="1:13" ht="12">
      <c r="A18" s="235" t="s">
        <v>412</v>
      </c>
      <c r="B18" s="236" t="s">
        <v>413</v>
      </c>
      <c r="C18" s="232"/>
      <c r="D18" s="232"/>
      <c r="E18" s="233"/>
      <c r="F18" s="233"/>
      <c r="G18" s="234"/>
      <c r="H18" s="234"/>
      <c r="I18" s="234"/>
      <c r="J18" s="234"/>
      <c r="K18" s="234"/>
      <c r="L18" s="234"/>
      <c r="M18" s="234"/>
    </row>
    <row r="19" spans="1:13" ht="12">
      <c r="A19" s="230" t="s">
        <v>414</v>
      </c>
      <c r="B19" s="231" t="s">
        <v>415</v>
      </c>
      <c r="C19" s="232">
        <v>-30</v>
      </c>
      <c r="D19" s="232">
        <v>-7</v>
      </c>
      <c r="E19" s="233"/>
      <c r="F19" s="233"/>
      <c r="G19" s="234"/>
      <c r="H19" s="234"/>
      <c r="I19" s="234"/>
      <c r="J19" s="234"/>
      <c r="K19" s="234"/>
      <c r="L19" s="234"/>
      <c r="M19" s="234"/>
    </row>
    <row r="20" spans="1:13" ht="13.5">
      <c r="A20" s="237" t="s">
        <v>416</v>
      </c>
      <c r="B20" s="238" t="s">
        <v>417</v>
      </c>
      <c r="C20" s="228">
        <f>SUM(C10:C19)</f>
        <v>-218</v>
      </c>
      <c r="D20" s="228">
        <f>SUM(D10:D19)</f>
        <v>164</v>
      </c>
      <c r="E20" s="233"/>
      <c r="F20" s="233"/>
      <c r="G20" s="234"/>
      <c r="H20" s="234"/>
      <c r="I20" s="234"/>
      <c r="J20" s="234"/>
      <c r="K20" s="234"/>
      <c r="L20" s="234"/>
      <c r="M20" s="234"/>
    </row>
    <row r="21" spans="1:13" ht="12">
      <c r="A21" s="226" t="s">
        <v>418</v>
      </c>
      <c r="B21" s="239"/>
      <c r="C21" s="240"/>
      <c r="D21" s="240"/>
      <c r="E21" s="233"/>
      <c r="F21" s="233"/>
      <c r="G21" s="234"/>
      <c r="H21" s="234"/>
      <c r="I21" s="234"/>
      <c r="J21" s="234"/>
      <c r="K21" s="234"/>
      <c r="L21" s="234"/>
      <c r="M21" s="234"/>
    </row>
    <row r="22" spans="1:13" ht="12">
      <c r="A22" s="230" t="s">
        <v>419</v>
      </c>
      <c r="B22" s="231" t="s">
        <v>420</v>
      </c>
      <c r="C22" s="232">
        <v>-746</v>
      </c>
      <c r="D22" s="232">
        <v>-589</v>
      </c>
      <c r="E22" s="233"/>
      <c r="F22" s="233"/>
      <c r="G22" s="234"/>
      <c r="H22" s="234"/>
      <c r="I22" s="234"/>
      <c r="J22" s="234"/>
      <c r="K22" s="234"/>
      <c r="L22" s="234"/>
      <c r="M22" s="234"/>
    </row>
    <row r="23" spans="1:13" ht="12">
      <c r="A23" s="230" t="s">
        <v>421</v>
      </c>
      <c r="B23" s="231" t="s">
        <v>422</v>
      </c>
      <c r="C23" s="232"/>
      <c r="D23" s="232"/>
      <c r="E23" s="233"/>
      <c r="F23" s="233"/>
      <c r="G23" s="234"/>
      <c r="H23" s="234"/>
      <c r="I23" s="234"/>
      <c r="J23" s="234"/>
      <c r="K23" s="234"/>
      <c r="L23" s="234"/>
      <c r="M23" s="234"/>
    </row>
    <row r="24" spans="1:13" ht="12">
      <c r="A24" s="230" t="s">
        <v>423</v>
      </c>
      <c r="B24" s="231" t="s">
        <v>424</v>
      </c>
      <c r="C24" s="232"/>
      <c r="D24" s="232"/>
      <c r="E24" s="233"/>
      <c r="F24" s="233"/>
      <c r="G24" s="234"/>
      <c r="H24" s="234"/>
      <c r="I24" s="234"/>
      <c r="J24" s="234"/>
      <c r="K24" s="234"/>
      <c r="L24" s="234"/>
      <c r="M24" s="234"/>
    </row>
    <row r="25" spans="1:13" ht="13.5" customHeight="1">
      <c r="A25" s="230" t="s">
        <v>425</v>
      </c>
      <c r="B25" s="231" t="s">
        <v>426</v>
      </c>
      <c r="C25" s="232"/>
      <c r="D25" s="232"/>
      <c r="E25" s="233"/>
      <c r="F25" s="233"/>
      <c r="G25" s="234"/>
      <c r="H25" s="234"/>
      <c r="I25" s="234"/>
      <c r="J25" s="234"/>
      <c r="K25" s="234"/>
      <c r="L25" s="234"/>
      <c r="M25" s="234"/>
    </row>
    <row r="26" spans="1:13" ht="12">
      <c r="A26" s="230" t="s">
        <v>427</v>
      </c>
      <c r="B26" s="231" t="s">
        <v>428</v>
      </c>
      <c r="C26" s="232"/>
      <c r="D26" s="232"/>
      <c r="E26" s="233"/>
      <c r="F26" s="233"/>
      <c r="G26" s="234"/>
      <c r="H26" s="234"/>
      <c r="I26" s="234"/>
      <c r="J26" s="234"/>
      <c r="K26" s="234"/>
      <c r="L26" s="234"/>
      <c r="M26" s="234"/>
    </row>
    <row r="27" spans="1:13" ht="12">
      <c r="A27" s="230" t="s">
        <v>429</v>
      </c>
      <c r="B27" s="231" t="s">
        <v>430</v>
      </c>
      <c r="C27" s="232">
        <v>-900</v>
      </c>
      <c r="D27" s="232"/>
      <c r="E27" s="233"/>
      <c r="F27" s="233"/>
      <c r="G27" s="234"/>
      <c r="H27" s="234"/>
      <c r="I27" s="234"/>
      <c r="J27" s="234"/>
      <c r="K27" s="234"/>
      <c r="L27" s="234"/>
      <c r="M27" s="234"/>
    </row>
    <row r="28" spans="1:13" ht="12">
      <c r="A28" s="230" t="s">
        <v>431</v>
      </c>
      <c r="B28" s="231" t="s">
        <v>432</v>
      </c>
      <c r="C28" s="232"/>
      <c r="D28" s="232"/>
      <c r="E28" s="233"/>
      <c r="F28" s="233"/>
      <c r="G28" s="234"/>
      <c r="H28" s="234"/>
      <c r="I28" s="234"/>
      <c r="J28" s="234"/>
      <c r="K28" s="234"/>
      <c r="L28" s="234"/>
      <c r="M28" s="234"/>
    </row>
    <row r="29" spans="1:13" ht="12">
      <c r="A29" s="230" t="s">
        <v>433</v>
      </c>
      <c r="B29" s="231" t="s">
        <v>434</v>
      </c>
      <c r="C29" s="232"/>
      <c r="D29" s="232"/>
      <c r="E29" s="233"/>
      <c r="F29" s="233"/>
      <c r="G29" s="234"/>
      <c r="H29" s="234"/>
      <c r="I29" s="234"/>
      <c r="J29" s="234"/>
      <c r="K29" s="234"/>
      <c r="L29" s="234"/>
      <c r="M29" s="234"/>
    </row>
    <row r="30" spans="1:13" ht="12">
      <c r="A30" s="230" t="s">
        <v>412</v>
      </c>
      <c r="B30" s="231" t="s">
        <v>435</v>
      </c>
      <c r="C30" s="232"/>
      <c r="D30" s="232"/>
      <c r="E30" s="233"/>
      <c r="F30" s="233"/>
      <c r="G30" s="234"/>
      <c r="H30" s="234"/>
      <c r="I30" s="234"/>
      <c r="J30" s="234"/>
      <c r="K30" s="234"/>
      <c r="L30" s="234"/>
      <c r="M30" s="234"/>
    </row>
    <row r="31" spans="1:13" ht="12">
      <c r="A31" s="230" t="s">
        <v>436</v>
      </c>
      <c r="B31" s="231" t="s">
        <v>437</v>
      </c>
      <c r="C31" s="232"/>
      <c r="D31" s="232"/>
      <c r="E31" s="233"/>
      <c r="F31" s="233"/>
      <c r="G31" s="234"/>
      <c r="H31" s="234"/>
      <c r="I31" s="234"/>
      <c r="J31" s="234"/>
      <c r="K31" s="234"/>
      <c r="L31" s="234"/>
      <c r="M31" s="234"/>
    </row>
    <row r="32" spans="1:13" ht="12">
      <c r="A32" s="241" t="s">
        <v>438</v>
      </c>
      <c r="B32" s="238" t="s">
        <v>439</v>
      </c>
      <c r="C32" s="228">
        <f>SUM(C22:C31)</f>
        <v>-1646</v>
      </c>
      <c r="D32" s="228">
        <f>SUM(D22:D31)</f>
        <v>-589</v>
      </c>
      <c r="E32" s="233"/>
      <c r="F32" s="233"/>
      <c r="G32" s="234"/>
      <c r="H32" s="234"/>
      <c r="I32" s="234"/>
      <c r="J32" s="234"/>
      <c r="K32" s="234"/>
      <c r="L32" s="234"/>
      <c r="M32" s="234"/>
    </row>
    <row r="33" spans="1:6" ht="12">
      <c r="A33" s="226" t="s">
        <v>440</v>
      </c>
      <c r="B33" s="239"/>
      <c r="C33" s="240"/>
      <c r="D33" s="240"/>
      <c r="E33" s="229"/>
      <c r="F33" s="229"/>
    </row>
    <row r="34" spans="1:6" ht="12">
      <c r="A34" s="230" t="s">
        <v>441</v>
      </c>
      <c r="B34" s="231" t="s">
        <v>442</v>
      </c>
      <c r="C34" s="232">
        <v>2967</v>
      </c>
      <c r="D34" s="232"/>
      <c r="E34" s="229"/>
      <c r="F34" s="229"/>
    </row>
    <row r="35" spans="1:6" ht="12">
      <c r="A35" s="235" t="s">
        <v>443</v>
      </c>
      <c r="B35" s="231" t="s">
        <v>444</v>
      </c>
      <c r="C35" s="232">
        <v>-195</v>
      </c>
      <c r="D35" s="232"/>
      <c r="E35" s="229"/>
      <c r="F35" s="229"/>
    </row>
    <row r="36" spans="1:6" ht="12">
      <c r="A36" s="230" t="s">
        <v>445</v>
      </c>
      <c r="B36" s="231" t="s">
        <v>446</v>
      </c>
      <c r="C36" s="232">
        <v>755</v>
      </c>
      <c r="D36" s="232">
        <v>70</v>
      </c>
      <c r="E36" s="229"/>
      <c r="F36" s="229"/>
    </row>
    <row r="37" spans="1:6" ht="12">
      <c r="A37" s="230" t="s">
        <v>447</v>
      </c>
      <c r="B37" s="231" t="s">
        <v>448</v>
      </c>
      <c r="C37" s="232">
        <v>-910</v>
      </c>
      <c r="D37" s="232"/>
      <c r="E37" s="229"/>
      <c r="F37" s="229"/>
    </row>
    <row r="38" spans="1:6" ht="12">
      <c r="A38" s="230" t="s">
        <v>449</v>
      </c>
      <c r="B38" s="231" t="s">
        <v>450</v>
      </c>
      <c r="C38" s="232">
        <v>-16</v>
      </c>
      <c r="D38" s="232">
        <v>-18</v>
      </c>
      <c r="E38" s="229"/>
      <c r="F38" s="229"/>
    </row>
    <row r="39" spans="1:6" ht="12">
      <c r="A39" s="230" t="s">
        <v>451</v>
      </c>
      <c r="B39" s="231" t="s">
        <v>452</v>
      </c>
      <c r="C39" s="232"/>
      <c r="D39" s="232"/>
      <c r="E39" s="229"/>
      <c r="F39" s="229"/>
    </row>
    <row r="40" spans="1:6" ht="12">
      <c r="A40" s="230" t="s">
        <v>453</v>
      </c>
      <c r="B40" s="231" t="s">
        <v>454</v>
      </c>
      <c r="C40" s="232"/>
      <c r="D40" s="232"/>
      <c r="E40" s="229"/>
      <c r="F40" s="229"/>
    </row>
    <row r="41" spans="1:8" ht="12">
      <c r="A41" s="230" t="s">
        <v>455</v>
      </c>
      <c r="B41" s="231" t="s">
        <v>456</v>
      </c>
      <c r="C41" s="232">
        <v>-11</v>
      </c>
      <c r="D41" s="232"/>
      <c r="E41" s="229"/>
      <c r="F41" s="229"/>
      <c r="G41" s="234"/>
      <c r="H41" s="234"/>
    </row>
    <row r="42" spans="1:8" ht="12">
      <c r="A42" s="241" t="s">
        <v>457</v>
      </c>
      <c r="B42" s="238" t="s">
        <v>458</v>
      </c>
      <c r="C42" s="228">
        <f>SUM(C34:C41)</f>
        <v>2590</v>
      </c>
      <c r="D42" s="228">
        <f>SUM(D34:D41)</f>
        <v>52</v>
      </c>
      <c r="E42" s="229"/>
      <c r="F42" s="229"/>
      <c r="G42" s="234"/>
      <c r="H42" s="234"/>
    </row>
    <row r="43" spans="1:8" ht="12">
      <c r="A43" s="242" t="s">
        <v>459</v>
      </c>
      <c r="B43" s="238" t="s">
        <v>460</v>
      </c>
      <c r="C43" s="228">
        <f>C42+C32+C20</f>
        <v>726</v>
      </c>
      <c r="D43" s="228">
        <f>D42+D32+D20</f>
        <v>-373</v>
      </c>
      <c r="E43" s="229"/>
      <c r="F43" s="229"/>
      <c r="G43" s="234"/>
      <c r="H43" s="234"/>
    </row>
    <row r="44" spans="1:8" ht="12">
      <c r="A44" s="226" t="s">
        <v>461</v>
      </c>
      <c r="B44" s="239" t="s">
        <v>462</v>
      </c>
      <c r="C44" s="243">
        <v>148</v>
      </c>
      <c r="D44" s="243">
        <v>862</v>
      </c>
      <c r="E44" s="229"/>
      <c r="F44" s="229"/>
      <c r="G44" s="234"/>
      <c r="H44" s="234"/>
    </row>
    <row r="45" spans="1:8" ht="12">
      <c r="A45" s="226" t="s">
        <v>463</v>
      </c>
      <c r="B45" s="239" t="s">
        <v>464</v>
      </c>
      <c r="C45" s="228">
        <f>C44+C43</f>
        <v>874</v>
      </c>
      <c r="D45" s="228">
        <f>D44+D43</f>
        <v>489</v>
      </c>
      <c r="E45" s="229"/>
      <c r="F45" s="229"/>
      <c r="G45" s="234"/>
      <c r="H45" s="234"/>
    </row>
    <row r="46" spans="1:8" ht="12">
      <c r="A46" s="230" t="s">
        <v>465</v>
      </c>
      <c r="B46" s="239" t="s">
        <v>466</v>
      </c>
      <c r="C46" s="244">
        <v>874</v>
      </c>
      <c r="D46" s="244">
        <v>489</v>
      </c>
      <c r="E46" s="229"/>
      <c r="F46" s="229"/>
      <c r="G46" s="234"/>
      <c r="H46" s="234"/>
    </row>
    <row r="47" spans="1:8" ht="12">
      <c r="A47" s="230" t="s">
        <v>467</v>
      </c>
      <c r="B47" s="239" t="s">
        <v>468</v>
      </c>
      <c r="C47" s="244"/>
      <c r="D47" s="244"/>
      <c r="G47" s="234"/>
      <c r="H47" s="234"/>
    </row>
    <row r="48" spans="1:8" ht="12">
      <c r="A48" s="229"/>
      <c r="B48" s="245"/>
      <c r="C48" s="246"/>
      <c r="D48" s="246"/>
      <c r="G48" s="234"/>
      <c r="H48" s="234"/>
    </row>
    <row r="49" spans="1:8" ht="12.75">
      <c r="A49" s="128" t="s">
        <v>870</v>
      </c>
      <c r="B49" s="247"/>
      <c r="C49" s="210"/>
      <c r="D49" s="248"/>
      <c r="E49" s="249"/>
      <c r="G49" s="234"/>
      <c r="H49" s="234"/>
    </row>
    <row r="50" spans="1:8" ht="12" customHeight="1">
      <c r="A50" s="209"/>
      <c r="B50" s="247" t="s">
        <v>276</v>
      </c>
      <c r="C50" s="565"/>
      <c r="D50" s="565"/>
      <c r="G50" s="234"/>
      <c r="H50" s="234"/>
    </row>
    <row r="51" spans="1:8" ht="12">
      <c r="A51" s="209"/>
      <c r="B51" s="209"/>
      <c r="C51" s="210"/>
      <c r="D51" s="210"/>
      <c r="G51" s="234"/>
      <c r="H51" s="234"/>
    </row>
    <row r="52" spans="1:8" ht="12" customHeight="1">
      <c r="A52" s="209"/>
      <c r="B52" s="247" t="s">
        <v>868</v>
      </c>
      <c r="C52" s="565"/>
      <c r="D52" s="565"/>
      <c r="G52" s="234"/>
      <c r="H52" s="234"/>
    </row>
    <row r="53" spans="1:8" ht="12">
      <c r="A53" s="209"/>
      <c r="B53" s="209"/>
      <c r="C53" s="210"/>
      <c r="D53" s="210"/>
      <c r="G53" s="234"/>
      <c r="H53" s="234"/>
    </row>
    <row r="54" spans="7:8" ht="12">
      <c r="G54" s="234"/>
      <c r="H54" s="234"/>
    </row>
    <row r="55" spans="7:8" ht="12">
      <c r="G55" s="234"/>
      <c r="H55" s="234"/>
    </row>
    <row r="56" spans="7:8" ht="12">
      <c r="G56" s="234"/>
      <c r="H56" s="234"/>
    </row>
    <row r="57" spans="7:8" ht="12">
      <c r="G57" s="234"/>
      <c r="H57" s="234"/>
    </row>
    <row r="58" spans="7:8" ht="12">
      <c r="G58" s="234"/>
      <c r="H58" s="234"/>
    </row>
    <row r="59" spans="7:8" ht="12">
      <c r="G59" s="234"/>
      <c r="H59" s="234"/>
    </row>
    <row r="60" spans="7:8" ht="12">
      <c r="G60" s="234"/>
      <c r="H60" s="234"/>
    </row>
    <row r="61" spans="7:8" ht="12">
      <c r="G61" s="234"/>
      <c r="H61" s="234"/>
    </row>
    <row r="62" spans="7:8" ht="12">
      <c r="G62" s="234"/>
      <c r="H62" s="234"/>
    </row>
    <row r="63" spans="7:8" ht="12">
      <c r="G63" s="234"/>
      <c r="H63" s="234"/>
    </row>
    <row r="64" spans="7:8" ht="12">
      <c r="G64" s="234"/>
      <c r="H64" s="234"/>
    </row>
    <row r="65" spans="7:8" ht="12">
      <c r="G65" s="234"/>
      <c r="H65" s="234"/>
    </row>
    <row r="66" spans="7:8" ht="12">
      <c r="G66" s="234"/>
      <c r="H66" s="234"/>
    </row>
    <row r="67" spans="7:8" ht="12">
      <c r="G67" s="234"/>
      <c r="H67" s="234"/>
    </row>
    <row r="68" spans="7:8" ht="12">
      <c r="G68" s="234"/>
      <c r="H68" s="234"/>
    </row>
    <row r="69" spans="7:8" ht="12">
      <c r="G69" s="234"/>
      <c r="H69" s="234"/>
    </row>
    <row r="70" spans="7:8" ht="12">
      <c r="G70" s="234"/>
      <c r="H70" s="234"/>
    </row>
    <row r="71" spans="7:8" ht="12">
      <c r="G71" s="234"/>
      <c r="H71" s="234"/>
    </row>
    <row r="72" spans="7:8" ht="12">
      <c r="G72" s="234"/>
      <c r="H72" s="234"/>
    </row>
    <row r="73" spans="7:8" ht="12">
      <c r="G73" s="234"/>
      <c r="H73" s="234"/>
    </row>
    <row r="74" spans="7:8" ht="12">
      <c r="G74" s="234"/>
      <c r="H74" s="234"/>
    </row>
    <row r="75" spans="7:8" ht="12">
      <c r="G75" s="234"/>
      <c r="H75" s="234"/>
    </row>
    <row r="76" spans="7:8" ht="12">
      <c r="G76" s="234"/>
      <c r="H76" s="234"/>
    </row>
    <row r="77" spans="7:8" ht="12">
      <c r="G77" s="234"/>
      <c r="H77" s="234"/>
    </row>
    <row r="78" spans="7:8" ht="12">
      <c r="G78" s="234"/>
      <c r="H78" s="234"/>
    </row>
    <row r="79" spans="7:8" ht="12">
      <c r="G79" s="234"/>
      <c r="H79" s="234"/>
    </row>
    <row r="80" spans="7:8" ht="12">
      <c r="G80" s="234"/>
      <c r="H80" s="234"/>
    </row>
    <row r="81" spans="7:8" ht="12">
      <c r="G81" s="234"/>
      <c r="H81" s="234"/>
    </row>
    <row r="82" spans="7:8" ht="12">
      <c r="G82" s="234"/>
      <c r="H82" s="234"/>
    </row>
    <row r="83" spans="7:8" ht="12">
      <c r="G83" s="234"/>
      <c r="H83" s="234"/>
    </row>
    <row r="84" spans="7:8" ht="12">
      <c r="G84" s="234"/>
      <c r="H84" s="234"/>
    </row>
    <row r="85" spans="7:8" ht="12">
      <c r="G85" s="234"/>
      <c r="H85" s="234"/>
    </row>
    <row r="86" spans="7:8" ht="12">
      <c r="G86" s="234"/>
      <c r="H86" s="234"/>
    </row>
    <row r="87" spans="7:8" ht="12">
      <c r="G87" s="234"/>
      <c r="H87" s="234"/>
    </row>
    <row r="88" spans="7:8" ht="12">
      <c r="G88" s="234"/>
      <c r="H88" s="234"/>
    </row>
    <row r="89" spans="7:8" ht="12">
      <c r="G89" s="234"/>
      <c r="H89" s="234"/>
    </row>
    <row r="90" spans="7:8" ht="12">
      <c r="G90" s="234"/>
      <c r="H90" s="234"/>
    </row>
    <row r="91" spans="7:8" ht="12">
      <c r="G91" s="234"/>
      <c r="H91" s="234"/>
    </row>
    <row r="92" spans="7:8" ht="12">
      <c r="G92" s="234"/>
      <c r="H92" s="234"/>
    </row>
    <row r="93" spans="7:8" ht="12">
      <c r="G93" s="234"/>
      <c r="H93" s="234"/>
    </row>
    <row r="94" spans="7:8" ht="12">
      <c r="G94" s="234"/>
      <c r="H94" s="234"/>
    </row>
    <row r="95" spans="7:8" ht="12">
      <c r="G95" s="234"/>
      <c r="H95" s="234"/>
    </row>
    <row r="96" spans="7:8" ht="12">
      <c r="G96" s="234"/>
      <c r="H96" s="234"/>
    </row>
    <row r="97" spans="7:8" ht="12">
      <c r="G97" s="234"/>
      <c r="H97" s="234"/>
    </row>
    <row r="98" spans="7:8" ht="12">
      <c r="G98" s="234"/>
      <c r="H98" s="234"/>
    </row>
    <row r="99" spans="7:8" ht="12">
      <c r="G99" s="234"/>
      <c r="H99" s="234"/>
    </row>
    <row r="100" spans="7:8" ht="12">
      <c r="G100" s="234"/>
      <c r="H100" s="234"/>
    </row>
    <row r="101" spans="7:8" ht="12">
      <c r="G101" s="234"/>
      <c r="H101" s="234"/>
    </row>
    <row r="102" spans="7:8" ht="12">
      <c r="G102" s="234"/>
      <c r="H102" s="234"/>
    </row>
  </sheetData>
  <sheetProtection sheet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O45" sqref="O45"/>
    </sheetView>
  </sheetViews>
  <sheetFormatPr defaultColWidth="9.00390625" defaultRowHeight="12.75"/>
  <cols>
    <col min="1" max="1" width="48.50390625" style="250" customWidth="1"/>
    <col min="2" max="2" width="8.375" style="251" customWidth="1"/>
    <col min="3" max="3" width="9.125" style="252" customWidth="1"/>
    <col min="4" max="4" width="9.375" style="252" customWidth="1"/>
    <col min="5" max="5" width="8.625" style="252" customWidth="1"/>
    <col min="6" max="6" width="7.50390625" style="252" customWidth="1"/>
    <col min="7" max="7" width="9.625" style="252" customWidth="1"/>
    <col min="8" max="8" width="7.50390625" style="252" customWidth="1"/>
    <col min="9" max="9" width="8.375" style="252" customWidth="1"/>
    <col min="10" max="10" width="8.00390625" style="252" customWidth="1"/>
    <col min="11" max="11" width="11.125" style="252" customWidth="1"/>
    <col min="12" max="12" width="12.875" style="252" customWidth="1"/>
    <col min="13" max="13" width="15.875" style="252" customWidth="1"/>
    <col min="14" max="14" width="11.00390625" style="252" customWidth="1"/>
    <col min="15" max="16384" width="9.375" style="252" customWidth="1"/>
  </cols>
  <sheetData>
    <row r="1" spans="1:14" s="253" customFormat="1" ht="24" customHeight="1">
      <c r="A1" s="566" t="s">
        <v>469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252"/>
    </row>
    <row r="2" spans="1:14" s="253" customFormat="1" ht="12">
      <c r="A2" s="254"/>
      <c r="B2" s="255"/>
      <c r="C2" s="256"/>
      <c r="D2" s="256"/>
      <c r="E2" s="256"/>
      <c r="F2" s="256"/>
      <c r="G2" s="256"/>
      <c r="H2" s="256"/>
      <c r="I2" s="256"/>
      <c r="J2" s="256"/>
      <c r="K2" s="257"/>
      <c r="L2" s="257"/>
      <c r="M2" s="257"/>
      <c r="N2" s="252"/>
    </row>
    <row r="3" spans="1:14" s="253" customFormat="1" ht="15" customHeight="1">
      <c r="A3" s="136" t="s">
        <v>1</v>
      </c>
      <c r="B3" s="567" t="str">
        <f>'справка _1_БАЛАНС'!E3</f>
        <v>Инвестор.бг АД</v>
      </c>
      <c r="C3" s="567"/>
      <c r="D3" s="567"/>
      <c r="E3" s="567"/>
      <c r="F3" s="567"/>
      <c r="G3" s="567"/>
      <c r="H3" s="567"/>
      <c r="I3" s="567"/>
      <c r="J3" s="256"/>
      <c r="K3" s="568" t="s">
        <v>3</v>
      </c>
      <c r="L3" s="568"/>
      <c r="M3" s="258">
        <f>'справка _1_БАЛАНС'!H3</f>
        <v>130277328</v>
      </c>
      <c r="N3" s="252"/>
    </row>
    <row r="4" spans="1:15" s="253" customFormat="1" ht="13.5" customHeight="1">
      <c r="A4" s="136" t="s">
        <v>470</v>
      </c>
      <c r="B4" s="567" t="str">
        <f>'справка _1_БАЛАНС'!E4</f>
        <v>консолидиран</v>
      </c>
      <c r="C4" s="567"/>
      <c r="D4" s="567"/>
      <c r="E4" s="567"/>
      <c r="F4" s="567"/>
      <c r="G4" s="567"/>
      <c r="H4" s="567"/>
      <c r="I4" s="567"/>
      <c r="J4" s="259"/>
      <c r="K4" s="569" t="s">
        <v>6</v>
      </c>
      <c r="L4" s="569"/>
      <c r="M4" s="258">
        <f>'справка _1_БАЛАНС'!H4</f>
        <v>1059</v>
      </c>
      <c r="N4" s="260"/>
      <c r="O4" s="260"/>
    </row>
    <row r="5" spans="1:14" s="253" customFormat="1" ht="12.75" customHeight="1">
      <c r="A5" s="136" t="s">
        <v>7</v>
      </c>
      <c r="B5" s="570" t="str">
        <f>'справка _1_БАЛАНС'!E5</f>
        <v>Трето тримесечие 2011</v>
      </c>
      <c r="C5" s="570"/>
      <c r="D5" s="570"/>
      <c r="E5" s="570"/>
      <c r="F5" s="261"/>
      <c r="G5" s="261"/>
      <c r="H5" s="261"/>
      <c r="I5" s="261"/>
      <c r="J5" s="261"/>
      <c r="K5" s="262"/>
      <c r="L5" s="221"/>
      <c r="M5" s="263" t="s">
        <v>8</v>
      </c>
      <c r="N5" s="264"/>
    </row>
    <row r="6" spans="1:14" s="271" customFormat="1" ht="21.75" customHeight="1">
      <c r="A6" s="265"/>
      <c r="B6" s="266"/>
      <c r="C6" s="267"/>
      <c r="D6" s="572" t="s">
        <v>471</v>
      </c>
      <c r="E6" s="572"/>
      <c r="F6" s="572"/>
      <c r="G6" s="572"/>
      <c r="H6" s="572"/>
      <c r="I6" s="573" t="s">
        <v>472</v>
      </c>
      <c r="J6" s="573"/>
      <c r="K6" s="268"/>
      <c r="L6" s="267"/>
      <c r="M6" s="269"/>
      <c r="N6" s="270"/>
    </row>
    <row r="7" spans="1:14" s="271" customFormat="1" ht="57" customHeight="1">
      <c r="A7" s="272" t="s">
        <v>473</v>
      </c>
      <c r="B7" s="273" t="s">
        <v>474</v>
      </c>
      <c r="C7" s="274" t="s">
        <v>475</v>
      </c>
      <c r="D7" s="275" t="s">
        <v>476</v>
      </c>
      <c r="E7" s="267" t="s">
        <v>477</v>
      </c>
      <c r="F7" s="574" t="s">
        <v>478</v>
      </c>
      <c r="G7" s="574"/>
      <c r="H7" s="574"/>
      <c r="I7" s="267" t="s">
        <v>479</v>
      </c>
      <c r="J7" s="277" t="s">
        <v>480</v>
      </c>
      <c r="K7" s="274" t="s">
        <v>481</v>
      </c>
      <c r="L7" s="274" t="s">
        <v>482</v>
      </c>
      <c r="M7" s="278" t="s">
        <v>483</v>
      </c>
      <c r="N7" s="270"/>
    </row>
    <row r="8" spans="1:14" s="271" customFormat="1" ht="22.5" customHeight="1">
      <c r="A8" s="279"/>
      <c r="B8" s="280"/>
      <c r="C8" s="281"/>
      <c r="D8" s="282"/>
      <c r="E8" s="281"/>
      <c r="F8" s="276" t="s">
        <v>484</v>
      </c>
      <c r="G8" s="276" t="s">
        <v>485</v>
      </c>
      <c r="H8" s="276" t="s">
        <v>486</v>
      </c>
      <c r="I8" s="281"/>
      <c r="J8" s="283"/>
      <c r="K8" s="281"/>
      <c r="L8" s="281"/>
      <c r="M8" s="284"/>
      <c r="N8" s="270"/>
    </row>
    <row r="9" spans="1:14" s="271" customFormat="1" ht="12" customHeight="1">
      <c r="A9" s="276" t="s">
        <v>16</v>
      </c>
      <c r="B9" s="285"/>
      <c r="C9" s="281">
        <v>1</v>
      </c>
      <c r="D9" s="276">
        <v>2</v>
      </c>
      <c r="E9" s="276">
        <v>3</v>
      </c>
      <c r="F9" s="276">
        <v>4</v>
      </c>
      <c r="G9" s="276">
        <v>5</v>
      </c>
      <c r="H9" s="276">
        <v>6</v>
      </c>
      <c r="I9" s="276">
        <v>7</v>
      </c>
      <c r="J9" s="276">
        <v>8</v>
      </c>
      <c r="K9" s="281">
        <v>9</v>
      </c>
      <c r="L9" s="281">
        <v>10</v>
      </c>
      <c r="M9" s="286">
        <v>11</v>
      </c>
      <c r="N9" s="270"/>
    </row>
    <row r="10" spans="1:14" s="271" customFormat="1" ht="12" customHeight="1">
      <c r="A10" s="276" t="s">
        <v>487</v>
      </c>
      <c r="B10" s="287"/>
      <c r="C10" s="288" t="s">
        <v>49</v>
      </c>
      <c r="D10" s="288" t="s">
        <v>49</v>
      </c>
      <c r="E10" s="289" t="s">
        <v>60</v>
      </c>
      <c r="F10" s="289" t="s">
        <v>67</v>
      </c>
      <c r="G10" s="289" t="s">
        <v>71</v>
      </c>
      <c r="H10" s="289" t="s">
        <v>75</v>
      </c>
      <c r="I10" s="289" t="s">
        <v>88</v>
      </c>
      <c r="J10" s="289" t="s">
        <v>91</v>
      </c>
      <c r="K10" s="290" t="s">
        <v>488</v>
      </c>
      <c r="L10" s="289" t="s">
        <v>114</v>
      </c>
      <c r="M10" s="291" t="s">
        <v>122</v>
      </c>
      <c r="N10" s="270"/>
    </row>
    <row r="11" spans="1:23" ht="15.75" customHeight="1">
      <c r="A11" s="292" t="s">
        <v>489</v>
      </c>
      <c r="B11" s="287" t="s">
        <v>490</v>
      </c>
      <c r="C11" s="293">
        <f>'справка _1_БАЛАНС'!H17</f>
        <v>1199</v>
      </c>
      <c r="D11" s="293">
        <f>'справка _1_БАЛАНС'!H19</f>
        <v>849</v>
      </c>
      <c r="E11" s="293">
        <f>'справка _1_БАЛАНС'!H20</f>
        <v>341</v>
      </c>
      <c r="F11" s="293">
        <f>'справка _1_БАЛАНС'!H22</f>
        <v>120</v>
      </c>
      <c r="G11" s="293">
        <f>'справка _1_БАЛАНС'!H23</f>
        <v>0</v>
      </c>
      <c r="H11" s="294">
        <v>835</v>
      </c>
      <c r="I11" s="293">
        <f>'справка _1_БАЛАНС'!H28+'справка _1_БАЛАНС'!H31</f>
        <v>869</v>
      </c>
      <c r="J11" s="293">
        <f>'справка _1_БАЛАНС'!H29+'справка _1_БАЛАНС'!H32</f>
        <v>0</v>
      </c>
      <c r="K11" s="294"/>
      <c r="L11" s="295">
        <f>SUM(C11:K11)</f>
        <v>4213</v>
      </c>
      <c r="M11" s="293">
        <f>'справка _1_БАЛАНС'!H39</f>
        <v>35</v>
      </c>
      <c r="N11" s="296"/>
      <c r="O11" s="257"/>
      <c r="P11" s="257"/>
      <c r="Q11" s="257"/>
      <c r="R11" s="257"/>
      <c r="S11" s="257"/>
      <c r="T11" s="257"/>
      <c r="U11" s="257"/>
      <c r="V11" s="257"/>
      <c r="W11" s="257"/>
    </row>
    <row r="12" spans="1:23" ht="12.75" customHeight="1">
      <c r="A12" s="292" t="s">
        <v>491</v>
      </c>
      <c r="B12" s="287" t="s">
        <v>492</v>
      </c>
      <c r="C12" s="297">
        <f>C13+C14</f>
        <v>0</v>
      </c>
      <c r="D12" s="297">
        <f aca="true" t="shared" si="0" ref="D12:M12">D13+D14</f>
        <v>0</v>
      </c>
      <c r="E12" s="297">
        <f t="shared" si="0"/>
        <v>0</v>
      </c>
      <c r="F12" s="297">
        <f t="shared" si="0"/>
        <v>0</v>
      </c>
      <c r="G12" s="297">
        <f t="shared" si="0"/>
        <v>0</v>
      </c>
      <c r="H12" s="297">
        <f t="shared" si="0"/>
        <v>0</v>
      </c>
      <c r="I12" s="297">
        <f t="shared" si="0"/>
        <v>0</v>
      </c>
      <c r="J12" s="297">
        <f t="shared" si="0"/>
        <v>0</v>
      </c>
      <c r="K12" s="297">
        <f t="shared" si="0"/>
        <v>0</v>
      </c>
      <c r="L12" s="295">
        <f aca="true" t="shared" si="1" ref="L12:L32">SUM(C12:K12)</f>
        <v>0</v>
      </c>
      <c r="M12" s="297">
        <f t="shared" si="0"/>
        <v>0</v>
      </c>
      <c r="N12" s="298"/>
      <c r="O12" s="257"/>
      <c r="P12" s="257"/>
      <c r="Q12" s="257"/>
      <c r="R12" s="257"/>
      <c r="S12" s="257"/>
      <c r="T12" s="257"/>
      <c r="U12" s="257"/>
      <c r="V12" s="257"/>
      <c r="W12" s="257"/>
    </row>
    <row r="13" spans="1:14" ht="12.75" customHeight="1">
      <c r="A13" s="299" t="s">
        <v>493</v>
      </c>
      <c r="B13" s="289" t="s">
        <v>494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5">
        <f t="shared" si="1"/>
        <v>0</v>
      </c>
      <c r="M13" s="294"/>
      <c r="N13" s="300"/>
    </row>
    <row r="14" spans="1:14" ht="12" customHeight="1">
      <c r="A14" s="299" t="s">
        <v>495</v>
      </c>
      <c r="B14" s="289" t="s">
        <v>496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5">
        <f t="shared" si="1"/>
        <v>0</v>
      </c>
      <c r="M14" s="294"/>
      <c r="N14" s="300"/>
    </row>
    <row r="15" spans="1:23" ht="12">
      <c r="A15" s="292" t="s">
        <v>497</v>
      </c>
      <c r="B15" s="287" t="s">
        <v>498</v>
      </c>
      <c r="C15" s="301">
        <f>C11+C12</f>
        <v>1199</v>
      </c>
      <c r="D15" s="301">
        <f aca="true" t="shared" si="2" ref="D15:M15">D11+D12</f>
        <v>849</v>
      </c>
      <c r="E15" s="301">
        <f t="shared" si="2"/>
        <v>341</v>
      </c>
      <c r="F15" s="301">
        <f t="shared" si="2"/>
        <v>120</v>
      </c>
      <c r="G15" s="301">
        <f t="shared" si="2"/>
        <v>0</v>
      </c>
      <c r="H15" s="301">
        <f t="shared" si="2"/>
        <v>835</v>
      </c>
      <c r="I15" s="301">
        <f t="shared" si="2"/>
        <v>869</v>
      </c>
      <c r="J15" s="301">
        <f t="shared" si="2"/>
        <v>0</v>
      </c>
      <c r="K15" s="301">
        <f t="shared" si="2"/>
        <v>0</v>
      </c>
      <c r="L15" s="295">
        <f t="shared" si="1"/>
        <v>4213</v>
      </c>
      <c r="M15" s="301">
        <f t="shared" si="2"/>
        <v>35</v>
      </c>
      <c r="N15" s="298"/>
      <c r="O15" s="257"/>
      <c r="P15" s="257"/>
      <c r="Q15" s="257"/>
      <c r="R15" s="257"/>
      <c r="S15" s="257"/>
      <c r="T15" s="257"/>
      <c r="U15" s="257"/>
      <c r="V15" s="257"/>
      <c r="W15" s="257"/>
    </row>
    <row r="16" spans="1:20" ht="12.75" customHeight="1">
      <c r="A16" s="292" t="s">
        <v>499</v>
      </c>
      <c r="B16" s="302" t="s">
        <v>500</v>
      </c>
      <c r="C16" s="303"/>
      <c r="D16" s="304"/>
      <c r="E16" s="304"/>
      <c r="F16" s="304"/>
      <c r="G16" s="304"/>
      <c r="H16" s="305"/>
      <c r="I16" s="306">
        <f>+'справка _1_БАЛАНС'!G31</f>
        <v>0</v>
      </c>
      <c r="J16" s="307">
        <f>+'справка _1_БАЛАНС'!G32</f>
        <v>-155</v>
      </c>
      <c r="K16" s="294"/>
      <c r="L16" s="295">
        <f t="shared" si="1"/>
        <v>-155</v>
      </c>
      <c r="M16" s="294">
        <v>11</v>
      </c>
      <c r="N16" s="298"/>
      <c r="O16" s="257"/>
      <c r="P16" s="257"/>
      <c r="Q16" s="257"/>
      <c r="R16" s="257"/>
      <c r="S16" s="257"/>
      <c r="T16" s="257"/>
    </row>
    <row r="17" spans="1:23" ht="12.75" customHeight="1">
      <c r="A17" s="299" t="s">
        <v>501</v>
      </c>
      <c r="B17" s="289" t="s">
        <v>502</v>
      </c>
      <c r="C17" s="308">
        <f>C18+C19</f>
        <v>0</v>
      </c>
      <c r="D17" s="308">
        <f aca="true" t="shared" si="3" ref="D17:K17">D18+D19</f>
        <v>0</v>
      </c>
      <c r="E17" s="308">
        <f t="shared" si="3"/>
        <v>0</v>
      </c>
      <c r="F17" s="308">
        <f t="shared" si="3"/>
        <v>0</v>
      </c>
      <c r="G17" s="308">
        <f t="shared" si="3"/>
        <v>0</v>
      </c>
      <c r="H17" s="308">
        <f t="shared" si="3"/>
        <v>0</v>
      </c>
      <c r="I17" s="308">
        <f t="shared" si="3"/>
        <v>0</v>
      </c>
      <c r="J17" s="308">
        <f>J18+J19</f>
        <v>0</v>
      </c>
      <c r="K17" s="308">
        <f t="shared" si="3"/>
        <v>0</v>
      </c>
      <c r="L17" s="295">
        <f t="shared" si="1"/>
        <v>0</v>
      </c>
      <c r="M17" s="308">
        <f>M18+M19</f>
        <v>0</v>
      </c>
      <c r="N17" s="298"/>
      <c r="O17" s="257"/>
      <c r="P17" s="257"/>
      <c r="Q17" s="257"/>
      <c r="R17" s="257"/>
      <c r="S17" s="257"/>
      <c r="T17" s="257"/>
      <c r="U17" s="257"/>
      <c r="V17" s="257"/>
      <c r="W17" s="257"/>
    </row>
    <row r="18" spans="1:14" ht="12" customHeight="1">
      <c r="A18" s="309" t="s">
        <v>503</v>
      </c>
      <c r="B18" s="310" t="s">
        <v>504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5">
        <f t="shared" si="1"/>
        <v>0</v>
      </c>
      <c r="M18" s="294"/>
      <c r="N18" s="300"/>
    </row>
    <row r="19" spans="1:14" ht="12" customHeight="1">
      <c r="A19" s="309" t="s">
        <v>505</v>
      </c>
      <c r="B19" s="310" t="s">
        <v>506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5">
        <f t="shared" si="1"/>
        <v>0</v>
      </c>
      <c r="M19" s="294"/>
      <c r="N19" s="300"/>
    </row>
    <row r="20" spans="1:14" ht="12.75" customHeight="1">
      <c r="A20" s="299" t="s">
        <v>507</v>
      </c>
      <c r="B20" s="289" t="s">
        <v>508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>
        <f t="shared" si="1"/>
        <v>0</v>
      </c>
      <c r="M20" s="294"/>
      <c r="N20" s="300"/>
    </row>
    <row r="21" spans="1:23" ht="23.25" customHeight="1">
      <c r="A21" s="299" t="s">
        <v>509</v>
      </c>
      <c r="B21" s="289" t="s">
        <v>510</v>
      </c>
      <c r="C21" s="297">
        <f>C22-C23</f>
        <v>0</v>
      </c>
      <c r="D21" s="297">
        <f aca="true" t="shared" si="4" ref="D21:M21">D22-D23</f>
        <v>0</v>
      </c>
      <c r="E21" s="297">
        <f t="shared" si="4"/>
        <v>0</v>
      </c>
      <c r="F21" s="297">
        <f t="shared" si="4"/>
        <v>0</v>
      </c>
      <c r="G21" s="297">
        <f t="shared" si="4"/>
        <v>0</v>
      </c>
      <c r="H21" s="297">
        <f t="shared" si="4"/>
        <v>0</v>
      </c>
      <c r="I21" s="297">
        <f t="shared" si="4"/>
        <v>0</v>
      </c>
      <c r="J21" s="297">
        <f t="shared" si="4"/>
        <v>0</v>
      </c>
      <c r="K21" s="297">
        <f t="shared" si="4"/>
        <v>0</v>
      </c>
      <c r="L21" s="295">
        <f t="shared" si="1"/>
        <v>0</v>
      </c>
      <c r="M21" s="297">
        <f t="shared" si="4"/>
        <v>0</v>
      </c>
      <c r="N21" s="298"/>
      <c r="O21" s="257"/>
      <c r="P21" s="257"/>
      <c r="Q21" s="257"/>
      <c r="R21" s="257"/>
      <c r="S21" s="257"/>
      <c r="T21" s="257"/>
      <c r="U21" s="257"/>
      <c r="V21" s="257"/>
      <c r="W21" s="257"/>
    </row>
    <row r="22" spans="1:14" ht="12">
      <c r="A22" s="299" t="s">
        <v>511</v>
      </c>
      <c r="B22" s="289" t="s">
        <v>512</v>
      </c>
      <c r="C22" s="311"/>
      <c r="D22" s="311"/>
      <c r="E22" s="311"/>
      <c r="F22" s="311"/>
      <c r="G22" s="311"/>
      <c r="H22" s="311"/>
      <c r="I22" s="311"/>
      <c r="J22" s="311"/>
      <c r="K22" s="311"/>
      <c r="L22" s="295">
        <f t="shared" si="1"/>
        <v>0</v>
      </c>
      <c r="M22" s="311"/>
      <c r="N22" s="300"/>
    </row>
    <row r="23" spans="1:14" ht="12">
      <c r="A23" s="299" t="s">
        <v>513</v>
      </c>
      <c r="B23" s="289" t="s">
        <v>514</v>
      </c>
      <c r="C23" s="311"/>
      <c r="D23" s="311"/>
      <c r="E23" s="311"/>
      <c r="F23" s="311"/>
      <c r="G23" s="311"/>
      <c r="H23" s="311"/>
      <c r="I23" s="311"/>
      <c r="J23" s="311"/>
      <c r="K23" s="311"/>
      <c r="L23" s="295">
        <f t="shared" si="1"/>
        <v>0</v>
      </c>
      <c r="M23" s="311"/>
      <c r="N23" s="300"/>
    </row>
    <row r="24" spans="1:23" ht="22.5" customHeight="1">
      <c r="A24" s="299" t="s">
        <v>515</v>
      </c>
      <c r="B24" s="289" t="s">
        <v>516</v>
      </c>
      <c r="C24" s="297">
        <f>C25-C26</f>
        <v>0</v>
      </c>
      <c r="D24" s="297">
        <f aca="true" t="shared" si="5" ref="D24:M24">D25-D26</f>
        <v>0</v>
      </c>
      <c r="E24" s="297">
        <f t="shared" si="5"/>
        <v>0</v>
      </c>
      <c r="F24" s="297">
        <f t="shared" si="5"/>
        <v>0</v>
      </c>
      <c r="G24" s="297">
        <f t="shared" si="5"/>
        <v>0</v>
      </c>
      <c r="H24" s="297">
        <f t="shared" si="5"/>
        <v>0</v>
      </c>
      <c r="I24" s="297">
        <f t="shared" si="5"/>
        <v>0</v>
      </c>
      <c r="J24" s="297">
        <f t="shared" si="5"/>
        <v>0</v>
      </c>
      <c r="K24" s="297">
        <f t="shared" si="5"/>
        <v>0</v>
      </c>
      <c r="L24" s="295">
        <f t="shared" si="1"/>
        <v>0</v>
      </c>
      <c r="M24" s="297">
        <f t="shared" si="5"/>
        <v>0</v>
      </c>
      <c r="N24" s="298"/>
      <c r="O24" s="257"/>
      <c r="P24" s="257"/>
      <c r="Q24" s="257"/>
      <c r="R24" s="257"/>
      <c r="S24" s="257"/>
      <c r="T24" s="257"/>
      <c r="U24" s="257"/>
      <c r="V24" s="257"/>
      <c r="W24" s="257"/>
    </row>
    <row r="25" spans="1:14" ht="12">
      <c r="A25" s="299" t="s">
        <v>511</v>
      </c>
      <c r="B25" s="289" t="s">
        <v>517</v>
      </c>
      <c r="C25" s="311"/>
      <c r="D25" s="311"/>
      <c r="E25" s="311"/>
      <c r="F25" s="311"/>
      <c r="G25" s="311"/>
      <c r="H25" s="311"/>
      <c r="I25" s="311"/>
      <c r="J25" s="311"/>
      <c r="K25" s="311"/>
      <c r="L25" s="295">
        <f t="shared" si="1"/>
        <v>0</v>
      </c>
      <c r="M25" s="311"/>
      <c r="N25" s="300"/>
    </row>
    <row r="26" spans="1:14" ht="12">
      <c r="A26" s="299" t="s">
        <v>513</v>
      </c>
      <c r="B26" s="289" t="s">
        <v>518</v>
      </c>
      <c r="C26" s="311"/>
      <c r="D26" s="311"/>
      <c r="E26" s="311"/>
      <c r="F26" s="311"/>
      <c r="G26" s="311"/>
      <c r="H26" s="311"/>
      <c r="I26" s="311"/>
      <c r="J26" s="311"/>
      <c r="K26" s="311"/>
      <c r="L26" s="295">
        <f t="shared" si="1"/>
        <v>0</v>
      </c>
      <c r="M26" s="311"/>
      <c r="N26" s="300"/>
    </row>
    <row r="27" spans="1:14" ht="12">
      <c r="A27" s="299" t="s">
        <v>519</v>
      </c>
      <c r="B27" s="289" t="s">
        <v>520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5">
        <f t="shared" si="1"/>
        <v>0</v>
      </c>
      <c r="M27" s="294"/>
      <c r="N27" s="300"/>
    </row>
    <row r="28" spans="1:14" ht="12">
      <c r="A28" s="299" t="s">
        <v>521</v>
      </c>
      <c r="B28" s="289" t="s">
        <v>522</v>
      </c>
      <c r="C28" s="294">
        <v>228</v>
      </c>
      <c r="D28" s="294">
        <v>2548</v>
      </c>
      <c r="E28" s="294"/>
      <c r="F28" s="294"/>
      <c r="G28" s="294"/>
      <c r="H28" s="294">
        <v>-7</v>
      </c>
      <c r="I28" s="294"/>
      <c r="J28" s="294">
        <v>12</v>
      </c>
      <c r="K28" s="294"/>
      <c r="L28" s="295">
        <f t="shared" si="1"/>
        <v>2781</v>
      </c>
      <c r="M28" s="294"/>
      <c r="N28" s="300"/>
    </row>
    <row r="29" spans="1:23" ht="14.25" customHeight="1">
      <c r="A29" s="292" t="s">
        <v>523</v>
      </c>
      <c r="B29" s="287" t="s">
        <v>524</v>
      </c>
      <c r="C29" s="297">
        <f>C17+C20+C21+C24+C28+C27+C15+C16</f>
        <v>1427</v>
      </c>
      <c r="D29" s="297">
        <f aca="true" t="shared" si="6" ref="D29:M29">D17+D20+D21+D24+D28+D27+D15+D16</f>
        <v>3397</v>
      </c>
      <c r="E29" s="297">
        <f t="shared" si="6"/>
        <v>341</v>
      </c>
      <c r="F29" s="297">
        <f t="shared" si="6"/>
        <v>120</v>
      </c>
      <c r="G29" s="297">
        <f t="shared" si="6"/>
        <v>0</v>
      </c>
      <c r="H29" s="297">
        <f t="shared" si="6"/>
        <v>828</v>
      </c>
      <c r="I29" s="297">
        <f t="shared" si="6"/>
        <v>869</v>
      </c>
      <c r="J29" s="297">
        <f t="shared" si="6"/>
        <v>-143</v>
      </c>
      <c r="K29" s="297">
        <f t="shared" si="6"/>
        <v>0</v>
      </c>
      <c r="L29" s="295">
        <f t="shared" si="1"/>
        <v>6839</v>
      </c>
      <c r="M29" s="297">
        <f t="shared" si="6"/>
        <v>46</v>
      </c>
      <c r="N29" s="296"/>
      <c r="O29" s="257"/>
      <c r="P29" s="257"/>
      <c r="Q29" s="257"/>
      <c r="R29" s="257"/>
      <c r="S29" s="257"/>
      <c r="T29" s="257"/>
      <c r="U29" s="257"/>
      <c r="V29" s="257"/>
      <c r="W29" s="257"/>
    </row>
    <row r="30" spans="1:14" ht="23.25" customHeight="1">
      <c r="A30" s="299" t="s">
        <v>525</v>
      </c>
      <c r="B30" s="289" t="s">
        <v>526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5">
        <f t="shared" si="1"/>
        <v>0</v>
      </c>
      <c r="M30" s="294"/>
      <c r="N30" s="300"/>
    </row>
    <row r="31" spans="1:14" ht="24" customHeight="1">
      <c r="A31" s="299" t="s">
        <v>527</v>
      </c>
      <c r="B31" s="289" t="s">
        <v>528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5">
        <f t="shared" si="1"/>
        <v>0</v>
      </c>
      <c r="M31" s="294"/>
      <c r="N31" s="300"/>
    </row>
    <row r="32" spans="1:23" ht="23.25" customHeight="1">
      <c r="A32" s="292" t="s">
        <v>529</v>
      </c>
      <c r="B32" s="287" t="s">
        <v>530</v>
      </c>
      <c r="C32" s="297">
        <f aca="true" t="shared" si="7" ref="C32:K32">C29+C30+C31</f>
        <v>1427</v>
      </c>
      <c r="D32" s="297">
        <f t="shared" si="7"/>
        <v>3397</v>
      </c>
      <c r="E32" s="297">
        <f t="shared" si="7"/>
        <v>341</v>
      </c>
      <c r="F32" s="297">
        <f t="shared" si="7"/>
        <v>120</v>
      </c>
      <c r="G32" s="297">
        <f t="shared" si="7"/>
        <v>0</v>
      </c>
      <c r="H32" s="297">
        <f t="shared" si="7"/>
        <v>828</v>
      </c>
      <c r="I32" s="297">
        <f t="shared" si="7"/>
        <v>869</v>
      </c>
      <c r="J32" s="297">
        <f t="shared" si="7"/>
        <v>-143</v>
      </c>
      <c r="K32" s="297">
        <f t="shared" si="7"/>
        <v>0</v>
      </c>
      <c r="L32" s="295">
        <f t="shared" si="1"/>
        <v>6839</v>
      </c>
      <c r="M32" s="297">
        <f>M29+M30+M31</f>
        <v>46</v>
      </c>
      <c r="N32" s="298"/>
      <c r="O32" s="257"/>
      <c r="P32" s="257"/>
      <c r="Q32" s="257"/>
      <c r="R32" s="257"/>
      <c r="S32" s="257"/>
      <c r="T32" s="257"/>
      <c r="U32" s="257"/>
      <c r="V32" s="257"/>
      <c r="W32" s="257"/>
    </row>
    <row r="33" spans="1:14" ht="14.25" customHeight="1">
      <c r="A33" s="312"/>
      <c r="B33" s="313"/>
      <c r="C33" s="314"/>
      <c r="D33" s="314"/>
      <c r="E33" s="314"/>
      <c r="F33" s="314"/>
      <c r="G33" s="314"/>
      <c r="H33" s="314"/>
      <c r="I33" s="314"/>
      <c r="J33" s="314"/>
      <c r="K33" s="314"/>
      <c r="L33" s="315"/>
      <c r="M33" s="315"/>
      <c r="N33" s="300"/>
    </row>
    <row r="34" spans="1:14" ht="14.25" customHeight="1">
      <c r="A34" s="312"/>
      <c r="B34" s="313"/>
      <c r="C34" s="314"/>
      <c r="D34" s="314"/>
      <c r="E34" s="314"/>
      <c r="F34" s="314"/>
      <c r="G34" s="314"/>
      <c r="H34" s="314"/>
      <c r="I34" s="314"/>
      <c r="J34" s="314"/>
      <c r="K34" s="314"/>
      <c r="L34" s="315"/>
      <c r="M34" s="315"/>
      <c r="N34" s="300"/>
    </row>
    <row r="35" spans="1:14" ht="14.25" customHeight="1">
      <c r="A35" s="575" t="s">
        <v>531</v>
      </c>
      <c r="B35" s="575"/>
      <c r="C35" s="575"/>
      <c r="D35" s="575"/>
      <c r="E35" s="575"/>
      <c r="F35" s="575"/>
      <c r="G35" s="575"/>
      <c r="H35" s="575"/>
      <c r="I35" s="575"/>
      <c r="J35" s="575"/>
      <c r="K35" s="314"/>
      <c r="L35" s="315"/>
      <c r="M35" s="315"/>
      <c r="N35" s="300"/>
    </row>
    <row r="36" spans="1:14" ht="14.25" customHeight="1">
      <c r="A36" s="312"/>
      <c r="B36" s="313"/>
      <c r="C36" s="314"/>
      <c r="D36" s="314"/>
      <c r="E36" s="314"/>
      <c r="F36" s="314"/>
      <c r="G36" s="314"/>
      <c r="H36" s="314"/>
      <c r="I36" s="314"/>
      <c r="J36" s="314"/>
      <c r="K36" s="314"/>
      <c r="L36" s="315"/>
      <c r="M36" s="315"/>
      <c r="N36" s="300"/>
    </row>
    <row r="37" spans="1:14" ht="14.25" customHeight="1">
      <c r="A37" s="312"/>
      <c r="B37" s="313"/>
      <c r="C37" s="314"/>
      <c r="D37" s="314"/>
      <c r="E37" s="314"/>
      <c r="F37" s="314"/>
      <c r="G37" s="314"/>
      <c r="H37" s="314"/>
      <c r="I37" s="314"/>
      <c r="J37" s="314"/>
      <c r="K37" s="314"/>
      <c r="L37" s="315"/>
      <c r="M37" s="315"/>
      <c r="N37" s="300"/>
    </row>
    <row r="38" spans="1:14" ht="13.5" customHeight="1">
      <c r="A38" s="128" t="s">
        <v>870</v>
      </c>
      <c r="B38" s="316"/>
      <c r="C38" s="317"/>
      <c r="D38" s="571" t="s">
        <v>389</v>
      </c>
      <c r="E38" s="571"/>
      <c r="F38" s="571" t="s">
        <v>390</v>
      </c>
      <c r="G38" s="571"/>
      <c r="H38" s="571"/>
      <c r="I38" s="571"/>
      <c r="J38" s="318" t="s">
        <v>532</v>
      </c>
      <c r="K38" s="317"/>
      <c r="L38" s="571" t="s">
        <v>869</v>
      </c>
      <c r="M38" s="571"/>
      <c r="N38" s="300"/>
    </row>
    <row r="39" spans="1:13" ht="12">
      <c r="A39" s="319"/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15"/>
    </row>
    <row r="40" spans="1:13" ht="12">
      <c r="A40" s="319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15"/>
    </row>
    <row r="41" spans="1:13" ht="12">
      <c r="A41" s="319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15"/>
    </row>
    <row r="42" spans="1:13" ht="12">
      <c r="A42" s="319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15"/>
    </row>
    <row r="43" ht="12">
      <c r="M43" s="300"/>
    </row>
    <row r="44" ht="12">
      <c r="M44" s="300"/>
    </row>
    <row r="45" ht="12">
      <c r="M45" s="300"/>
    </row>
    <row r="46" ht="12">
      <c r="M46" s="300"/>
    </row>
    <row r="47" ht="12">
      <c r="M47" s="300"/>
    </row>
    <row r="48" ht="12">
      <c r="M48" s="300"/>
    </row>
    <row r="49" ht="12">
      <c r="M49" s="300"/>
    </row>
    <row r="50" ht="12">
      <c r="M50" s="300"/>
    </row>
    <row r="51" ht="12">
      <c r="M51" s="300"/>
    </row>
    <row r="52" ht="12">
      <c r="M52" s="300"/>
    </row>
    <row r="53" ht="12">
      <c r="M53" s="300"/>
    </row>
    <row r="54" ht="12">
      <c r="M54" s="300"/>
    </row>
    <row r="55" ht="12">
      <c r="M55" s="300"/>
    </row>
    <row r="56" ht="12">
      <c r="M56" s="300"/>
    </row>
    <row r="57" ht="12">
      <c r="M57" s="300"/>
    </row>
    <row r="58" ht="12">
      <c r="M58" s="300"/>
    </row>
    <row r="59" ht="12">
      <c r="M59" s="300"/>
    </row>
    <row r="60" ht="12">
      <c r="M60" s="300"/>
    </row>
    <row r="61" ht="12">
      <c r="M61" s="300"/>
    </row>
    <row r="62" ht="12">
      <c r="M62" s="300"/>
    </row>
    <row r="63" ht="12">
      <c r="M63" s="300"/>
    </row>
    <row r="64" ht="12">
      <c r="M64" s="300"/>
    </row>
    <row r="65" ht="12">
      <c r="M65" s="300"/>
    </row>
    <row r="66" ht="12">
      <c r="M66" s="300"/>
    </row>
    <row r="67" ht="12">
      <c r="M67" s="300"/>
    </row>
    <row r="68" ht="12">
      <c r="M68" s="300"/>
    </row>
    <row r="69" ht="12">
      <c r="M69" s="300"/>
    </row>
    <row r="70" ht="12">
      <c r="M70" s="300"/>
    </row>
    <row r="71" ht="12">
      <c r="M71" s="300"/>
    </row>
    <row r="72" ht="12">
      <c r="M72" s="300"/>
    </row>
    <row r="73" ht="12">
      <c r="M73" s="300"/>
    </row>
    <row r="74" ht="12">
      <c r="M74" s="300"/>
    </row>
    <row r="75" ht="12">
      <c r="M75" s="300"/>
    </row>
    <row r="76" ht="12">
      <c r="M76" s="300"/>
    </row>
    <row r="77" ht="12">
      <c r="M77" s="300"/>
    </row>
    <row r="78" ht="12">
      <c r="M78" s="300"/>
    </row>
    <row r="79" ht="12">
      <c r="M79" s="300"/>
    </row>
    <row r="80" ht="12">
      <c r="M80" s="300"/>
    </row>
    <row r="81" ht="12">
      <c r="M81" s="300"/>
    </row>
    <row r="82" ht="12">
      <c r="M82" s="300"/>
    </row>
    <row r="83" ht="12">
      <c r="M83" s="300"/>
    </row>
    <row r="84" ht="12">
      <c r="M84" s="300"/>
    </row>
    <row r="85" ht="12">
      <c r="M85" s="300"/>
    </row>
    <row r="86" ht="12">
      <c r="M86" s="300"/>
    </row>
    <row r="87" ht="12">
      <c r="M87" s="300"/>
    </row>
    <row r="88" ht="12">
      <c r="M88" s="300"/>
    </row>
    <row r="89" ht="12">
      <c r="M89" s="300"/>
    </row>
    <row r="90" ht="12">
      <c r="M90" s="300"/>
    </row>
    <row r="91" ht="12">
      <c r="M91" s="300"/>
    </row>
    <row r="92" ht="12">
      <c r="M92" s="300"/>
    </row>
    <row r="93" ht="12">
      <c r="M93" s="300"/>
    </row>
    <row r="94" ht="12">
      <c r="M94" s="300"/>
    </row>
    <row r="95" ht="12">
      <c r="M95" s="300"/>
    </row>
    <row r="96" ht="12">
      <c r="M96" s="300"/>
    </row>
    <row r="97" ht="12">
      <c r="M97" s="300"/>
    </row>
    <row r="98" ht="12">
      <c r="M98" s="300"/>
    </row>
    <row r="99" ht="12">
      <c r="M99" s="300"/>
    </row>
    <row r="100" ht="12">
      <c r="M100" s="300"/>
    </row>
    <row r="101" ht="12">
      <c r="M101" s="300"/>
    </row>
    <row r="102" ht="12">
      <c r="M102" s="300"/>
    </row>
    <row r="103" ht="12">
      <c r="M103" s="300"/>
    </row>
    <row r="104" ht="12">
      <c r="M104" s="300"/>
    </row>
    <row r="105" ht="12">
      <c r="M105" s="300"/>
    </row>
    <row r="106" ht="12">
      <c r="M106" s="300"/>
    </row>
    <row r="107" ht="12">
      <c r="M107" s="300"/>
    </row>
    <row r="108" ht="12">
      <c r="M108" s="300"/>
    </row>
    <row r="109" ht="12">
      <c r="M109" s="300"/>
    </row>
    <row r="110" ht="12">
      <c r="M110" s="300"/>
    </row>
    <row r="111" ht="12">
      <c r="M111" s="300"/>
    </row>
    <row r="112" ht="12">
      <c r="M112" s="300"/>
    </row>
    <row r="113" ht="12">
      <c r="M113" s="300"/>
    </row>
    <row r="114" ht="12">
      <c r="M114" s="300"/>
    </row>
    <row r="115" ht="12">
      <c r="M115" s="300"/>
    </row>
    <row r="116" ht="12">
      <c r="M116" s="300"/>
    </row>
    <row r="117" ht="12">
      <c r="M117" s="300"/>
    </row>
    <row r="118" ht="12">
      <c r="M118" s="300"/>
    </row>
    <row r="119" ht="12">
      <c r="M119" s="300"/>
    </row>
    <row r="120" ht="12">
      <c r="M120" s="300"/>
    </row>
    <row r="121" ht="12">
      <c r="M121" s="300"/>
    </row>
    <row r="122" ht="12">
      <c r="M122" s="300"/>
    </row>
    <row r="123" ht="12">
      <c r="M123" s="300"/>
    </row>
    <row r="124" ht="12">
      <c r="M124" s="300"/>
    </row>
    <row r="125" ht="12">
      <c r="M125" s="300"/>
    </row>
    <row r="126" ht="12">
      <c r="M126" s="300"/>
    </row>
    <row r="127" ht="12">
      <c r="M127" s="300"/>
    </row>
    <row r="128" ht="12">
      <c r="M128" s="300"/>
    </row>
    <row r="129" ht="12">
      <c r="M129" s="300"/>
    </row>
    <row r="130" ht="12">
      <c r="M130" s="300"/>
    </row>
    <row r="131" ht="12">
      <c r="M131" s="300"/>
    </row>
    <row r="132" ht="12">
      <c r="M132" s="300"/>
    </row>
    <row r="133" ht="12">
      <c r="M133" s="300"/>
    </row>
    <row r="134" ht="12">
      <c r="M134" s="300"/>
    </row>
    <row r="135" ht="12">
      <c r="M135" s="300"/>
    </row>
    <row r="136" ht="12">
      <c r="M136" s="300"/>
    </row>
    <row r="137" ht="12">
      <c r="M137" s="300"/>
    </row>
    <row r="138" ht="12">
      <c r="M138" s="300"/>
    </row>
    <row r="139" ht="12">
      <c r="M139" s="300"/>
    </row>
    <row r="140" ht="12">
      <c r="M140" s="300"/>
    </row>
    <row r="141" ht="12">
      <c r="M141" s="300"/>
    </row>
    <row r="142" ht="12">
      <c r="M142" s="300"/>
    </row>
    <row r="143" ht="12">
      <c r="M143" s="300"/>
    </row>
    <row r="144" ht="12">
      <c r="M144" s="300"/>
    </row>
    <row r="145" ht="12">
      <c r="M145" s="300"/>
    </row>
    <row r="146" ht="12">
      <c r="M146" s="300"/>
    </row>
    <row r="147" ht="12">
      <c r="M147" s="300"/>
    </row>
    <row r="148" ht="12">
      <c r="M148" s="300"/>
    </row>
    <row r="149" ht="12">
      <c r="M149" s="300"/>
    </row>
    <row r="150" ht="12">
      <c r="M150" s="300"/>
    </row>
    <row r="151" ht="12">
      <c r="M151" s="300"/>
    </row>
    <row r="152" ht="12">
      <c r="M152" s="300"/>
    </row>
    <row r="153" ht="12">
      <c r="M153" s="300"/>
    </row>
    <row r="154" ht="12">
      <c r="M154" s="300"/>
    </row>
    <row r="155" ht="12">
      <c r="M155" s="300"/>
    </row>
    <row r="156" ht="12">
      <c r="M156" s="300"/>
    </row>
    <row r="157" ht="12">
      <c r="M157" s="300"/>
    </row>
    <row r="158" ht="12">
      <c r="M158" s="300"/>
    </row>
    <row r="159" ht="12">
      <c r="M159" s="300"/>
    </row>
    <row r="160" ht="12">
      <c r="M160" s="300"/>
    </row>
    <row r="161" ht="12">
      <c r="M161" s="300"/>
    </row>
    <row r="162" ht="12">
      <c r="M162" s="300"/>
    </row>
    <row r="163" ht="12">
      <c r="M163" s="300"/>
    </row>
    <row r="164" ht="12">
      <c r="M164" s="300"/>
    </row>
    <row r="165" ht="12">
      <c r="M165" s="300"/>
    </row>
    <row r="166" ht="12">
      <c r="M166" s="300"/>
    </row>
  </sheetData>
  <sheetProtection sheet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L22" sqref="L22"/>
    </sheetView>
  </sheetViews>
  <sheetFormatPr defaultColWidth="10.625" defaultRowHeight="12.75"/>
  <cols>
    <col min="1" max="1" width="4.125" style="322" customWidth="1"/>
    <col min="2" max="2" width="31.00390625" style="322" customWidth="1"/>
    <col min="3" max="3" width="12.00390625" style="322" customWidth="1"/>
    <col min="4" max="6" width="9.50390625" style="322" customWidth="1"/>
    <col min="7" max="7" width="8.875" style="322" customWidth="1"/>
    <col min="8" max="8" width="15.00390625" style="322" customWidth="1"/>
    <col min="9" max="9" width="11.00390625" style="322" customWidth="1"/>
    <col min="10" max="10" width="12.50390625" style="322" customWidth="1"/>
    <col min="11" max="11" width="12.00390625" style="322" customWidth="1"/>
    <col min="12" max="12" width="10.625" style="322" customWidth="1"/>
    <col min="13" max="13" width="9.625" style="322" customWidth="1"/>
    <col min="14" max="14" width="8.50390625" style="322" customWidth="1"/>
    <col min="15" max="15" width="13.875" style="322" customWidth="1"/>
    <col min="16" max="16" width="12.125" style="322" customWidth="1"/>
    <col min="17" max="17" width="13.125" style="322" customWidth="1"/>
    <col min="18" max="18" width="11.375" style="322" customWidth="1"/>
    <col min="19" max="16384" width="10.625" style="322" customWidth="1"/>
  </cols>
  <sheetData>
    <row r="1" spans="1:18" ht="12" customHeight="1">
      <c r="A1" s="323"/>
      <c r="B1" s="577" t="s">
        <v>533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323"/>
      <c r="N1" s="323"/>
      <c r="O1" s="323"/>
      <c r="P1" s="323"/>
      <c r="Q1" s="323"/>
      <c r="R1" s="323"/>
    </row>
    <row r="2" spans="1:18" ht="16.5" customHeight="1">
      <c r="A2" s="578" t="s">
        <v>393</v>
      </c>
      <c r="B2" s="578"/>
      <c r="C2" s="579" t="str">
        <f>'справка _1_БАЛАНС'!E3</f>
        <v>Инвестор.бг АД</v>
      </c>
      <c r="D2" s="579"/>
      <c r="E2" s="579"/>
      <c r="F2" s="579"/>
      <c r="G2" s="579"/>
      <c r="H2" s="579"/>
      <c r="I2" s="324"/>
      <c r="J2" s="324"/>
      <c r="K2" s="324"/>
      <c r="L2" s="324"/>
      <c r="M2" s="325" t="s">
        <v>3</v>
      </c>
      <c r="N2" s="326"/>
      <c r="O2" s="326">
        <f>'справка _1_БАЛАНС'!H3</f>
        <v>130277328</v>
      </c>
      <c r="P2" s="324"/>
      <c r="Q2" s="324"/>
      <c r="R2" s="137"/>
    </row>
    <row r="3" spans="1:18" ht="15" customHeight="1">
      <c r="A3" s="578" t="s">
        <v>7</v>
      </c>
      <c r="B3" s="578"/>
      <c r="C3" s="580" t="str">
        <f>'справка _1_БАЛАНС'!E5</f>
        <v>Трето тримесечие 2011</v>
      </c>
      <c r="D3" s="580"/>
      <c r="E3" s="580"/>
      <c r="F3" s="327"/>
      <c r="G3" s="327"/>
      <c r="H3" s="327"/>
      <c r="I3" s="327"/>
      <c r="J3" s="327"/>
      <c r="K3" s="327"/>
      <c r="L3" s="327"/>
      <c r="M3" s="581" t="s">
        <v>6</v>
      </c>
      <c r="N3" s="581"/>
      <c r="O3" s="326">
        <f>'справка _1_БАЛАНС'!H4</f>
        <v>1059</v>
      </c>
      <c r="P3" s="328"/>
      <c r="Q3" s="328"/>
      <c r="R3" s="139"/>
    </row>
    <row r="4" spans="1:18" ht="12">
      <c r="A4" s="329" t="s">
        <v>534</v>
      </c>
      <c r="B4" s="330"/>
      <c r="C4" s="330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1"/>
      <c r="R4" s="331" t="s">
        <v>535</v>
      </c>
    </row>
    <row r="5" spans="1:18" s="334" customFormat="1" ht="30.75" customHeight="1">
      <c r="A5" s="576" t="s">
        <v>473</v>
      </c>
      <c r="B5" s="576"/>
      <c r="C5" s="586" t="s">
        <v>10</v>
      </c>
      <c r="D5" s="576" t="s">
        <v>536</v>
      </c>
      <c r="E5" s="576"/>
      <c r="F5" s="576"/>
      <c r="G5" s="576"/>
      <c r="H5" s="576" t="s">
        <v>537</v>
      </c>
      <c r="I5" s="576"/>
      <c r="J5" s="576" t="s">
        <v>538</v>
      </c>
      <c r="K5" s="576" t="s">
        <v>539</v>
      </c>
      <c r="L5" s="576"/>
      <c r="M5" s="576"/>
      <c r="N5" s="576"/>
      <c r="O5" s="576" t="s">
        <v>537</v>
      </c>
      <c r="P5" s="576"/>
      <c r="Q5" s="576" t="s">
        <v>540</v>
      </c>
      <c r="R5" s="576" t="s">
        <v>541</v>
      </c>
    </row>
    <row r="6" spans="1:18" s="334" customFormat="1" ht="60">
      <c r="A6" s="576"/>
      <c r="B6" s="576"/>
      <c r="C6" s="586"/>
      <c r="D6" s="332" t="s">
        <v>542</v>
      </c>
      <c r="E6" s="332" t="s">
        <v>543</v>
      </c>
      <c r="F6" s="332" t="s">
        <v>544</v>
      </c>
      <c r="G6" s="332" t="s">
        <v>545</v>
      </c>
      <c r="H6" s="332" t="s">
        <v>546</v>
      </c>
      <c r="I6" s="332" t="s">
        <v>547</v>
      </c>
      <c r="J6" s="576"/>
      <c r="K6" s="332" t="s">
        <v>542</v>
      </c>
      <c r="L6" s="332" t="s">
        <v>548</v>
      </c>
      <c r="M6" s="332" t="s">
        <v>549</v>
      </c>
      <c r="N6" s="332" t="s">
        <v>550</v>
      </c>
      <c r="O6" s="332" t="s">
        <v>546</v>
      </c>
      <c r="P6" s="332" t="s">
        <v>547</v>
      </c>
      <c r="Q6" s="576"/>
      <c r="R6" s="576"/>
    </row>
    <row r="7" spans="1:18" s="334" customFormat="1" ht="12">
      <c r="A7" s="582" t="s">
        <v>551</v>
      </c>
      <c r="B7" s="582"/>
      <c r="C7" s="335" t="s">
        <v>17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552</v>
      </c>
      <c r="B8" s="337" t="s">
        <v>553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554</v>
      </c>
      <c r="B9" s="340" t="s">
        <v>555</v>
      </c>
      <c r="C9" s="341" t="s">
        <v>556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557</v>
      </c>
      <c r="B10" s="340" t="s">
        <v>558</v>
      </c>
      <c r="C10" s="341" t="s">
        <v>559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560</v>
      </c>
      <c r="B11" s="340" t="s">
        <v>561</v>
      </c>
      <c r="C11" s="341" t="s">
        <v>562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563</v>
      </c>
      <c r="B12" s="340" t="s">
        <v>564</v>
      </c>
      <c r="C12" s="341" t="s">
        <v>565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566</v>
      </c>
      <c r="B13" s="340" t="s">
        <v>567</v>
      </c>
      <c r="C13" s="341" t="s">
        <v>568</v>
      </c>
      <c r="D13" s="342">
        <v>118</v>
      </c>
      <c r="E13" s="342">
        <v>52</v>
      </c>
      <c r="F13" s="342"/>
      <c r="G13" s="343">
        <f t="shared" si="2"/>
        <v>170</v>
      </c>
      <c r="H13" s="344"/>
      <c r="I13" s="344"/>
      <c r="J13" s="343">
        <f t="shared" si="3"/>
        <v>170</v>
      </c>
      <c r="K13" s="344">
        <v>58</v>
      </c>
      <c r="L13" s="344">
        <v>21</v>
      </c>
      <c r="M13" s="344"/>
      <c r="N13" s="343">
        <f t="shared" si="4"/>
        <v>79</v>
      </c>
      <c r="O13" s="344"/>
      <c r="P13" s="344"/>
      <c r="Q13" s="343">
        <f t="shared" si="0"/>
        <v>79</v>
      </c>
      <c r="R13" s="343">
        <f t="shared" si="1"/>
        <v>91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569</v>
      </c>
      <c r="B14" s="340" t="s">
        <v>570</v>
      </c>
      <c r="C14" s="341" t="s">
        <v>571</v>
      </c>
      <c r="D14" s="342">
        <v>202</v>
      </c>
      <c r="E14" s="342">
        <v>31</v>
      </c>
      <c r="F14" s="342"/>
      <c r="G14" s="343">
        <f t="shared" si="2"/>
        <v>233</v>
      </c>
      <c r="H14" s="344"/>
      <c r="I14" s="344"/>
      <c r="J14" s="343">
        <f t="shared" si="3"/>
        <v>233</v>
      </c>
      <c r="K14" s="344">
        <v>82</v>
      </c>
      <c r="L14" s="344">
        <v>33</v>
      </c>
      <c r="M14" s="344"/>
      <c r="N14" s="343">
        <f t="shared" si="4"/>
        <v>115</v>
      </c>
      <c r="O14" s="344"/>
      <c r="P14" s="344"/>
      <c r="Q14" s="343">
        <f t="shared" si="0"/>
        <v>115</v>
      </c>
      <c r="R14" s="343">
        <f t="shared" si="1"/>
        <v>118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36">
      <c r="A15" s="346" t="s">
        <v>572</v>
      </c>
      <c r="B15" s="347" t="s">
        <v>573</v>
      </c>
      <c r="C15" s="348" t="s">
        <v>574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575</v>
      </c>
      <c r="B16" s="353" t="s">
        <v>576</v>
      </c>
      <c r="C16" s="341" t="s">
        <v>577</v>
      </c>
      <c r="D16" s="342">
        <v>252</v>
      </c>
      <c r="E16" s="342">
        <v>54</v>
      </c>
      <c r="F16" s="342">
        <v>6</v>
      </c>
      <c r="G16" s="343">
        <f t="shared" si="2"/>
        <v>300</v>
      </c>
      <c r="H16" s="344"/>
      <c r="I16" s="344"/>
      <c r="J16" s="343">
        <f t="shared" si="3"/>
        <v>300</v>
      </c>
      <c r="K16" s="344">
        <v>194</v>
      </c>
      <c r="L16" s="344">
        <v>49</v>
      </c>
      <c r="M16" s="344">
        <v>6</v>
      </c>
      <c r="N16" s="343">
        <f t="shared" si="4"/>
        <v>237</v>
      </c>
      <c r="O16" s="344"/>
      <c r="P16" s="344"/>
      <c r="Q16" s="343">
        <f aca="true" t="shared" si="5" ref="Q16:Q25">N16+O16-P16</f>
        <v>237</v>
      </c>
      <c r="R16" s="343">
        <f aca="true" t="shared" si="6" ref="R16:R25">J16-Q16</f>
        <v>63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578</v>
      </c>
      <c r="C17" s="355" t="s">
        <v>579</v>
      </c>
      <c r="D17" s="356">
        <f>SUM(D9:D16)</f>
        <v>572</v>
      </c>
      <c r="E17" s="356">
        <f>SUM(E9:E16)</f>
        <v>137</v>
      </c>
      <c r="F17" s="356">
        <f>SUM(F9:F16)</f>
        <v>6</v>
      </c>
      <c r="G17" s="343">
        <f t="shared" si="2"/>
        <v>703</v>
      </c>
      <c r="H17" s="357">
        <f>SUM(H9:H16)</f>
        <v>0</v>
      </c>
      <c r="I17" s="357">
        <f>SUM(I9:I16)</f>
        <v>0</v>
      </c>
      <c r="J17" s="343">
        <f t="shared" si="3"/>
        <v>703</v>
      </c>
      <c r="K17" s="357">
        <f>SUM(K9:K16)</f>
        <v>334</v>
      </c>
      <c r="L17" s="357">
        <f>SUM(L9:L16)</f>
        <v>103</v>
      </c>
      <c r="M17" s="357">
        <f>SUM(M9:M16)</f>
        <v>6</v>
      </c>
      <c r="N17" s="343">
        <f t="shared" si="4"/>
        <v>431</v>
      </c>
      <c r="O17" s="357">
        <f>SUM(O9:O16)</f>
        <v>0</v>
      </c>
      <c r="P17" s="357">
        <f>SUM(P9:P16)</f>
        <v>0</v>
      </c>
      <c r="Q17" s="343">
        <f t="shared" si="5"/>
        <v>431</v>
      </c>
      <c r="R17" s="343">
        <f t="shared" si="6"/>
        <v>272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580</v>
      </c>
      <c r="B18" s="359" t="s">
        <v>581</v>
      </c>
      <c r="C18" s="355" t="s">
        <v>582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583</v>
      </c>
      <c r="B19" s="359" t="s">
        <v>584</v>
      </c>
      <c r="C19" s="355" t="s">
        <v>585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586</v>
      </c>
      <c r="B20" s="337" t="s">
        <v>587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554</v>
      </c>
      <c r="B21" s="340" t="s">
        <v>588</v>
      </c>
      <c r="C21" s="341" t="s">
        <v>589</v>
      </c>
      <c r="D21" s="342">
        <v>3275</v>
      </c>
      <c r="E21" s="342">
        <v>630</v>
      </c>
      <c r="F21" s="342"/>
      <c r="G21" s="343">
        <f t="shared" si="2"/>
        <v>3905</v>
      </c>
      <c r="H21" s="344"/>
      <c r="I21" s="344"/>
      <c r="J21" s="343">
        <f t="shared" si="3"/>
        <v>3905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3905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557</v>
      </c>
      <c r="B22" s="340" t="s">
        <v>590</v>
      </c>
      <c r="C22" s="341" t="s">
        <v>591</v>
      </c>
      <c r="D22" s="342">
        <v>413</v>
      </c>
      <c r="E22" s="342">
        <v>9</v>
      </c>
      <c r="F22" s="342"/>
      <c r="G22" s="343">
        <f t="shared" si="2"/>
        <v>422</v>
      </c>
      <c r="H22" s="344"/>
      <c r="I22" s="344"/>
      <c r="J22" s="343">
        <f t="shared" si="3"/>
        <v>422</v>
      </c>
      <c r="K22" s="344">
        <v>197</v>
      </c>
      <c r="L22" s="344">
        <v>56</v>
      </c>
      <c r="M22" s="344"/>
      <c r="N22" s="343">
        <f t="shared" si="4"/>
        <v>253</v>
      </c>
      <c r="O22" s="344"/>
      <c r="P22" s="344"/>
      <c r="Q22" s="343">
        <f t="shared" si="5"/>
        <v>253</v>
      </c>
      <c r="R22" s="343">
        <f t="shared" si="6"/>
        <v>169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560</v>
      </c>
      <c r="B23" s="347" t="s">
        <v>592</v>
      </c>
      <c r="C23" s="341" t="s">
        <v>593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563</v>
      </c>
      <c r="B24" s="365" t="s">
        <v>576</v>
      </c>
      <c r="C24" s="341" t="s">
        <v>594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595</v>
      </c>
      <c r="C25" s="366" t="s">
        <v>596</v>
      </c>
      <c r="D25" s="367">
        <f>SUM(D21:D24)</f>
        <v>3688</v>
      </c>
      <c r="E25" s="367">
        <f aca="true" t="shared" si="7" ref="E25:P25">SUM(E21:E24)</f>
        <v>639</v>
      </c>
      <c r="F25" s="367">
        <f t="shared" si="7"/>
        <v>0</v>
      </c>
      <c r="G25" s="368">
        <f t="shared" si="2"/>
        <v>4327</v>
      </c>
      <c r="H25" s="369">
        <f t="shared" si="7"/>
        <v>0</v>
      </c>
      <c r="I25" s="369">
        <f t="shared" si="7"/>
        <v>0</v>
      </c>
      <c r="J25" s="368">
        <f t="shared" si="3"/>
        <v>4327</v>
      </c>
      <c r="K25" s="369">
        <f t="shared" si="7"/>
        <v>197</v>
      </c>
      <c r="L25" s="369">
        <f t="shared" si="7"/>
        <v>56</v>
      </c>
      <c r="M25" s="369">
        <f t="shared" si="7"/>
        <v>0</v>
      </c>
      <c r="N25" s="368">
        <f t="shared" si="4"/>
        <v>253</v>
      </c>
      <c r="O25" s="369">
        <f t="shared" si="7"/>
        <v>0</v>
      </c>
      <c r="P25" s="369">
        <f t="shared" si="7"/>
        <v>0</v>
      </c>
      <c r="Q25" s="368">
        <f t="shared" si="5"/>
        <v>253</v>
      </c>
      <c r="R25" s="368">
        <f t="shared" si="6"/>
        <v>4074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597</v>
      </c>
      <c r="B26" s="370" t="s">
        <v>598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554</v>
      </c>
      <c r="B27" s="376" t="s">
        <v>599</v>
      </c>
      <c r="C27" s="377" t="s">
        <v>600</v>
      </c>
      <c r="D27" s="378">
        <f>SUM(D28:D31)</f>
        <v>0</v>
      </c>
      <c r="E27" s="378">
        <f aca="true" t="shared" si="8" ref="E27:P27">SUM(E28:E31)</f>
        <v>0</v>
      </c>
      <c r="F27" s="378">
        <f t="shared" si="8"/>
        <v>0</v>
      </c>
      <c r="G27" s="379">
        <f t="shared" si="2"/>
        <v>0</v>
      </c>
      <c r="H27" s="380">
        <f t="shared" si="8"/>
        <v>0</v>
      </c>
      <c r="I27" s="380">
        <f t="shared" si="8"/>
        <v>0</v>
      </c>
      <c r="J27" s="379">
        <f t="shared" si="3"/>
        <v>0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0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109</v>
      </c>
      <c r="C28" s="341" t="s">
        <v>601</v>
      </c>
      <c r="D28" s="342"/>
      <c r="E28" s="342"/>
      <c r="F28" s="342"/>
      <c r="G28" s="343">
        <f t="shared" si="2"/>
        <v>0</v>
      </c>
      <c r="H28" s="344"/>
      <c r="I28" s="344"/>
      <c r="J28" s="343">
        <f t="shared" si="3"/>
        <v>0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0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111</v>
      </c>
      <c r="C29" s="341" t="s">
        <v>602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115</v>
      </c>
      <c r="C30" s="341" t="s">
        <v>603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117</v>
      </c>
      <c r="C31" s="341" t="s">
        <v>604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557</v>
      </c>
      <c r="B32" s="376" t="s">
        <v>605</v>
      </c>
      <c r="C32" s="341" t="s">
        <v>606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123</v>
      </c>
      <c r="C33" s="341" t="s">
        <v>607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608</v>
      </c>
      <c r="C34" s="341" t="s">
        <v>609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610</v>
      </c>
      <c r="C35" s="341" t="s">
        <v>611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612</v>
      </c>
      <c r="C36" s="341" t="s">
        <v>613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560</v>
      </c>
      <c r="B37" s="383" t="s">
        <v>576</v>
      </c>
      <c r="C37" s="341" t="s">
        <v>614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615</v>
      </c>
      <c r="C38" s="355" t="s">
        <v>616</v>
      </c>
      <c r="D38" s="356">
        <f>D27+D32+D37</f>
        <v>0</v>
      </c>
      <c r="E38" s="356">
        <f aca="true" t="shared" si="12" ref="E38:P38">E27+E32+E37</f>
        <v>0</v>
      </c>
      <c r="F38" s="356">
        <f t="shared" si="12"/>
        <v>0</v>
      </c>
      <c r="G38" s="343">
        <f t="shared" si="2"/>
        <v>0</v>
      </c>
      <c r="H38" s="357">
        <f t="shared" si="12"/>
        <v>0</v>
      </c>
      <c r="I38" s="357">
        <f t="shared" si="12"/>
        <v>0</v>
      </c>
      <c r="J38" s="343">
        <f t="shared" si="3"/>
        <v>0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0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617</v>
      </c>
      <c r="B39" s="358" t="s">
        <v>618</v>
      </c>
      <c r="C39" s="355" t="s">
        <v>619</v>
      </c>
      <c r="D39" s="384">
        <v>72</v>
      </c>
      <c r="E39" s="384">
        <v>389</v>
      </c>
      <c r="F39" s="384"/>
      <c r="G39" s="343">
        <f t="shared" si="2"/>
        <v>461</v>
      </c>
      <c r="H39" s="384"/>
      <c r="I39" s="384"/>
      <c r="J39" s="343">
        <f t="shared" si="3"/>
        <v>461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461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620</v>
      </c>
      <c r="C40" s="333" t="s">
        <v>621</v>
      </c>
      <c r="D40" s="387">
        <f>D17+D18+D19+D25+D38+D39</f>
        <v>4332</v>
      </c>
      <c r="E40" s="387">
        <f>E17+E18+E19+E25+E38+E39</f>
        <v>1165</v>
      </c>
      <c r="F40" s="387">
        <f aca="true" t="shared" si="13" ref="F40:R40">F17+F18+F19+F25+F38+F39</f>
        <v>6</v>
      </c>
      <c r="G40" s="387">
        <f t="shared" si="13"/>
        <v>5491</v>
      </c>
      <c r="H40" s="387">
        <f t="shared" si="13"/>
        <v>0</v>
      </c>
      <c r="I40" s="387">
        <f t="shared" si="13"/>
        <v>0</v>
      </c>
      <c r="J40" s="387">
        <f t="shared" si="13"/>
        <v>5491</v>
      </c>
      <c r="K40" s="387">
        <f t="shared" si="13"/>
        <v>531</v>
      </c>
      <c r="L40" s="387">
        <f t="shared" si="13"/>
        <v>159</v>
      </c>
      <c r="M40" s="387">
        <f t="shared" si="13"/>
        <v>6</v>
      </c>
      <c r="N40" s="387">
        <f t="shared" si="13"/>
        <v>684</v>
      </c>
      <c r="O40" s="387">
        <f t="shared" si="13"/>
        <v>0</v>
      </c>
      <c r="P40" s="387">
        <f t="shared" si="13"/>
        <v>0</v>
      </c>
      <c r="Q40" s="387">
        <f t="shared" si="13"/>
        <v>684</v>
      </c>
      <c r="R40" s="387">
        <f t="shared" si="13"/>
        <v>4807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622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3.5" customHeight="1">
      <c r="A44" s="388"/>
      <c r="B44" s="128" t="s">
        <v>867</v>
      </c>
      <c r="C44" s="393"/>
      <c r="D44" s="583" t="s">
        <v>623</v>
      </c>
      <c r="E44" s="583"/>
      <c r="F44" s="583"/>
      <c r="G44" s="388" t="s">
        <v>390</v>
      </c>
      <c r="H44" s="583"/>
      <c r="I44" s="583"/>
      <c r="J44" s="583"/>
      <c r="K44" s="584"/>
      <c r="L44" s="584"/>
      <c r="M44" s="584"/>
      <c r="N44" s="584"/>
      <c r="O44" s="585" t="s">
        <v>868</v>
      </c>
      <c r="P44" s="585"/>
      <c r="Q44" s="585"/>
      <c r="R44" s="585"/>
    </row>
    <row r="45" spans="1:18" ht="12">
      <c r="A45" s="323"/>
      <c r="B45" s="323"/>
      <c r="C45" s="323"/>
      <c r="D45" s="394"/>
      <c r="E45" s="394"/>
      <c r="F45" s="394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ht="12">
      <c r="A46" s="323"/>
      <c r="B46" s="323"/>
      <c r="C46" s="323"/>
      <c r="D46" s="394"/>
      <c r="E46" s="394"/>
      <c r="F46" s="394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ht="12">
      <c r="A47" s="323"/>
      <c r="B47" s="323"/>
      <c r="C47" s="323"/>
      <c r="D47" s="394"/>
      <c r="E47" s="394"/>
      <c r="F47" s="394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ht="12">
      <c r="A48" s="323"/>
      <c r="B48" s="323"/>
      <c r="C48" s="323"/>
      <c r="D48" s="394"/>
      <c r="E48" s="394"/>
      <c r="F48" s="394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ht="12">
      <c r="A49" s="323"/>
      <c r="B49" s="323"/>
      <c r="C49" s="323"/>
      <c r="D49" s="394"/>
      <c r="E49" s="394"/>
      <c r="F49" s="394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ht="12">
      <c r="A50" s="323"/>
      <c r="B50" s="323"/>
      <c r="C50" s="323"/>
      <c r="D50" s="394"/>
      <c r="E50" s="394"/>
      <c r="F50" s="394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4:6" ht="12">
      <c r="D51" s="352"/>
      <c r="E51" s="352"/>
      <c r="F51" s="352"/>
    </row>
    <row r="52" spans="4:6" ht="12">
      <c r="D52" s="352"/>
      <c r="E52" s="352"/>
      <c r="F52" s="352"/>
    </row>
    <row r="53" spans="4:6" ht="12">
      <c r="D53" s="352"/>
      <c r="E53" s="352"/>
      <c r="F53" s="352"/>
    </row>
    <row r="54" spans="4:6" ht="12">
      <c r="D54" s="352"/>
      <c r="E54" s="352"/>
      <c r="F54" s="352"/>
    </row>
    <row r="55" spans="4:6" ht="12">
      <c r="D55" s="352"/>
      <c r="E55" s="352"/>
      <c r="F55" s="352"/>
    </row>
    <row r="56" spans="4:6" ht="12">
      <c r="D56" s="352"/>
      <c r="E56" s="352"/>
      <c r="F56" s="352"/>
    </row>
    <row r="57" spans="4:6" ht="12">
      <c r="D57" s="352"/>
      <c r="E57" s="352"/>
      <c r="F57" s="352"/>
    </row>
    <row r="58" spans="4:6" ht="12">
      <c r="D58" s="352"/>
      <c r="E58" s="352"/>
      <c r="F58" s="352"/>
    </row>
    <row r="59" spans="4:6" ht="12">
      <c r="D59" s="352"/>
      <c r="E59" s="352"/>
      <c r="F59" s="352"/>
    </row>
    <row r="60" spans="4:6" ht="12">
      <c r="D60" s="352"/>
      <c r="E60" s="352"/>
      <c r="F60" s="352"/>
    </row>
    <row r="61" spans="4:6" ht="12">
      <c r="D61" s="352"/>
      <c r="E61" s="352"/>
      <c r="F61" s="352"/>
    </row>
    <row r="62" spans="4:6" ht="12">
      <c r="D62" s="352"/>
      <c r="E62" s="352"/>
      <c r="F62" s="352"/>
    </row>
    <row r="63" spans="4:6" ht="12">
      <c r="D63" s="352"/>
      <c r="E63" s="352"/>
      <c r="F63" s="352"/>
    </row>
    <row r="64" spans="4:6" ht="12">
      <c r="D64" s="352"/>
      <c r="E64" s="352"/>
      <c r="F64" s="352"/>
    </row>
    <row r="65" spans="4:6" ht="12">
      <c r="D65" s="352"/>
      <c r="E65" s="352"/>
      <c r="F65" s="352"/>
    </row>
    <row r="66" spans="4:6" ht="12">
      <c r="D66" s="352"/>
      <c r="E66" s="352"/>
      <c r="F66" s="352"/>
    </row>
    <row r="67" spans="4:6" ht="12">
      <c r="D67" s="352"/>
      <c r="E67" s="352"/>
      <c r="F67" s="352"/>
    </row>
    <row r="68" spans="5:6" ht="12">
      <c r="E68" s="352"/>
      <c r="F68" s="352"/>
    </row>
    <row r="69" spans="5:6" ht="12">
      <c r="E69" s="352"/>
      <c r="F69" s="352"/>
    </row>
    <row r="70" spans="5:6" ht="12">
      <c r="E70" s="352"/>
      <c r="F70" s="352"/>
    </row>
    <row r="71" spans="5:6" ht="12">
      <c r="E71" s="352"/>
      <c r="F71" s="352"/>
    </row>
    <row r="72" spans="5:6" ht="12">
      <c r="E72" s="352"/>
      <c r="F72" s="352"/>
    </row>
    <row r="73" spans="5:6" ht="12">
      <c r="E73" s="352"/>
      <c r="F73" s="352"/>
    </row>
    <row r="74" spans="5:6" ht="12">
      <c r="E74" s="352"/>
      <c r="F74" s="352"/>
    </row>
    <row r="75" spans="5:6" ht="12">
      <c r="E75" s="352"/>
      <c r="F75" s="352"/>
    </row>
    <row r="76" spans="5:6" ht="12">
      <c r="E76" s="352"/>
      <c r="F76" s="352"/>
    </row>
    <row r="77" spans="5:6" ht="12">
      <c r="E77" s="352"/>
      <c r="F77" s="352"/>
    </row>
    <row r="78" spans="5:6" ht="12">
      <c r="E78" s="352"/>
      <c r="F78" s="352"/>
    </row>
    <row r="79" spans="5:6" ht="12">
      <c r="E79" s="352"/>
      <c r="F79" s="352"/>
    </row>
    <row r="80" spans="5:6" ht="12">
      <c r="E80" s="352"/>
      <c r="F80" s="352"/>
    </row>
    <row r="81" spans="5:6" ht="12">
      <c r="E81" s="352"/>
      <c r="F81" s="352"/>
    </row>
    <row r="82" spans="5:6" ht="12">
      <c r="E82" s="352"/>
      <c r="F82" s="352"/>
    </row>
    <row r="83" spans="5:6" ht="12">
      <c r="E83" s="352"/>
      <c r="F83" s="352"/>
    </row>
    <row r="84" spans="5:6" ht="12">
      <c r="E84" s="352"/>
      <c r="F84" s="352"/>
    </row>
    <row r="85" spans="5:6" ht="12">
      <c r="E85" s="352"/>
      <c r="F85" s="352"/>
    </row>
    <row r="86" spans="5:6" ht="12">
      <c r="E86" s="352"/>
      <c r="F86" s="352"/>
    </row>
    <row r="87" spans="5:6" ht="12">
      <c r="E87" s="352"/>
      <c r="F87" s="352"/>
    </row>
    <row r="88" spans="5:6" ht="12">
      <c r="E88" s="352"/>
      <c r="F88" s="352"/>
    </row>
    <row r="89" spans="5:6" ht="12">
      <c r="E89" s="352"/>
      <c r="F89" s="352"/>
    </row>
    <row r="90" spans="5:6" ht="12">
      <c r="E90" s="352"/>
      <c r="F90" s="352"/>
    </row>
    <row r="91" spans="5:6" ht="12">
      <c r="E91" s="352"/>
      <c r="F91" s="352"/>
    </row>
    <row r="92" spans="5:6" ht="12">
      <c r="E92" s="352"/>
      <c r="F92" s="352"/>
    </row>
    <row r="93" spans="5:6" ht="12">
      <c r="E93" s="352"/>
      <c r="F93" s="352"/>
    </row>
    <row r="94" spans="5:6" ht="12">
      <c r="E94" s="352"/>
      <c r="F94" s="352"/>
    </row>
    <row r="95" spans="5:6" ht="12">
      <c r="E95" s="352"/>
      <c r="F95" s="352"/>
    </row>
    <row r="96" spans="5:6" ht="12">
      <c r="E96" s="352"/>
      <c r="F96" s="352"/>
    </row>
    <row r="97" spans="5:6" ht="12">
      <c r="E97" s="352"/>
      <c r="F97" s="352"/>
    </row>
    <row r="98" spans="5:6" ht="12">
      <c r="E98" s="352"/>
      <c r="F98" s="352"/>
    </row>
    <row r="99" spans="5:6" ht="12">
      <c r="E99" s="352"/>
      <c r="F99" s="352"/>
    </row>
    <row r="100" spans="5:6" ht="12">
      <c r="E100" s="352"/>
      <c r="F100" s="352"/>
    </row>
    <row r="101" spans="5:6" ht="12">
      <c r="E101" s="352"/>
      <c r="F101" s="352"/>
    </row>
    <row r="102" spans="5:6" ht="12">
      <c r="E102" s="352"/>
      <c r="F102" s="352"/>
    </row>
    <row r="103" spans="5:6" ht="12">
      <c r="E103" s="352"/>
      <c r="F103" s="352"/>
    </row>
    <row r="104" spans="5:6" ht="12">
      <c r="E104" s="352"/>
      <c r="F104" s="352"/>
    </row>
    <row r="105" spans="5:6" ht="12">
      <c r="E105" s="352"/>
      <c r="F105" s="352"/>
    </row>
    <row r="106" spans="5:6" ht="12">
      <c r="E106" s="352"/>
      <c r="F106" s="352"/>
    </row>
    <row r="107" spans="5:6" ht="12">
      <c r="E107" s="352"/>
      <c r="F107" s="352"/>
    </row>
    <row r="108" spans="5:6" ht="12">
      <c r="E108" s="352"/>
      <c r="F108" s="352"/>
    </row>
    <row r="109" spans="5:6" ht="12">
      <c r="E109" s="352"/>
      <c r="F109" s="352"/>
    </row>
    <row r="110" spans="5:6" ht="12">
      <c r="E110" s="352"/>
      <c r="F110" s="352"/>
    </row>
    <row r="111" spans="5:6" ht="12">
      <c r="E111" s="352"/>
      <c r="F111" s="352"/>
    </row>
    <row r="112" spans="5:6" ht="12">
      <c r="E112" s="352"/>
      <c r="F112" s="352"/>
    </row>
    <row r="113" spans="5:6" ht="12">
      <c r="E113" s="352"/>
      <c r="F113" s="352"/>
    </row>
    <row r="114" spans="5:6" ht="12">
      <c r="E114" s="352"/>
      <c r="F114" s="352"/>
    </row>
    <row r="115" spans="5:6" ht="12">
      <c r="E115" s="352"/>
      <c r="F115" s="352"/>
    </row>
    <row r="116" spans="5:6" ht="12">
      <c r="E116" s="352"/>
      <c r="F116" s="352"/>
    </row>
    <row r="117" spans="5:6" ht="12">
      <c r="E117" s="352"/>
      <c r="F117" s="352"/>
    </row>
    <row r="118" spans="5:6" ht="12">
      <c r="E118" s="352"/>
      <c r="F118" s="352"/>
    </row>
    <row r="119" spans="5:6" ht="12">
      <c r="E119" s="352"/>
      <c r="F119" s="352"/>
    </row>
    <row r="120" spans="5:6" ht="12">
      <c r="E120" s="352"/>
      <c r="F120" s="352"/>
    </row>
    <row r="121" spans="5:6" ht="12">
      <c r="E121" s="352"/>
      <c r="F121" s="352"/>
    </row>
    <row r="122" spans="5:6" ht="12">
      <c r="E122" s="352"/>
      <c r="F122" s="352"/>
    </row>
    <row r="123" spans="5:6" ht="12">
      <c r="E123" s="352"/>
      <c r="F123" s="352"/>
    </row>
    <row r="124" spans="5:6" ht="12">
      <c r="E124" s="352"/>
      <c r="F124" s="352"/>
    </row>
    <row r="125" spans="5:6" ht="12">
      <c r="E125" s="352"/>
      <c r="F125" s="352"/>
    </row>
    <row r="126" spans="5:6" ht="12">
      <c r="E126" s="352"/>
      <c r="F126" s="352"/>
    </row>
    <row r="127" spans="5:6" ht="12">
      <c r="E127" s="352"/>
      <c r="F127" s="352"/>
    </row>
    <row r="128" spans="5:6" ht="12">
      <c r="E128" s="352"/>
      <c r="F128" s="352"/>
    </row>
    <row r="129" spans="5:6" ht="12">
      <c r="E129" s="352"/>
      <c r="F129" s="352"/>
    </row>
    <row r="130" spans="5:6" ht="12">
      <c r="E130" s="352"/>
      <c r="F130" s="352"/>
    </row>
    <row r="131" spans="5:6" ht="12">
      <c r="E131" s="352"/>
      <c r="F131" s="352"/>
    </row>
    <row r="132" spans="5:6" ht="12">
      <c r="E132" s="352"/>
      <c r="F132" s="352"/>
    </row>
    <row r="133" spans="5:6" ht="12">
      <c r="E133" s="352"/>
      <c r="F133" s="352"/>
    </row>
    <row r="134" spans="5:6" ht="12">
      <c r="E134" s="352"/>
      <c r="F134" s="352"/>
    </row>
    <row r="135" spans="5:6" ht="12">
      <c r="E135" s="352"/>
      <c r="F135" s="352"/>
    </row>
    <row r="136" spans="5:6" ht="12">
      <c r="E136" s="352"/>
      <c r="F136" s="352"/>
    </row>
    <row r="137" spans="5:6" ht="12">
      <c r="E137" s="352"/>
      <c r="F137" s="352"/>
    </row>
    <row r="138" spans="5:6" ht="12">
      <c r="E138" s="352"/>
      <c r="F138" s="352"/>
    </row>
    <row r="139" spans="5:6" ht="12">
      <c r="E139" s="352"/>
      <c r="F139" s="352"/>
    </row>
    <row r="140" spans="5:6" ht="12">
      <c r="E140" s="352"/>
      <c r="F140" s="352"/>
    </row>
    <row r="141" spans="5:6" ht="12">
      <c r="E141" s="352"/>
      <c r="F141" s="352"/>
    </row>
    <row r="142" spans="5:6" ht="12">
      <c r="E142" s="352"/>
      <c r="F142" s="352"/>
    </row>
    <row r="143" spans="5:6" ht="12">
      <c r="E143" s="352"/>
      <c r="F143" s="352"/>
    </row>
    <row r="144" spans="5:6" ht="12">
      <c r="E144" s="352"/>
      <c r="F144" s="352"/>
    </row>
    <row r="145" spans="5:6" ht="12">
      <c r="E145" s="352"/>
      <c r="F145" s="352"/>
    </row>
    <row r="146" spans="5:6" ht="12">
      <c r="E146" s="352"/>
      <c r="F146" s="352"/>
    </row>
    <row r="147" spans="5:6" ht="12">
      <c r="E147" s="352"/>
      <c r="F147" s="352"/>
    </row>
    <row r="148" spans="5:6" ht="12">
      <c r="E148" s="352"/>
      <c r="F148" s="352"/>
    </row>
    <row r="149" spans="5:6" ht="12">
      <c r="E149" s="352"/>
      <c r="F149" s="352"/>
    </row>
    <row r="150" spans="5:6" ht="12">
      <c r="E150" s="352"/>
      <c r="F150" s="352"/>
    </row>
    <row r="151" spans="5:6" ht="12">
      <c r="E151" s="352"/>
      <c r="F151" s="352"/>
    </row>
    <row r="152" spans="5:6" ht="12">
      <c r="E152" s="352"/>
      <c r="F152" s="352"/>
    </row>
    <row r="153" spans="5:6" ht="12">
      <c r="E153" s="352"/>
      <c r="F153" s="352"/>
    </row>
    <row r="154" spans="5:6" ht="12">
      <c r="E154" s="352"/>
      <c r="F154" s="352"/>
    </row>
    <row r="155" spans="5:6" ht="12">
      <c r="E155" s="352"/>
      <c r="F155" s="352"/>
    </row>
    <row r="156" spans="5:6" ht="12">
      <c r="E156" s="352"/>
      <c r="F156" s="352"/>
    </row>
    <row r="157" spans="5:6" ht="12">
      <c r="E157" s="352"/>
      <c r="F157" s="352"/>
    </row>
    <row r="158" spans="5:6" ht="12">
      <c r="E158" s="352"/>
      <c r="F158" s="352"/>
    </row>
    <row r="159" spans="5:6" ht="12">
      <c r="E159" s="352"/>
      <c r="F159" s="352"/>
    </row>
    <row r="160" spans="5:6" ht="12">
      <c r="E160" s="352"/>
      <c r="F160" s="352"/>
    </row>
    <row r="161" spans="5:6" ht="12">
      <c r="E161" s="352"/>
      <c r="F161" s="352"/>
    </row>
    <row r="162" spans="5:6" ht="12">
      <c r="E162" s="352"/>
      <c r="F162" s="352"/>
    </row>
    <row r="163" spans="5:6" ht="12">
      <c r="E163" s="352"/>
      <c r="F163" s="352"/>
    </row>
    <row r="164" spans="5:6" ht="12">
      <c r="E164" s="352"/>
      <c r="F164" s="352"/>
    </row>
    <row r="165" spans="5:6" ht="12">
      <c r="E165" s="352"/>
      <c r="F165" s="352"/>
    </row>
    <row r="166" spans="5:6" ht="12">
      <c r="E166" s="352"/>
      <c r="F166" s="352"/>
    </row>
    <row r="167" spans="5:6" ht="12">
      <c r="E167" s="352"/>
      <c r="F167" s="352"/>
    </row>
    <row r="168" spans="5:6" ht="12">
      <c r="E168" s="352"/>
      <c r="F168" s="352"/>
    </row>
    <row r="169" spans="5:6" ht="12">
      <c r="E169" s="352"/>
      <c r="F169" s="352"/>
    </row>
    <row r="170" spans="5:6" ht="12">
      <c r="E170" s="352"/>
      <c r="F170" s="352"/>
    </row>
    <row r="171" spans="5:6" ht="12">
      <c r="E171" s="352"/>
      <c r="F171" s="352"/>
    </row>
    <row r="172" spans="5:6" ht="12">
      <c r="E172" s="352"/>
      <c r="F172" s="352"/>
    </row>
  </sheetData>
  <sheetProtection sheet="1"/>
  <mergeCells count="20">
    <mergeCell ref="O5:P5"/>
    <mergeCell ref="Q5:Q6"/>
    <mergeCell ref="R5:R6"/>
    <mergeCell ref="A7:B7"/>
    <mergeCell ref="D44:F44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96" sqref="D96"/>
    </sheetView>
  </sheetViews>
  <sheetFormatPr defaultColWidth="10.625" defaultRowHeight="12.75"/>
  <cols>
    <col min="1" max="1" width="39.125" style="322" customWidth="1"/>
    <col min="2" max="2" width="10.50390625" style="395" customWidth="1"/>
    <col min="3" max="3" width="22.625" style="322" customWidth="1"/>
    <col min="4" max="4" width="21.375" style="322" customWidth="1"/>
    <col min="5" max="5" width="13.125" style="322" customWidth="1"/>
    <col min="6" max="6" width="14.875" style="322" customWidth="1"/>
    <col min="7" max="26" width="0" style="322" hidden="1" customWidth="1"/>
    <col min="27" max="16384" width="10.625" style="322" customWidth="1"/>
  </cols>
  <sheetData>
    <row r="1" spans="1:6" ht="24" customHeight="1">
      <c r="A1" s="588" t="s">
        <v>624</v>
      </c>
      <c r="B1" s="588"/>
      <c r="C1" s="588"/>
      <c r="D1" s="588"/>
      <c r="E1" s="588"/>
      <c r="F1" s="397"/>
    </row>
    <row r="2" spans="1:6" ht="12">
      <c r="A2" s="398"/>
      <c r="B2" s="399"/>
      <c r="C2" s="400"/>
      <c r="D2" s="345"/>
      <c r="E2" s="401"/>
      <c r="F2" s="402"/>
    </row>
    <row r="3" spans="1:15" ht="13.5" customHeight="1">
      <c r="A3" s="403" t="s">
        <v>393</v>
      </c>
      <c r="B3" s="589" t="str">
        <f>'справка _1_БАЛАНС'!E3</f>
        <v>Инвестор.бг АД</v>
      </c>
      <c r="C3" s="589"/>
      <c r="D3" s="137" t="s">
        <v>3</v>
      </c>
      <c r="E3" s="345">
        <f>'справка _1_БАЛАНС'!H3</f>
        <v>130277328</v>
      </c>
      <c r="F3" s="404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5" customHeight="1">
      <c r="A4" s="406" t="s">
        <v>7</v>
      </c>
      <c r="B4" s="590" t="str">
        <f>'справка _1_БАЛАНС'!E5</f>
        <v>Трето тримесечие 2011</v>
      </c>
      <c r="C4" s="590"/>
      <c r="D4" s="139" t="s">
        <v>6</v>
      </c>
      <c r="E4" s="345">
        <f>'справка _1_БАЛАНС'!H4</f>
        <v>1059</v>
      </c>
      <c r="F4" s="407"/>
      <c r="G4" s="408"/>
      <c r="H4" s="408"/>
      <c r="I4" s="408"/>
      <c r="J4" s="408"/>
      <c r="K4" s="408"/>
      <c r="L4" s="408"/>
      <c r="M4" s="408"/>
      <c r="N4" s="408"/>
      <c r="O4" s="408"/>
    </row>
    <row r="5" spans="1:5" ht="12.75" customHeight="1">
      <c r="A5" s="409" t="s">
        <v>625</v>
      </c>
      <c r="B5" s="410"/>
      <c r="C5" s="411"/>
      <c r="D5" s="345"/>
      <c r="E5" s="412" t="s">
        <v>626</v>
      </c>
    </row>
    <row r="6" spans="1:14" s="334" customFormat="1" ht="12" customHeight="1">
      <c r="A6" s="413" t="s">
        <v>473</v>
      </c>
      <c r="B6" s="414" t="s">
        <v>10</v>
      </c>
      <c r="C6" s="415" t="s">
        <v>627</v>
      </c>
      <c r="D6" s="591" t="s">
        <v>628</v>
      </c>
      <c r="E6" s="591"/>
      <c r="F6" s="417"/>
      <c r="G6" s="418"/>
      <c r="H6" s="418"/>
      <c r="I6" s="418"/>
      <c r="J6" s="418"/>
      <c r="K6" s="418"/>
      <c r="L6" s="418"/>
      <c r="M6" s="418"/>
      <c r="N6" s="418"/>
    </row>
    <row r="7" spans="1:15" s="334" customFormat="1" ht="13.5">
      <c r="A7" s="413"/>
      <c r="B7" s="419"/>
      <c r="C7" s="415"/>
      <c r="D7" s="420" t="s">
        <v>629</v>
      </c>
      <c r="E7" s="421" t="s">
        <v>630</v>
      </c>
      <c r="F7" s="417"/>
      <c r="G7" s="418"/>
      <c r="H7" s="418"/>
      <c r="I7" s="418"/>
      <c r="J7" s="418"/>
      <c r="K7" s="418"/>
      <c r="L7" s="418"/>
      <c r="M7" s="418"/>
      <c r="N7" s="418"/>
      <c r="O7" s="418"/>
    </row>
    <row r="8" spans="1:15" s="334" customFormat="1" ht="12">
      <c r="A8" s="416" t="s">
        <v>16</v>
      </c>
      <c r="B8" s="419" t="s">
        <v>17</v>
      </c>
      <c r="C8" s="416">
        <v>1</v>
      </c>
      <c r="D8" s="416">
        <v>2</v>
      </c>
      <c r="E8" s="416">
        <v>3</v>
      </c>
      <c r="F8" s="417"/>
      <c r="G8" s="418"/>
      <c r="H8" s="418"/>
      <c r="I8" s="418"/>
      <c r="J8" s="418"/>
      <c r="K8" s="418"/>
      <c r="L8" s="418"/>
      <c r="M8" s="418"/>
      <c r="N8" s="418"/>
      <c r="O8" s="418"/>
    </row>
    <row r="9" spans="1:6" ht="12">
      <c r="A9" s="422" t="s">
        <v>631</v>
      </c>
      <c r="B9" s="423" t="s">
        <v>632</v>
      </c>
      <c r="C9" s="424"/>
      <c r="D9" s="424"/>
      <c r="E9" s="425">
        <f>C9-D9</f>
        <v>0</v>
      </c>
      <c r="F9" s="426"/>
    </row>
    <row r="10" spans="1:6" ht="24">
      <c r="A10" s="422" t="s">
        <v>633</v>
      </c>
      <c r="B10" s="427"/>
      <c r="C10" s="428"/>
      <c r="D10" s="428"/>
      <c r="E10" s="425"/>
      <c r="F10" s="426"/>
    </row>
    <row r="11" spans="1:15" ht="24">
      <c r="A11" s="429" t="s">
        <v>634</v>
      </c>
      <c r="B11" s="430" t="s">
        <v>635</v>
      </c>
      <c r="C11" s="431">
        <f>SUM(C12:C14)</f>
        <v>0</v>
      </c>
      <c r="D11" s="431">
        <f>SUM(D12:D14)</f>
        <v>0</v>
      </c>
      <c r="E11" s="425">
        <f>SUM(E12:E14)</f>
        <v>0</v>
      </c>
      <c r="F11" s="426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2" t="s">
        <v>636</v>
      </c>
      <c r="B12" s="430" t="s">
        <v>637</v>
      </c>
      <c r="C12" s="424"/>
      <c r="D12" s="424"/>
      <c r="E12" s="425">
        <f aca="true" t="shared" si="0" ref="E12:E42">C12-D12</f>
        <v>0</v>
      </c>
      <c r="F12" s="426"/>
    </row>
    <row r="13" spans="1:6" ht="13.5">
      <c r="A13" s="432" t="s">
        <v>638</v>
      </c>
      <c r="B13" s="430" t="s">
        <v>639</v>
      </c>
      <c r="C13" s="424"/>
      <c r="D13" s="424"/>
      <c r="E13" s="425">
        <f t="shared" si="0"/>
        <v>0</v>
      </c>
      <c r="F13" s="426"/>
    </row>
    <row r="14" spans="1:6" ht="13.5">
      <c r="A14" s="432" t="s">
        <v>640</v>
      </c>
      <c r="B14" s="430" t="s">
        <v>641</v>
      </c>
      <c r="C14" s="424"/>
      <c r="D14" s="424"/>
      <c r="E14" s="425">
        <f t="shared" si="0"/>
        <v>0</v>
      </c>
      <c r="F14" s="426"/>
    </row>
    <row r="15" spans="1:6" ht="24">
      <c r="A15" s="429" t="s">
        <v>642</v>
      </c>
      <c r="B15" s="430" t="s">
        <v>643</v>
      </c>
      <c r="C15" s="424"/>
      <c r="D15" s="424"/>
      <c r="E15" s="425">
        <f t="shared" si="0"/>
        <v>0</v>
      </c>
      <c r="F15" s="426"/>
    </row>
    <row r="16" spans="1:15" ht="12">
      <c r="A16" s="429" t="s">
        <v>644</v>
      </c>
      <c r="B16" s="430" t="s">
        <v>645</v>
      </c>
      <c r="C16" s="431">
        <f>+C17+C18</f>
        <v>0</v>
      </c>
      <c r="D16" s="431">
        <f>+D17+D18</f>
        <v>0</v>
      </c>
      <c r="E16" s="425">
        <f t="shared" si="0"/>
        <v>0</v>
      </c>
      <c r="F16" s="426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2" t="s">
        <v>646</v>
      </c>
      <c r="B17" s="430" t="s">
        <v>647</v>
      </c>
      <c r="C17" s="424"/>
      <c r="D17" s="424"/>
      <c r="E17" s="425">
        <f t="shared" si="0"/>
        <v>0</v>
      </c>
      <c r="F17" s="426"/>
    </row>
    <row r="18" spans="1:6" ht="13.5">
      <c r="A18" s="432" t="s">
        <v>640</v>
      </c>
      <c r="B18" s="430" t="s">
        <v>648</v>
      </c>
      <c r="C18" s="424"/>
      <c r="D18" s="424"/>
      <c r="E18" s="425">
        <f t="shared" si="0"/>
        <v>0</v>
      </c>
      <c r="F18" s="426"/>
    </row>
    <row r="19" spans="1:15" ht="12">
      <c r="A19" s="433" t="s">
        <v>649</v>
      </c>
      <c r="B19" s="423" t="s">
        <v>650</v>
      </c>
      <c r="C19" s="428">
        <f>C11+C15+C16</f>
        <v>0</v>
      </c>
      <c r="D19" s="428">
        <f>D11+D15+D16</f>
        <v>0</v>
      </c>
      <c r="E19" s="434">
        <f>E11+E15+E16</f>
        <v>0</v>
      </c>
      <c r="F19" s="426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2" t="s">
        <v>651</v>
      </c>
      <c r="B20" s="427"/>
      <c r="C20" s="431"/>
      <c r="D20" s="428"/>
      <c r="E20" s="425">
        <f t="shared" si="0"/>
        <v>0</v>
      </c>
      <c r="F20" s="426"/>
    </row>
    <row r="21" spans="1:6" ht="12">
      <c r="A21" s="429" t="s">
        <v>652</v>
      </c>
      <c r="B21" s="423" t="s">
        <v>653</v>
      </c>
      <c r="C21" s="424">
        <v>6</v>
      </c>
      <c r="D21" s="424"/>
      <c r="E21" s="425">
        <f t="shared" si="0"/>
        <v>6</v>
      </c>
      <c r="F21" s="426"/>
    </row>
    <row r="22" spans="1:6" ht="12">
      <c r="A22" s="429"/>
      <c r="B22" s="427"/>
      <c r="C22" s="431"/>
      <c r="D22" s="428"/>
      <c r="E22" s="425"/>
      <c r="F22" s="426"/>
    </row>
    <row r="23" spans="1:6" ht="24">
      <c r="A23" s="422" t="s">
        <v>654</v>
      </c>
      <c r="B23" s="435"/>
      <c r="C23" s="431"/>
      <c r="D23" s="428"/>
      <c r="E23" s="425"/>
      <c r="F23" s="426"/>
    </row>
    <row r="24" spans="1:15" ht="24">
      <c r="A24" s="429" t="s">
        <v>655</v>
      </c>
      <c r="B24" s="430" t="s">
        <v>656</v>
      </c>
      <c r="C24" s="431">
        <f>SUM(C25:C27)</f>
        <v>0</v>
      </c>
      <c r="D24" s="431">
        <f>SUM(D25:D27)</f>
        <v>0</v>
      </c>
      <c r="E24" s="425">
        <f>SUM(E25:E27)</f>
        <v>0</v>
      </c>
      <c r="F24" s="426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2" t="s">
        <v>657</v>
      </c>
      <c r="B25" s="430" t="s">
        <v>658</v>
      </c>
      <c r="C25" s="424"/>
      <c r="D25" s="424"/>
      <c r="E25" s="425">
        <f t="shared" si="0"/>
        <v>0</v>
      </c>
      <c r="F25" s="426"/>
    </row>
    <row r="26" spans="1:6" ht="13.5">
      <c r="A26" s="432" t="s">
        <v>659</v>
      </c>
      <c r="B26" s="430" t="s">
        <v>660</v>
      </c>
      <c r="C26" s="424"/>
      <c r="D26" s="424"/>
      <c r="E26" s="425">
        <f t="shared" si="0"/>
        <v>0</v>
      </c>
      <c r="F26" s="426"/>
    </row>
    <row r="27" spans="1:6" ht="13.5">
      <c r="A27" s="432" t="s">
        <v>661</v>
      </c>
      <c r="B27" s="430" t="s">
        <v>662</v>
      </c>
      <c r="C27" s="424"/>
      <c r="D27" s="424"/>
      <c r="E27" s="425">
        <f t="shared" si="0"/>
        <v>0</v>
      </c>
      <c r="F27" s="426"/>
    </row>
    <row r="28" spans="1:6" ht="12">
      <c r="A28" s="429" t="s">
        <v>663</v>
      </c>
      <c r="B28" s="430" t="s">
        <v>664</v>
      </c>
      <c r="C28" s="424">
        <v>460</v>
      </c>
      <c r="D28" s="424">
        <v>460</v>
      </c>
      <c r="E28" s="425">
        <f t="shared" si="0"/>
        <v>0</v>
      </c>
      <c r="F28" s="426"/>
    </row>
    <row r="29" spans="1:6" ht="12">
      <c r="A29" s="429" t="s">
        <v>665</v>
      </c>
      <c r="B29" s="430" t="s">
        <v>666</v>
      </c>
      <c r="C29" s="424">
        <v>19</v>
      </c>
      <c r="D29" s="424">
        <v>19</v>
      </c>
      <c r="E29" s="425">
        <f t="shared" si="0"/>
        <v>0</v>
      </c>
      <c r="F29" s="426"/>
    </row>
    <row r="30" spans="1:6" ht="24">
      <c r="A30" s="429" t="s">
        <v>667</v>
      </c>
      <c r="B30" s="430" t="s">
        <v>668</v>
      </c>
      <c r="C30" s="424"/>
      <c r="D30" s="424"/>
      <c r="E30" s="425">
        <f t="shared" si="0"/>
        <v>0</v>
      </c>
      <c r="F30" s="426"/>
    </row>
    <row r="31" spans="1:6" ht="12">
      <c r="A31" s="429" t="s">
        <v>669</v>
      </c>
      <c r="B31" s="430" t="s">
        <v>670</v>
      </c>
      <c r="C31" s="424">
        <v>110</v>
      </c>
      <c r="D31" s="424">
        <v>110</v>
      </c>
      <c r="E31" s="425">
        <f t="shared" si="0"/>
        <v>0</v>
      </c>
      <c r="F31" s="426"/>
    </row>
    <row r="32" spans="1:6" ht="12">
      <c r="A32" s="429" t="s">
        <v>671</v>
      </c>
      <c r="B32" s="430" t="s">
        <v>672</v>
      </c>
      <c r="C32" s="424"/>
      <c r="D32" s="424"/>
      <c r="E32" s="425">
        <f t="shared" si="0"/>
        <v>0</v>
      </c>
      <c r="F32" s="426"/>
    </row>
    <row r="33" spans="1:15" ht="12">
      <c r="A33" s="429" t="s">
        <v>673</v>
      </c>
      <c r="B33" s="430" t="s">
        <v>674</v>
      </c>
      <c r="C33" s="436">
        <f>SUM(C34:C37)</f>
        <v>38</v>
      </c>
      <c r="D33" s="436">
        <f>SUM(D34:D37)</f>
        <v>38</v>
      </c>
      <c r="E33" s="437">
        <f>SUM(E34:E37)</f>
        <v>0</v>
      </c>
      <c r="F33" s="426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2" t="s">
        <v>675</v>
      </c>
      <c r="B34" s="430" t="s">
        <v>676</v>
      </c>
      <c r="C34" s="424">
        <v>38</v>
      </c>
      <c r="D34" s="424">
        <v>38</v>
      </c>
      <c r="E34" s="425">
        <f t="shared" si="0"/>
        <v>0</v>
      </c>
      <c r="F34" s="426"/>
    </row>
    <row r="35" spans="1:6" ht="13.5">
      <c r="A35" s="432" t="s">
        <v>677</v>
      </c>
      <c r="B35" s="430" t="s">
        <v>678</v>
      </c>
      <c r="C35" s="424"/>
      <c r="D35" s="424">
        <v>0</v>
      </c>
      <c r="E35" s="425">
        <f t="shared" si="0"/>
        <v>0</v>
      </c>
      <c r="F35" s="426"/>
    </row>
    <row r="36" spans="1:6" ht="13.5">
      <c r="A36" s="432" t="s">
        <v>679</v>
      </c>
      <c r="B36" s="430" t="s">
        <v>680</v>
      </c>
      <c r="C36" s="424"/>
      <c r="D36" s="424"/>
      <c r="E36" s="425">
        <f t="shared" si="0"/>
        <v>0</v>
      </c>
      <c r="F36" s="426"/>
    </row>
    <row r="37" spans="1:6" ht="13.5">
      <c r="A37" s="432" t="s">
        <v>681</v>
      </c>
      <c r="B37" s="430" t="s">
        <v>682</v>
      </c>
      <c r="C37" s="424"/>
      <c r="D37" s="424"/>
      <c r="E37" s="425">
        <f t="shared" si="0"/>
        <v>0</v>
      </c>
      <c r="F37" s="426"/>
    </row>
    <row r="38" spans="1:15" ht="12">
      <c r="A38" s="429" t="s">
        <v>683</v>
      </c>
      <c r="B38" s="430" t="s">
        <v>684</v>
      </c>
      <c r="C38" s="431">
        <f>SUM(C39:C42)</f>
        <v>434</v>
      </c>
      <c r="D38" s="436">
        <f>SUM(D39:D42)</f>
        <v>434</v>
      </c>
      <c r="E38" s="437">
        <f>SUM(E39:E42)</f>
        <v>0</v>
      </c>
      <c r="F38" s="426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2" t="s">
        <v>685</v>
      </c>
      <c r="B39" s="430" t="s">
        <v>686</v>
      </c>
      <c r="C39" s="424"/>
      <c r="D39" s="424"/>
      <c r="E39" s="425">
        <f t="shared" si="0"/>
        <v>0</v>
      </c>
      <c r="F39" s="426"/>
    </row>
    <row r="40" spans="1:6" ht="13.5">
      <c r="A40" s="432" t="s">
        <v>687</v>
      </c>
      <c r="B40" s="430" t="s">
        <v>688</v>
      </c>
      <c r="C40" s="424"/>
      <c r="D40" s="424"/>
      <c r="E40" s="425">
        <f t="shared" si="0"/>
        <v>0</v>
      </c>
      <c r="F40" s="426"/>
    </row>
    <row r="41" spans="1:6" ht="13.5">
      <c r="A41" s="432" t="s">
        <v>689</v>
      </c>
      <c r="B41" s="430" t="s">
        <v>690</v>
      </c>
      <c r="C41" s="424"/>
      <c r="D41" s="424"/>
      <c r="E41" s="425">
        <f t="shared" si="0"/>
        <v>0</v>
      </c>
      <c r="F41" s="426"/>
    </row>
    <row r="42" spans="1:6" ht="13.5">
      <c r="A42" s="432" t="s">
        <v>691</v>
      </c>
      <c r="B42" s="430" t="s">
        <v>692</v>
      </c>
      <c r="C42" s="424">
        <v>434</v>
      </c>
      <c r="D42" s="424">
        <v>434</v>
      </c>
      <c r="E42" s="425">
        <f t="shared" si="0"/>
        <v>0</v>
      </c>
      <c r="F42" s="426"/>
    </row>
    <row r="43" spans="1:15" ht="12">
      <c r="A43" s="433" t="s">
        <v>693</v>
      </c>
      <c r="B43" s="423" t="s">
        <v>694</v>
      </c>
      <c r="C43" s="428">
        <f>C24+C28+C29+C31+C30+C32+C33+C38</f>
        <v>1061</v>
      </c>
      <c r="D43" s="428">
        <f>D24+D28+D29+D31+D30+D32+D33+D38</f>
        <v>1061</v>
      </c>
      <c r="E43" s="434">
        <f>E24+E28+E29+E31+E30+E32+E33+E38</f>
        <v>0</v>
      </c>
      <c r="F43" s="426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2" t="s">
        <v>695</v>
      </c>
      <c r="B44" s="427" t="s">
        <v>696</v>
      </c>
      <c r="C44" s="438">
        <f>C43+C21+C19+C9</f>
        <v>1067</v>
      </c>
      <c r="D44" s="438">
        <f>D43+D21+D19+D9</f>
        <v>1061</v>
      </c>
      <c r="E44" s="434">
        <f>E43+E21+E19+E9</f>
        <v>6</v>
      </c>
      <c r="F44" s="426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39"/>
      <c r="B45" s="440"/>
      <c r="C45" s="441"/>
      <c r="D45" s="441"/>
      <c r="E45" s="441"/>
      <c r="F45" s="426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</row>
    <row r="46" spans="1:27" ht="12">
      <c r="A46" s="439"/>
      <c r="B46" s="440"/>
      <c r="C46" s="441"/>
      <c r="D46" s="441"/>
      <c r="E46" s="441"/>
      <c r="F46" s="426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</row>
    <row r="47" spans="1:6" ht="12">
      <c r="A47" s="439" t="s">
        <v>697</v>
      </c>
      <c r="B47" s="440"/>
      <c r="C47" s="443"/>
      <c r="D47" s="443"/>
      <c r="E47" s="443"/>
      <c r="F47" s="417" t="s">
        <v>279</v>
      </c>
    </row>
    <row r="48" spans="1:6" s="334" customFormat="1" ht="24" customHeight="1">
      <c r="A48" s="413" t="s">
        <v>473</v>
      </c>
      <c r="B48" s="414" t="s">
        <v>10</v>
      </c>
      <c r="C48" s="444" t="s">
        <v>698</v>
      </c>
      <c r="D48" s="591" t="s">
        <v>699</v>
      </c>
      <c r="E48" s="591"/>
      <c r="F48" s="416" t="s">
        <v>700</v>
      </c>
    </row>
    <row r="49" spans="1:6" s="334" customFormat="1" ht="25.5">
      <c r="A49" s="413"/>
      <c r="B49" s="419"/>
      <c r="C49" s="444"/>
      <c r="D49" s="420" t="s">
        <v>629</v>
      </c>
      <c r="E49" s="420" t="s">
        <v>630</v>
      </c>
      <c r="F49" s="416"/>
    </row>
    <row r="50" spans="1:6" s="334" customFormat="1" ht="12">
      <c r="A50" s="416" t="s">
        <v>16</v>
      </c>
      <c r="B50" s="419" t="s">
        <v>17</v>
      </c>
      <c r="C50" s="416">
        <v>1</v>
      </c>
      <c r="D50" s="416">
        <v>2</v>
      </c>
      <c r="E50" s="445">
        <v>3</v>
      </c>
      <c r="F50" s="445">
        <v>4</v>
      </c>
    </row>
    <row r="51" spans="1:6" ht="24">
      <c r="A51" s="422" t="s">
        <v>701</v>
      </c>
      <c r="B51" s="435"/>
      <c r="C51" s="438"/>
      <c r="D51" s="438"/>
      <c r="E51" s="438"/>
      <c r="F51" s="446"/>
    </row>
    <row r="52" spans="1:16" ht="24">
      <c r="A52" s="429" t="s">
        <v>702</v>
      </c>
      <c r="B52" s="430" t="s">
        <v>703</v>
      </c>
      <c r="C52" s="438">
        <f>SUM(C53:C55)</f>
        <v>0</v>
      </c>
      <c r="D52" s="438">
        <f>SUM(D53:D55)</f>
        <v>0</v>
      </c>
      <c r="E52" s="431">
        <f>C52-D52</f>
        <v>0</v>
      </c>
      <c r="F52" s="428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2" t="s">
        <v>704</v>
      </c>
      <c r="B53" s="430" t="s">
        <v>705</v>
      </c>
      <c r="C53" s="424"/>
      <c r="D53" s="424"/>
      <c r="E53" s="431">
        <f>C53-D53</f>
        <v>0</v>
      </c>
      <c r="F53" s="424"/>
    </row>
    <row r="54" spans="1:6" ht="13.5">
      <c r="A54" s="432" t="s">
        <v>706</v>
      </c>
      <c r="B54" s="430" t="s">
        <v>707</v>
      </c>
      <c r="C54" s="424"/>
      <c r="D54" s="424"/>
      <c r="E54" s="431">
        <f aca="true" t="shared" si="1" ref="E54:E95">C54-D54</f>
        <v>0</v>
      </c>
      <c r="F54" s="424"/>
    </row>
    <row r="55" spans="1:6" ht="13.5">
      <c r="A55" s="432" t="s">
        <v>691</v>
      </c>
      <c r="B55" s="430" t="s">
        <v>708</v>
      </c>
      <c r="C55" s="424"/>
      <c r="D55" s="424"/>
      <c r="E55" s="431">
        <f t="shared" si="1"/>
        <v>0</v>
      </c>
      <c r="F55" s="424"/>
    </row>
    <row r="56" spans="1:16" ht="36">
      <c r="A56" s="429" t="s">
        <v>709</v>
      </c>
      <c r="B56" s="430" t="s">
        <v>710</v>
      </c>
      <c r="C56" s="438">
        <f>C57+C59</f>
        <v>0</v>
      </c>
      <c r="D56" s="438">
        <f>D57+D59</f>
        <v>0</v>
      </c>
      <c r="E56" s="431">
        <f t="shared" si="1"/>
        <v>0</v>
      </c>
      <c r="F56" s="438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2" t="s">
        <v>711</v>
      </c>
      <c r="B57" s="430" t="s">
        <v>712</v>
      </c>
      <c r="C57" s="424"/>
      <c r="D57" s="424"/>
      <c r="E57" s="431">
        <f t="shared" si="1"/>
        <v>0</v>
      </c>
      <c r="F57" s="424"/>
    </row>
    <row r="58" spans="1:6" ht="13.5">
      <c r="A58" s="447" t="s">
        <v>713</v>
      </c>
      <c r="B58" s="430" t="s">
        <v>714</v>
      </c>
      <c r="C58" s="448"/>
      <c r="D58" s="448"/>
      <c r="E58" s="431">
        <f t="shared" si="1"/>
        <v>0</v>
      </c>
      <c r="F58" s="448"/>
    </row>
    <row r="59" spans="1:6" ht="25.5">
      <c r="A59" s="447" t="s">
        <v>715</v>
      </c>
      <c r="B59" s="430" t="s">
        <v>716</v>
      </c>
      <c r="C59" s="424"/>
      <c r="D59" s="424"/>
      <c r="E59" s="431">
        <f t="shared" si="1"/>
        <v>0</v>
      </c>
      <c r="F59" s="424"/>
    </row>
    <row r="60" spans="1:6" ht="13.5">
      <c r="A60" s="447" t="s">
        <v>713</v>
      </c>
      <c r="B60" s="430" t="s">
        <v>717</v>
      </c>
      <c r="C60" s="448"/>
      <c r="D60" s="448"/>
      <c r="E60" s="431">
        <f t="shared" si="1"/>
        <v>0</v>
      </c>
      <c r="F60" s="448"/>
    </row>
    <row r="61" spans="1:6" ht="12">
      <c r="A61" s="429" t="s">
        <v>141</v>
      </c>
      <c r="B61" s="430" t="s">
        <v>718</v>
      </c>
      <c r="C61" s="424"/>
      <c r="D61" s="424"/>
      <c r="E61" s="431">
        <f t="shared" si="1"/>
        <v>0</v>
      </c>
      <c r="F61" s="449"/>
    </row>
    <row r="62" spans="1:6" ht="24">
      <c r="A62" s="429" t="s">
        <v>144</v>
      </c>
      <c r="B62" s="430" t="s">
        <v>719</v>
      </c>
      <c r="C62" s="424"/>
      <c r="D62" s="424"/>
      <c r="E62" s="431">
        <f t="shared" si="1"/>
        <v>0</v>
      </c>
      <c r="F62" s="449"/>
    </row>
    <row r="63" spans="1:6" ht="12">
      <c r="A63" s="429" t="s">
        <v>720</v>
      </c>
      <c r="B63" s="430" t="s">
        <v>721</v>
      </c>
      <c r="C63" s="424"/>
      <c r="D63" s="424"/>
      <c r="E63" s="431">
        <f t="shared" si="1"/>
        <v>0</v>
      </c>
      <c r="F63" s="449"/>
    </row>
    <row r="64" spans="1:6" ht="12">
      <c r="A64" s="429" t="s">
        <v>722</v>
      </c>
      <c r="B64" s="430" t="s">
        <v>723</v>
      </c>
      <c r="C64" s="424">
        <v>28</v>
      </c>
      <c r="D64" s="424"/>
      <c r="E64" s="431">
        <f t="shared" si="1"/>
        <v>28</v>
      </c>
      <c r="F64" s="449"/>
    </row>
    <row r="65" spans="1:6" ht="13.5">
      <c r="A65" s="432" t="s">
        <v>724</v>
      </c>
      <c r="B65" s="430" t="s">
        <v>725</v>
      </c>
      <c r="C65" s="448">
        <v>28</v>
      </c>
      <c r="D65" s="448">
        <v>0</v>
      </c>
      <c r="E65" s="431">
        <f t="shared" si="1"/>
        <v>28</v>
      </c>
      <c r="F65" s="450"/>
    </row>
    <row r="66" spans="1:16" ht="12">
      <c r="A66" s="433" t="s">
        <v>726</v>
      </c>
      <c r="B66" s="423" t="s">
        <v>727</v>
      </c>
      <c r="C66" s="438">
        <f>C52+C56+C61+C62+C63+C64</f>
        <v>28</v>
      </c>
      <c r="D66" s="438">
        <f>D52+D56+D61+D62+D63+D64</f>
        <v>0</v>
      </c>
      <c r="E66" s="431">
        <f t="shared" si="1"/>
        <v>28</v>
      </c>
      <c r="F66" s="438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2" t="s">
        <v>728</v>
      </c>
      <c r="B67" s="427"/>
      <c r="C67" s="428"/>
      <c r="D67" s="428"/>
      <c r="E67" s="431"/>
      <c r="F67" s="451"/>
    </row>
    <row r="68" spans="1:6" ht="12">
      <c r="A68" s="429" t="s">
        <v>729</v>
      </c>
      <c r="B68" s="452" t="s">
        <v>730</v>
      </c>
      <c r="C68" s="424"/>
      <c r="D68" s="424"/>
      <c r="E68" s="431">
        <f t="shared" si="1"/>
        <v>0</v>
      </c>
      <c r="F68" s="449"/>
    </row>
    <row r="69" spans="1:6" ht="13.5">
      <c r="A69" s="420"/>
      <c r="B69" s="427"/>
      <c r="C69" s="428"/>
      <c r="D69" s="428"/>
      <c r="E69" s="431"/>
      <c r="F69" s="451"/>
    </row>
    <row r="70" spans="1:6" ht="24">
      <c r="A70" s="422" t="s">
        <v>731</v>
      </c>
      <c r="B70" s="435"/>
      <c r="C70" s="428"/>
      <c r="D70" s="428"/>
      <c r="E70" s="431"/>
      <c r="F70" s="451"/>
    </row>
    <row r="71" spans="1:16" ht="24">
      <c r="A71" s="429" t="s">
        <v>702</v>
      </c>
      <c r="B71" s="430" t="s">
        <v>732</v>
      </c>
      <c r="C71" s="436">
        <f>SUM(C72:C74)</f>
        <v>13</v>
      </c>
      <c r="D71" s="436">
        <f>SUM(D72:D74)</f>
        <v>13</v>
      </c>
      <c r="E71" s="436">
        <f>SUM(E72:E74)</f>
        <v>0</v>
      </c>
      <c r="F71" s="436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2" t="s">
        <v>733</v>
      </c>
      <c r="B72" s="430" t="s">
        <v>734</v>
      </c>
      <c r="C72" s="424"/>
      <c r="D72" s="424"/>
      <c r="E72" s="431">
        <f t="shared" si="1"/>
        <v>0</v>
      </c>
      <c r="F72" s="449"/>
    </row>
    <row r="73" spans="1:6" ht="13.5">
      <c r="A73" s="432" t="s">
        <v>735</v>
      </c>
      <c r="B73" s="430" t="s">
        <v>736</v>
      </c>
      <c r="C73" s="424"/>
      <c r="D73" s="424"/>
      <c r="E73" s="431">
        <f t="shared" si="1"/>
        <v>0</v>
      </c>
      <c r="F73" s="449"/>
    </row>
    <row r="74" spans="1:6" ht="12">
      <c r="A74" s="429" t="s">
        <v>737</v>
      </c>
      <c r="B74" s="430" t="s">
        <v>738</v>
      </c>
      <c r="C74" s="424">
        <v>13</v>
      </c>
      <c r="D74" s="424">
        <v>13</v>
      </c>
      <c r="E74" s="431">
        <f t="shared" si="1"/>
        <v>0</v>
      </c>
      <c r="F74" s="449"/>
    </row>
    <row r="75" spans="1:16" ht="36">
      <c r="A75" s="429" t="s">
        <v>709</v>
      </c>
      <c r="B75" s="430" t="s">
        <v>739</v>
      </c>
      <c r="C75" s="438">
        <f>C76+C78</f>
        <v>0</v>
      </c>
      <c r="D75" s="438">
        <f>D76+D78</f>
        <v>0</v>
      </c>
      <c r="E75" s="438">
        <f>E76+E78</f>
        <v>0</v>
      </c>
      <c r="F75" s="438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2" t="s">
        <v>740</v>
      </c>
      <c r="B76" s="430" t="s">
        <v>741</v>
      </c>
      <c r="C76" s="424"/>
      <c r="D76" s="424"/>
      <c r="E76" s="431">
        <f t="shared" si="1"/>
        <v>0</v>
      </c>
      <c r="F76" s="424"/>
    </row>
    <row r="77" spans="1:6" ht="13.5">
      <c r="A77" s="432" t="s">
        <v>742</v>
      </c>
      <c r="B77" s="430" t="s">
        <v>743</v>
      </c>
      <c r="C77" s="448"/>
      <c r="D77" s="448"/>
      <c r="E77" s="431">
        <f t="shared" si="1"/>
        <v>0</v>
      </c>
      <c r="F77" s="448"/>
    </row>
    <row r="78" spans="1:6" ht="13.5">
      <c r="A78" s="432" t="s">
        <v>744</v>
      </c>
      <c r="B78" s="430" t="s">
        <v>745</v>
      </c>
      <c r="C78" s="424"/>
      <c r="D78" s="424"/>
      <c r="E78" s="431">
        <f t="shared" si="1"/>
        <v>0</v>
      </c>
      <c r="F78" s="424"/>
    </row>
    <row r="79" spans="1:6" ht="13.5">
      <c r="A79" s="432" t="s">
        <v>713</v>
      </c>
      <c r="B79" s="430" t="s">
        <v>746</v>
      </c>
      <c r="C79" s="448"/>
      <c r="D79" s="448"/>
      <c r="E79" s="431">
        <f t="shared" si="1"/>
        <v>0</v>
      </c>
      <c r="F79" s="448"/>
    </row>
    <row r="80" spans="1:16" ht="12">
      <c r="A80" s="429" t="s">
        <v>747</v>
      </c>
      <c r="B80" s="430" t="s">
        <v>748</v>
      </c>
      <c r="C80" s="438">
        <f>SUM(C81:C84)</f>
        <v>48</v>
      </c>
      <c r="D80" s="438">
        <f>SUM(D81:D84)</f>
        <v>48</v>
      </c>
      <c r="E80" s="438">
        <f>SUM(E81:E84)</f>
        <v>0</v>
      </c>
      <c r="F80" s="438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2" t="s">
        <v>749</v>
      </c>
      <c r="B81" s="430" t="s">
        <v>750</v>
      </c>
      <c r="C81" s="424"/>
      <c r="D81" s="424"/>
      <c r="E81" s="431">
        <f t="shared" si="1"/>
        <v>0</v>
      </c>
      <c r="F81" s="424"/>
    </row>
    <row r="82" spans="1:6" ht="13.5">
      <c r="A82" s="432" t="s">
        <v>751</v>
      </c>
      <c r="B82" s="430" t="s">
        <v>752</v>
      </c>
      <c r="C82" s="424"/>
      <c r="D82" s="424"/>
      <c r="E82" s="431">
        <f t="shared" si="1"/>
        <v>0</v>
      </c>
      <c r="F82" s="424"/>
    </row>
    <row r="83" spans="1:6" ht="25.5">
      <c r="A83" s="432" t="s">
        <v>753</v>
      </c>
      <c r="B83" s="430" t="s">
        <v>754</v>
      </c>
      <c r="C83" s="424"/>
      <c r="D83" s="424"/>
      <c r="E83" s="431">
        <f t="shared" si="1"/>
        <v>0</v>
      </c>
      <c r="F83" s="424"/>
    </row>
    <row r="84" spans="1:6" ht="13.5">
      <c r="A84" s="432" t="s">
        <v>755</v>
      </c>
      <c r="B84" s="430" t="s">
        <v>756</v>
      </c>
      <c r="C84" s="424">
        <v>48</v>
      </c>
      <c r="D84" s="424">
        <v>48</v>
      </c>
      <c r="E84" s="431">
        <f t="shared" si="1"/>
        <v>0</v>
      </c>
      <c r="F84" s="424"/>
    </row>
    <row r="85" spans="1:16" ht="12">
      <c r="A85" s="429" t="s">
        <v>757</v>
      </c>
      <c r="B85" s="430" t="s">
        <v>758</v>
      </c>
      <c r="C85" s="428">
        <f>SUM(C86:C90)+C94</f>
        <v>310</v>
      </c>
      <c r="D85" s="428">
        <f>SUM(D86:D90)+D94</f>
        <v>310</v>
      </c>
      <c r="E85" s="428">
        <f>SUM(E86:E90)+E94</f>
        <v>0</v>
      </c>
      <c r="F85" s="428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29" t="s">
        <v>759</v>
      </c>
      <c r="B86" s="430" t="s">
        <v>760</v>
      </c>
      <c r="C86" s="424"/>
      <c r="D86" s="424"/>
      <c r="E86" s="431">
        <f t="shared" si="1"/>
        <v>0</v>
      </c>
      <c r="F86" s="424"/>
    </row>
    <row r="87" spans="1:6" ht="12">
      <c r="A87" s="429" t="s">
        <v>761</v>
      </c>
      <c r="B87" s="430" t="s">
        <v>762</v>
      </c>
      <c r="C87" s="424">
        <v>93</v>
      </c>
      <c r="D87" s="424">
        <v>93</v>
      </c>
      <c r="E87" s="431">
        <f t="shared" si="1"/>
        <v>0</v>
      </c>
      <c r="F87" s="424"/>
    </row>
    <row r="88" spans="1:6" ht="12">
      <c r="A88" s="429" t="s">
        <v>763</v>
      </c>
      <c r="B88" s="430" t="s">
        <v>764</v>
      </c>
      <c r="C88" s="424"/>
      <c r="D88" s="424"/>
      <c r="E88" s="431">
        <f t="shared" si="1"/>
        <v>0</v>
      </c>
      <c r="F88" s="424"/>
    </row>
    <row r="89" spans="1:6" ht="12">
      <c r="A89" s="429" t="s">
        <v>765</v>
      </c>
      <c r="B89" s="430" t="s">
        <v>766</v>
      </c>
      <c r="C89" s="424">
        <v>160</v>
      </c>
      <c r="D89" s="424">
        <v>160</v>
      </c>
      <c r="E89" s="431">
        <f t="shared" si="1"/>
        <v>0</v>
      </c>
      <c r="F89" s="424"/>
    </row>
    <row r="90" spans="1:16" ht="12">
      <c r="A90" s="429" t="s">
        <v>767</v>
      </c>
      <c r="B90" s="430" t="s">
        <v>768</v>
      </c>
      <c r="C90" s="438">
        <f>SUM(C91:C93)</f>
        <v>22</v>
      </c>
      <c r="D90" s="438">
        <f>SUM(D91:D93)</f>
        <v>22</v>
      </c>
      <c r="E90" s="438">
        <f>SUM(E91:E93)</f>
        <v>0</v>
      </c>
      <c r="F90" s="438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2" t="s">
        <v>769</v>
      </c>
      <c r="B91" s="430" t="s">
        <v>770</v>
      </c>
      <c r="C91" s="424"/>
      <c r="D91" s="424"/>
      <c r="E91" s="431">
        <f t="shared" si="1"/>
        <v>0</v>
      </c>
      <c r="F91" s="424"/>
    </row>
    <row r="92" spans="1:6" ht="13.5">
      <c r="A92" s="432" t="s">
        <v>677</v>
      </c>
      <c r="B92" s="430" t="s">
        <v>771</v>
      </c>
      <c r="C92" s="424">
        <v>21</v>
      </c>
      <c r="D92" s="424">
        <v>21</v>
      </c>
      <c r="E92" s="431">
        <f t="shared" si="1"/>
        <v>0</v>
      </c>
      <c r="F92" s="424"/>
    </row>
    <row r="93" spans="1:6" ht="13.5">
      <c r="A93" s="432" t="s">
        <v>681</v>
      </c>
      <c r="B93" s="430" t="s">
        <v>772</v>
      </c>
      <c r="C93" s="424">
        <v>1</v>
      </c>
      <c r="D93" s="424">
        <v>1</v>
      </c>
      <c r="E93" s="431">
        <f t="shared" si="1"/>
        <v>0</v>
      </c>
      <c r="F93" s="424"/>
    </row>
    <row r="94" spans="1:6" ht="24">
      <c r="A94" s="429" t="s">
        <v>773</v>
      </c>
      <c r="B94" s="430" t="s">
        <v>774</v>
      </c>
      <c r="C94" s="424">
        <v>35</v>
      </c>
      <c r="D94" s="424">
        <v>35</v>
      </c>
      <c r="E94" s="431">
        <f t="shared" si="1"/>
        <v>0</v>
      </c>
      <c r="F94" s="424"/>
    </row>
    <row r="95" spans="1:6" ht="12">
      <c r="A95" s="429" t="s">
        <v>775</v>
      </c>
      <c r="B95" s="430" t="s">
        <v>776</v>
      </c>
      <c r="C95" s="424">
        <v>16</v>
      </c>
      <c r="D95" s="424">
        <v>16</v>
      </c>
      <c r="E95" s="431">
        <f t="shared" si="1"/>
        <v>0</v>
      </c>
      <c r="F95" s="449"/>
    </row>
    <row r="96" spans="1:16" ht="12">
      <c r="A96" s="433" t="s">
        <v>777</v>
      </c>
      <c r="B96" s="452" t="s">
        <v>778</v>
      </c>
      <c r="C96" s="428">
        <f>C85+C80+C75+C71+C95</f>
        <v>387</v>
      </c>
      <c r="D96" s="428">
        <f>D85+D80+D75+D71+D95</f>
        <v>387</v>
      </c>
      <c r="E96" s="428">
        <f>E85+E80+E75+E71+E95</f>
        <v>0</v>
      </c>
      <c r="F96" s="428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2" t="s">
        <v>779</v>
      </c>
      <c r="B97" s="427" t="s">
        <v>780</v>
      </c>
      <c r="C97" s="428">
        <f>C96+C68+C66</f>
        <v>415</v>
      </c>
      <c r="D97" s="428">
        <f>D96+D68+D66</f>
        <v>387</v>
      </c>
      <c r="E97" s="428">
        <f>E96+E68+E66</f>
        <v>28</v>
      </c>
      <c r="F97" s="428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3"/>
      <c r="B98" s="453"/>
      <c r="C98" s="454"/>
      <c r="D98" s="454"/>
      <c r="E98" s="454"/>
      <c r="F98" s="455"/>
    </row>
    <row r="99" spans="1:27" ht="12">
      <c r="A99" s="439" t="s">
        <v>781</v>
      </c>
      <c r="B99" s="396"/>
      <c r="C99" s="454"/>
      <c r="D99" s="454"/>
      <c r="E99" s="454"/>
      <c r="F99" s="456" t="s">
        <v>535</v>
      </c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</row>
    <row r="100" spans="1:16" s="458" customFormat="1" ht="24">
      <c r="A100" s="416" t="s">
        <v>473</v>
      </c>
      <c r="B100" s="427" t="s">
        <v>474</v>
      </c>
      <c r="C100" s="416" t="s">
        <v>782</v>
      </c>
      <c r="D100" s="416" t="s">
        <v>783</v>
      </c>
      <c r="E100" s="416" t="s">
        <v>784</v>
      </c>
      <c r="F100" s="416" t="s">
        <v>785</v>
      </c>
      <c r="G100" s="457"/>
      <c r="H100" s="457"/>
      <c r="I100" s="457"/>
      <c r="J100" s="457"/>
      <c r="K100" s="457"/>
      <c r="L100" s="457"/>
      <c r="M100" s="457"/>
      <c r="N100" s="457"/>
      <c r="O100" s="457"/>
      <c r="P100" s="457"/>
    </row>
    <row r="101" spans="1:16" s="458" customFormat="1" ht="12">
      <c r="A101" s="416" t="s">
        <v>16</v>
      </c>
      <c r="B101" s="427" t="s">
        <v>17</v>
      </c>
      <c r="C101" s="416">
        <v>1</v>
      </c>
      <c r="D101" s="416">
        <v>2</v>
      </c>
      <c r="E101" s="416">
        <v>3</v>
      </c>
      <c r="F101" s="445">
        <v>4</v>
      </c>
      <c r="G101" s="457"/>
      <c r="H101" s="457"/>
      <c r="I101" s="457"/>
      <c r="J101" s="457"/>
      <c r="K101" s="457"/>
      <c r="L101" s="457"/>
      <c r="M101" s="457"/>
      <c r="N101" s="457"/>
      <c r="O101" s="457"/>
      <c r="P101" s="457"/>
    </row>
    <row r="102" spans="1:14" ht="12">
      <c r="A102" s="429" t="s">
        <v>786</v>
      </c>
      <c r="B102" s="430" t="s">
        <v>787</v>
      </c>
      <c r="C102" s="424"/>
      <c r="D102" s="424"/>
      <c r="E102" s="424"/>
      <c r="F102" s="459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29" t="s">
        <v>788</v>
      </c>
      <c r="B103" s="430" t="s">
        <v>789</v>
      </c>
      <c r="C103" s="424"/>
      <c r="D103" s="424"/>
      <c r="E103" s="424"/>
      <c r="F103" s="459">
        <f>C103+D103-E103</f>
        <v>0</v>
      </c>
    </row>
    <row r="104" spans="1:6" ht="12">
      <c r="A104" s="429" t="s">
        <v>790</v>
      </c>
      <c r="B104" s="430" t="s">
        <v>791</v>
      </c>
      <c r="C104" s="424"/>
      <c r="D104" s="424"/>
      <c r="E104" s="424"/>
      <c r="F104" s="459">
        <f>C104+D104-E104</f>
        <v>0</v>
      </c>
    </row>
    <row r="105" spans="1:16" ht="12">
      <c r="A105" s="460" t="s">
        <v>792</v>
      </c>
      <c r="B105" s="427" t="s">
        <v>793</v>
      </c>
      <c r="C105" s="438">
        <f>SUM(C102:C104)</f>
        <v>0</v>
      </c>
      <c r="D105" s="438">
        <f>SUM(D102:D104)</f>
        <v>0</v>
      </c>
      <c r="E105" s="438">
        <f>SUM(E102:E104)</f>
        <v>0</v>
      </c>
      <c r="F105" s="438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1" t="s">
        <v>794</v>
      </c>
      <c r="B106" s="462"/>
      <c r="C106" s="439"/>
      <c r="D106" s="439"/>
      <c r="E106" s="439"/>
      <c r="F106" s="417"/>
      <c r="G106" s="442"/>
      <c r="H106" s="442"/>
      <c r="I106" s="442"/>
      <c r="J106" s="442"/>
      <c r="K106" s="442"/>
      <c r="L106" s="442"/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  <c r="AA106" s="442"/>
    </row>
    <row r="107" spans="1:27" ht="24" customHeight="1">
      <c r="A107" s="592" t="s">
        <v>795</v>
      </c>
      <c r="B107" s="592"/>
      <c r="C107" s="592"/>
      <c r="D107" s="592"/>
      <c r="E107" s="592"/>
      <c r="F107" s="59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</row>
    <row r="108" spans="1:6" ht="12">
      <c r="A108" s="439"/>
      <c r="B108" s="440"/>
      <c r="C108" s="439"/>
      <c r="D108" s="439"/>
      <c r="E108" s="439"/>
      <c r="F108" s="417"/>
    </row>
    <row r="109" spans="1:6" ht="12" customHeight="1">
      <c r="A109" s="587" t="s">
        <v>871</v>
      </c>
      <c r="B109" s="587"/>
      <c r="C109" s="587" t="s">
        <v>796</v>
      </c>
      <c r="D109" s="587"/>
      <c r="E109" s="587"/>
      <c r="F109" s="587"/>
    </row>
    <row r="110" spans="1:6" ht="12">
      <c r="A110" s="463"/>
      <c r="B110" s="464"/>
      <c r="C110" s="463"/>
      <c r="D110" s="463"/>
      <c r="E110" s="463"/>
      <c r="F110" s="465"/>
    </row>
    <row r="111" spans="1:6" ht="12" customHeight="1">
      <c r="A111" s="463"/>
      <c r="B111" s="464"/>
      <c r="C111" s="587" t="s">
        <v>868</v>
      </c>
      <c r="D111" s="587"/>
      <c r="E111" s="587"/>
      <c r="F111" s="587"/>
    </row>
    <row r="112" spans="1:6" ht="12">
      <c r="A112" s="323"/>
      <c r="B112" s="466"/>
      <c r="C112" s="323"/>
      <c r="D112" s="323"/>
      <c r="E112" s="323"/>
      <c r="F112" s="323"/>
    </row>
    <row r="113" spans="1:6" ht="12">
      <c r="A113" s="323"/>
      <c r="B113" s="466"/>
      <c r="C113" s="323"/>
      <c r="D113" s="323"/>
      <c r="E113" s="323"/>
      <c r="F113" s="323"/>
    </row>
    <row r="114" spans="1:6" ht="12">
      <c r="A114" s="323"/>
      <c r="B114" s="466"/>
      <c r="C114" s="323"/>
      <c r="D114" s="323"/>
      <c r="E114" s="323"/>
      <c r="F114" s="323"/>
    </row>
    <row r="115" spans="1:6" ht="12">
      <c r="A115" s="323"/>
      <c r="B115" s="466"/>
      <c r="C115" s="323"/>
      <c r="D115" s="323"/>
      <c r="E115" s="323"/>
      <c r="F115" s="323"/>
    </row>
  </sheetData>
  <sheetProtection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D38" sqref="D38"/>
    </sheetView>
  </sheetViews>
  <sheetFormatPr defaultColWidth="10.625" defaultRowHeight="12.75"/>
  <cols>
    <col min="1" max="1" width="52.625" style="345" customWidth="1"/>
    <col min="2" max="2" width="9.125" style="467" customWidth="1"/>
    <col min="3" max="3" width="12.875" style="345" customWidth="1"/>
    <col min="4" max="4" width="12.625" style="345" customWidth="1"/>
    <col min="5" max="5" width="12.875" style="345" customWidth="1"/>
    <col min="6" max="6" width="11.50390625" style="345" customWidth="1"/>
    <col min="7" max="7" width="12.50390625" style="345" customWidth="1"/>
    <col min="8" max="8" width="14.125" style="345" customWidth="1"/>
    <col min="9" max="9" width="14.00390625" style="345" customWidth="1"/>
    <col min="10" max="16384" width="10.625" style="345" customWidth="1"/>
  </cols>
  <sheetData>
    <row r="1" spans="1:9" ht="12">
      <c r="A1" s="468"/>
      <c r="B1" s="469"/>
      <c r="C1" s="468"/>
      <c r="D1" s="468"/>
      <c r="E1" s="468"/>
      <c r="F1" s="468"/>
      <c r="G1" s="468"/>
      <c r="H1" s="468"/>
      <c r="I1" s="468"/>
    </row>
    <row r="2" spans="1:9" ht="12">
      <c r="A2" s="468"/>
      <c r="B2" s="469"/>
      <c r="C2" s="470"/>
      <c r="D2" s="471"/>
      <c r="E2" s="470" t="s">
        <v>797</v>
      </c>
      <c r="F2" s="470"/>
      <c r="G2" s="470"/>
      <c r="H2" s="468"/>
      <c r="I2" s="468"/>
    </row>
    <row r="3" spans="1:9" ht="12" customHeight="1">
      <c r="A3" s="468"/>
      <c r="B3" s="469"/>
      <c r="C3" s="599" t="s">
        <v>798</v>
      </c>
      <c r="D3" s="599"/>
      <c r="E3" s="599"/>
      <c r="F3" s="599"/>
      <c r="G3" s="599"/>
      <c r="H3" s="468"/>
      <c r="I3" s="468"/>
    </row>
    <row r="4" spans="1:9" ht="15" customHeight="1">
      <c r="A4" s="472" t="s">
        <v>393</v>
      </c>
      <c r="B4" s="600" t="str">
        <f>'справка _1_БАЛАНС'!E3</f>
        <v>Инвестор.бг АД</v>
      </c>
      <c r="C4" s="600"/>
      <c r="D4" s="600"/>
      <c r="E4" s="600"/>
      <c r="F4" s="600"/>
      <c r="G4" s="601" t="s">
        <v>3</v>
      </c>
      <c r="H4" s="601"/>
      <c r="I4" s="473">
        <f>'справка _1_БАЛАНС'!H3</f>
        <v>130277328</v>
      </c>
    </row>
    <row r="5" spans="1:9" ht="15" customHeight="1">
      <c r="A5" s="474" t="s">
        <v>7</v>
      </c>
      <c r="B5" s="602" t="str">
        <f>'справка _1_БАЛАНС'!E5</f>
        <v>Трето тримесечие 2011</v>
      </c>
      <c r="C5" s="602"/>
      <c r="D5" s="602"/>
      <c r="E5" s="602"/>
      <c r="F5" s="602"/>
      <c r="G5" s="603" t="s">
        <v>6</v>
      </c>
      <c r="H5" s="603"/>
      <c r="I5" s="473">
        <f>'справка _1_БАЛАНС'!H4</f>
        <v>1059</v>
      </c>
    </row>
    <row r="6" spans="1:9" ht="12">
      <c r="A6" s="330"/>
      <c r="B6" s="475"/>
      <c r="C6" s="327"/>
      <c r="D6" s="327"/>
      <c r="E6" s="327"/>
      <c r="F6" s="327"/>
      <c r="G6" s="327"/>
      <c r="H6" s="327"/>
      <c r="I6" s="330" t="s">
        <v>799</v>
      </c>
    </row>
    <row r="7" spans="1:9" s="479" customFormat="1" ht="12" customHeight="1">
      <c r="A7" s="476" t="s">
        <v>473</v>
      </c>
      <c r="B7" s="477"/>
      <c r="C7" s="593" t="s">
        <v>800</v>
      </c>
      <c r="D7" s="593"/>
      <c r="E7" s="593"/>
      <c r="F7" s="593" t="s">
        <v>801</v>
      </c>
      <c r="G7" s="593"/>
      <c r="H7" s="593"/>
      <c r="I7" s="593"/>
    </row>
    <row r="8" spans="1:9" s="479" customFormat="1" ht="21.75" customHeight="1">
      <c r="A8" s="476"/>
      <c r="B8" s="480" t="s">
        <v>10</v>
      </c>
      <c r="C8" s="481" t="s">
        <v>802</v>
      </c>
      <c r="D8" s="481" t="s">
        <v>803</v>
      </c>
      <c r="E8" s="481" t="s">
        <v>804</v>
      </c>
      <c r="F8" s="482" t="s">
        <v>805</v>
      </c>
      <c r="G8" s="594" t="s">
        <v>806</v>
      </c>
      <c r="H8" s="594"/>
      <c r="I8" s="483" t="s">
        <v>807</v>
      </c>
    </row>
    <row r="9" spans="1:9" s="479" customFormat="1" ht="15.75" customHeight="1">
      <c r="A9" s="476"/>
      <c r="B9" s="484"/>
      <c r="C9" s="485"/>
      <c r="D9" s="485"/>
      <c r="E9" s="485"/>
      <c r="F9" s="482"/>
      <c r="G9" s="478" t="s">
        <v>546</v>
      </c>
      <c r="H9" s="478" t="s">
        <v>547</v>
      </c>
      <c r="I9" s="483"/>
    </row>
    <row r="10" spans="1:9" s="489" customFormat="1" ht="12">
      <c r="A10" s="486" t="s">
        <v>16</v>
      </c>
      <c r="B10" s="487" t="s">
        <v>17</v>
      </c>
      <c r="C10" s="488">
        <v>1</v>
      </c>
      <c r="D10" s="488">
        <v>2</v>
      </c>
      <c r="E10" s="488">
        <v>3</v>
      </c>
      <c r="F10" s="486">
        <v>4</v>
      </c>
      <c r="G10" s="486">
        <v>5</v>
      </c>
      <c r="H10" s="486">
        <v>6</v>
      </c>
      <c r="I10" s="486">
        <v>7</v>
      </c>
    </row>
    <row r="11" spans="1:9" s="489" customFormat="1" ht="12">
      <c r="A11" s="490" t="s">
        <v>808</v>
      </c>
      <c r="B11" s="491"/>
      <c r="C11" s="486"/>
      <c r="D11" s="486"/>
      <c r="E11" s="486"/>
      <c r="F11" s="486"/>
      <c r="G11" s="486"/>
      <c r="H11" s="486"/>
      <c r="I11" s="486"/>
    </row>
    <row r="12" spans="1:9" s="489" customFormat="1" ht="15">
      <c r="A12" s="492" t="s">
        <v>809</v>
      </c>
      <c r="B12" s="493" t="s">
        <v>810</v>
      </c>
      <c r="C12" s="494"/>
      <c r="D12" s="495"/>
      <c r="E12" s="495"/>
      <c r="F12" s="495"/>
      <c r="G12" s="495"/>
      <c r="H12" s="495"/>
      <c r="I12" s="496">
        <f>F12+G12-H12</f>
        <v>0</v>
      </c>
    </row>
    <row r="13" spans="1:9" s="489" customFormat="1" ht="12">
      <c r="A13" s="492" t="s">
        <v>811</v>
      </c>
      <c r="B13" s="493" t="s">
        <v>812</v>
      </c>
      <c r="C13" s="495"/>
      <c r="D13" s="495"/>
      <c r="E13" s="495"/>
      <c r="F13" s="495"/>
      <c r="G13" s="495"/>
      <c r="H13" s="495"/>
      <c r="I13" s="496">
        <f aca="true" t="shared" si="0" ref="I13:I26">F13+G13-H13</f>
        <v>0</v>
      </c>
    </row>
    <row r="14" spans="1:9" s="489" customFormat="1" ht="12">
      <c r="A14" s="492" t="s">
        <v>610</v>
      </c>
      <c r="B14" s="493" t="s">
        <v>813</v>
      </c>
      <c r="C14" s="497"/>
      <c r="D14" s="497"/>
      <c r="E14" s="497"/>
      <c r="F14" s="497"/>
      <c r="G14" s="497"/>
      <c r="H14" s="497"/>
      <c r="I14" s="496">
        <f t="shared" si="0"/>
        <v>0</v>
      </c>
    </row>
    <row r="15" spans="1:9" s="489" customFormat="1" ht="12">
      <c r="A15" s="492" t="s">
        <v>814</v>
      </c>
      <c r="B15" s="493" t="s">
        <v>815</v>
      </c>
      <c r="C15" s="495"/>
      <c r="D15" s="495"/>
      <c r="E15" s="495"/>
      <c r="F15" s="495"/>
      <c r="G15" s="495"/>
      <c r="H15" s="495"/>
      <c r="I15" s="496">
        <f t="shared" si="0"/>
        <v>0</v>
      </c>
    </row>
    <row r="16" spans="1:9" s="489" customFormat="1" ht="12">
      <c r="A16" s="492" t="s">
        <v>80</v>
      </c>
      <c r="B16" s="493" t="s">
        <v>816</v>
      </c>
      <c r="C16" s="495"/>
      <c r="D16" s="495"/>
      <c r="E16" s="495"/>
      <c r="F16" s="495"/>
      <c r="G16" s="495"/>
      <c r="H16" s="495"/>
      <c r="I16" s="496">
        <f t="shared" si="0"/>
        <v>0</v>
      </c>
    </row>
    <row r="17" spans="1:9" s="489" customFormat="1" ht="12">
      <c r="A17" s="498" t="s">
        <v>578</v>
      </c>
      <c r="B17" s="499" t="s">
        <v>817</v>
      </c>
      <c r="C17" s="486">
        <f aca="true" t="shared" si="1" ref="C17:H17">C12+C13+C15+C16</f>
        <v>0</v>
      </c>
      <c r="D17" s="486">
        <f t="shared" si="1"/>
        <v>0</v>
      </c>
      <c r="E17" s="486">
        <f t="shared" si="1"/>
        <v>0</v>
      </c>
      <c r="F17" s="486">
        <f t="shared" si="1"/>
        <v>0</v>
      </c>
      <c r="G17" s="486">
        <f t="shared" si="1"/>
        <v>0</v>
      </c>
      <c r="H17" s="486">
        <f t="shared" si="1"/>
        <v>0</v>
      </c>
      <c r="I17" s="496">
        <f t="shared" si="0"/>
        <v>0</v>
      </c>
    </row>
    <row r="18" spans="1:9" s="489" customFormat="1" ht="12">
      <c r="A18" s="490" t="s">
        <v>818</v>
      </c>
      <c r="B18" s="500"/>
      <c r="C18" s="496"/>
      <c r="D18" s="496"/>
      <c r="E18" s="496"/>
      <c r="F18" s="496"/>
      <c r="G18" s="496"/>
      <c r="H18" s="496"/>
      <c r="I18" s="496"/>
    </row>
    <row r="19" spans="1:16" s="489" customFormat="1" ht="12">
      <c r="A19" s="492" t="s">
        <v>809</v>
      </c>
      <c r="B19" s="493" t="s">
        <v>819</v>
      </c>
      <c r="C19" s="495"/>
      <c r="D19" s="495"/>
      <c r="E19" s="495"/>
      <c r="F19" s="495"/>
      <c r="G19" s="495"/>
      <c r="H19" s="495"/>
      <c r="I19" s="496">
        <f t="shared" si="0"/>
        <v>0</v>
      </c>
      <c r="J19" s="501"/>
      <c r="K19" s="501"/>
      <c r="L19" s="501"/>
      <c r="M19" s="501"/>
      <c r="N19" s="501"/>
      <c r="O19" s="501"/>
      <c r="P19" s="501"/>
    </row>
    <row r="20" spans="1:16" s="489" customFormat="1" ht="12">
      <c r="A20" s="492" t="s">
        <v>820</v>
      </c>
      <c r="B20" s="493" t="s">
        <v>821</v>
      </c>
      <c r="C20" s="495">
        <v>12010</v>
      </c>
      <c r="D20" s="495"/>
      <c r="E20" s="495"/>
      <c r="F20" s="495"/>
      <c r="G20" s="495"/>
      <c r="H20" s="495"/>
      <c r="I20" s="496">
        <f t="shared" si="0"/>
        <v>0</v>
      </c>
      <c r="J20" s="501"/>
      <c r="K20" s="501"/>
      <c r="L20" s="501"/>
      <c r="M20" s="501"/>
      <c r="N20" s="501"/>
      <c r="O20" s="501"/>
      <c r="P20" s="501"/>
    </row>
    <row r="21" spans="1:16" s="489" customFormat="1" ht="12">
      <c r="A21" s="492" t="s">
        <v>822</v>
      </c>
      <c r="B21" s="493" t="s">
        <v>823</v>
      </c>
      <c r="C21" s="495"/>
      <c r="D21" s="495"/>
      <c r="E21" s="495"/>
      <c r="F21" s="495"/>
      <c r="G21" s="495"/>
      <c r="H21" s="495"/>
      <c r="I21" s="496">
        <f t="shared" si="0"/>
        <v>0</v>
      </c>
      <c r="J21" s="501"/>
      <c r="K21" s="501"/>
      <c r="L21" s="501"/>
      <c r="M21" s="501"/>
      <c r="N21" s="501"/>
      <c r="O21" s="501"/>
      <c r="P21" s="501"/>
    </row>
    <row r="22" spans="1:16" s="489" customFormat="1" ht="12">
      <c r="A22" s="492" t="s">
        <v>824</v>
      </c>
      <c r="B22" s="493" t="s">
        <v>825</v>
      </c>
      <c r="C22" s="495"/>
      <c r="D22" s="495"/>
      <c r="E22" s="495"/>
      <c r="F22" s="502"/>
      <c r="G22" s="495"/>
      <c r="H22" s="495"/>
      <c r="I22" s="496">
        <f t="shared" si="0"/>
        <v>0</v>
      </c>
      <c r="J22" s="501"/>
      <c r="K22" s="501"/>
      <c r="L22" s="501"/>
      <c r="M22" s="501"/>
      <c r="N22" s="501"/>
      <c r="O22" s="501"/>
      <c r="P22" s="501"/>
    </row>
    <row r="23" spans="1:16" s="489" customFormat="1" ht="12">
      <c r="A23" s="492" t="s">
        <v>826</v>
      </c>
      <c r="B23" s="493" t="s">
        <v>827</v>
      </c>
      <c r="C23" s="495"/>
      <c r="D23" s="495"/>
      <c r="E23" s="495"/>
      <c r="F23" s="495"/>
      <c r="G23" s="495"/>
      <c r="H23" s="495"/>
      <c r="I23" s="496">
        <f t="shared" si="0"/>
        <v>0</v>
      </c>
      <c r="J23" s="501"/>
      <c r="K23" s="501"/>
      <c r="L23" s="501"/>
      <c r="M23" s="501"/>
      <c r="N23" s="501"/>
      <c r="O23" s="501"/>
      <c r="P23" s="501"/>
    </row>
    <row r="24" spans="1:16" s="489" customFormat="1" ht="12">
      <c r="A24" s="492" t="s">
        <v>828</v>
      </c>
      <c r="B24" s="493" t="s">
        <v>829</v>
      </c>
      <c r="C24" s="495"/>
      <c r="D24" s="495"/>
      <c r="E24" s="495"/>
      <c r="F24" s="495"/>
      <c r="G24" s="495"/>
      <c r="H24" s="495"/>
      <c r="I24" s="496">
        <f t="shared" si="0"/>
        <v>0</v>
      </c>
      <c r="J24" s="501"/>
      <c r="K24" s="501"/>
      <c r="L24" s="501"/>
      <c r="M24" s="501"/>
      <c r="N24" s="501"/>
      <c r="O24" s="501"/>
      <c r="P24" s="501"/>
    </row>
    <row r="25" spans="1:16" s="489" customFormat="1" ht="12">
      <c r="A25" s="503" t="s">
        <v>830</v>
      </c>
      <c r="B25" s="504" t="s">
        <v>831</v>
      </c>
      <c r="C25" s="495"/>
      <c r="D25" s="495"/>
      <c r="E25" s="495"/>
      <c r="F25" s="495"/>
      <c r="G25" s="495"/>
      <c r="H25" s="495"/>
      <c r="I25" s="496">
        <f t="shared" si="0"/>
        <v>0</v>
      </c>
      <c r="J25" s="501"/>
      <c r="K25" s="501"/>
      <c r="L25" s="501"/>
      <c r="M25" s="501"/>
      <c r="N25" s="501"/>
      <c r="O25" s="501"/>
      <c r="P25" s="501"/>
    </row>
    <row r="26" spans="1:16" s="489" customFormat="1" ht="12">
      <c r="A26" s="498" t="s">
        <v>832</v>
      </c>
      <c r="B26" s="499" t="s">
        <v>833</v>
      </c>
      <c r="C26" s="486">
        <f aca="true" t="shared" si="2" ref="C26:H26">SUM(C19:C25)</f>
        <v>12010</v>
      </c>
      <c r="D26" s="486">
        <f t="shared" si="2"/>
        <v>0</v>
      </c>
      <c r="E26" s="486">
        <f t="shared" si="2"/>
        <v>0</v>
      </c>
      <c r="F26" s="486">
        <f t="shared" si="2"/>
        <v>0</v>
      </c>
      <c r="G26" s="486">
        <f t="shared" si="2"/>
        <v>0</v>
      </c>
      <c r="H26" s="486">
        <f t="shared" si="2"/>
        <v>0</v>
      </c>
      <c r="I26" s="496">
        <f t="shared" si="0"/>
        <v>0</v>
      </c>
      <c r="J26" s="501"/>
      <c r="K26" s="501"/>
      <c r="L26" s="501"/>
      <c r="M26" s="501"/>
      <c r="N26" s="501"/>
      <c r="O26" s="501"/>
      <c r="P26" s="501"/>
    </row>
    <row r="27" spans="1:16" s="489" customFormat="1" ht="12">
      <c r="A27" s="505"/>
      <c r="B27" s="506"/>
      <c r="C27" s="507"/>
      <c r="D27" s="508"/>
      <c r="E27" s="508"/>
      <c r="F27" s="508"/>
      <c r="G27" s="508"/>
      <c r="H27" s="508"/>
      <c r="I27" s="508"/>
      <c r="J27" s="501"/>
      <c r="K27" s="501"/>
      <c r="L27" s="501"/>
      <c r="M27" s="501"/>
      <c r="N27" s="501"/>
      <c r="O27" s="501"/>
      <c r="P27" s="501"/>
    </row>
    <row r="28" spans="1:9" s="489" customFormat="1" ht="13.5" customHeight="1">
      <c r="A28" s="595" t="s">
        <v>834</v>
      </c>
      <c r="B28" s="595"/>
      <c r="C28" s="595"/>
      <c r="D28" s="595"/>
      <c r="E28" s="595"/>
      <c r="F28" s="595"/>
      <c r="G28" s="595"/>
      <c r="H28" s="595"/>
      <c r="I28" s="595"/>
    </row>
    <row r="29" spans="1:9" s="489" customFormat="1" ht="12">
      <c r="A29" s="468"/>
      <c r="B29" s="469"/>
      <c r="C29" s="468"/>
      <c r="D29" s="509"/>
      <c r="E29" s="509"/>
      <c r="F29" s="509"/>
      <c r="G29" s="509"/>
      <c r="H29" s="509"/>
      <c r="I29" s="509"/>
    </row>
    <row r="30" spans="1:10" s="489" customFormat="1" ht="15" customHeight="1">
      <c r="A30" s="128" t="s">
        <v>867</v>
      </c>
      <c r="B30" s="596"/>
      <c r="C30" s="596"/>
      <c r="D30" s="510" t="s">
        <v>835</v>
      </c>
      <c r="E30" s="597" t="s">
        <v>836</v>
      </c>
      <c r="F30" s="597"/>
      <c r="G30" s="597"/>
      <c r="H30" s="511" t="s">
        <v>391</v>
      </c>
      <c r="I30" s="598" t="s">
        <v>869</v>
      </c>
      <c r="J30" s="598"/>
    </row>
    <row r="31" spans="1:9" s="489" customFormat="1" ht="12">
      <c r="A31" s="323"/>
      <c r="B31" s="466"/>
      <c r="C31" s="323"/>
      <c r="D31" s="404"/>
      <c r="E31" s="404"/>
      <c r="F31" s="404"/>
      <c r="G31" s="404"/>
      <c r="H31" s="404"/>
      <c r="I31" s="404"/>
    </row>
    <row r="32" spans="1:9" s="489" customFormat="1" ht="12">
      <c r="A32" s="323"/>
      <c r="B32" s="466"/>
      <c r="C32" s="323"/>
      <c r="D32" s="404"/>
      <c r="E32" s="404"/>
      <c r="F32" s="404"/>
      <c r="G32" s="404"/>
      <c r="H32" s="404"/>
      <c r="I32" s="404"/>
    </row>
    <row r="33" spans="1:9" s="489" customFormat="1" ht="12">
      <c r="A33" s="345"/>
      <c r="B33" s="467"/>
      <c r="C33" s="345"/>
      <c r="D33" s="401"/>
      <c r="E33" s="401"/>
      <c r="F33" s="401"/>
      <c r="G33" s="401"/>
      <c r="H33" s="401"/>
      <c r="I33" s="401"/>
    </row>
    <row r="34" spans="1:9" s="489" customFormat="1" ht="12">
      <c r="A34" s="345"/>
      <c r="B34" s="467"/>
      <c r="C34" s="345"/>
      <c r="D34" s="401"/>
      <c r="E34" s="401"/>
      <c r="F34" s="401"/>
      <c r="G34" s="401"/>
      <c r="H34" s="401"/>
      <c r="I34" s="401"/>
    </row>
    <row r="35" spans="1:9" s="489" customFormat="1" ht="12">
      <c r="A35" s="345"/>
      <c r="B35" s="467"/>
      <c r="C35" s="345"/>
      <c r="D35" s="401"/>
      <c r="E35" s="401"/>
      <c r="F35" s="401"/>
      <c r="G35" s="401"/>
      <c r="H35" s="401"/>
      <c r="I35" s="401"/>
    </row>
    <row r="36" spans="1:9" s="489" customFormat="1" ht="12">
      <c r="A36" s="345"/>
      <c r="B36" s="467"/>
      <c r="C36" s="345"/>
      <c r="D36" s="401"/>
      <c r="E36" s="401"/>
      <c r="F36" s="401"/>
      <c r="G36" s="401"/>
      <c r="H36" s="401"/>
      <c r="I36" s="401"/>
    </row>
    <row r="37" spans="1:9" s="489" customFormat="1" ht="12">
      <c r="A37" s="345"/>
      <c r="B37" s="467"/>
      <c r="C37" s="345"/>
      <c r="D37" s="401"/>
      <c r="E37" s="401"/>
      <c r="F37" s="401"/>
      <c r="G37" s="401"/>
      <c r="H37" s="401"/>
      <c r="I37" s="401"/>
    </row>
    <row r="38" spans="1:9" s="489" customFormat="1" ht="12">
      <c r="A38" s="345"/>
      <c r="B38" s="467"/>
      <c r="C38" s="345"/>
      <c r="D38" s="401"/>
      <c r="E38" s="401"/>
      <c r="F38" s="401"/>
      <c r="G38" s="401"/>
      <c r="H38" s="401"/>
      <c r="I38" s="401"/>
    </row>
    <row r="39" spans="1:9" s="489" customFormat="1" ht="12">
      <c r="A39" s="345"/>
      <c r="B39" s="467"/>
      <c r="C39" s="345"/>
      <c r="D39" s="401"/>
      <c r="E39" s="401"/>
      <c r="F39" s="401"/>
      <c r="G39" s="401"/>
      <c r="H39" s="401"/>
      <c r="I39" s="401"/>
    </row>
    <row r="40" spans="1:9" s="489" customFormat="1" ht="12">
      <c r="A40" s="345"/>
      <c r="B40" s="467"/>
      <c r="C40" s="345"/>
      <c r="D40" s="401"/>
      <c r="E40" s="401"/>
      <c r="F40" s="401"/>
      <c r="G40" s="401"/>
      <c r="H40" s="401"/>
      <c r="I40" s="401"/>
    </row>
    <row r="41" spans="1:9" s="489" customFormat="1" ht="12">
      <c r="A41" s="345"/>
      <c r="B41" s="467"/>
      <c r="C41" s="345"/>
      <c r="D41" s="401"/>
      <c r="E41" s="401"/>
      <c r="F41" s="401"/>
      <c r="G41" s="401"/>
      <c r="H41" s="401"/>
      <c r="I41" s="401"/>
    </row>
    <row r="42" spans="1:9" s="489" customFormat="1" ht="12">
      <c r="A42" s="345"/>
      <c r="B42" s="467"/>
      <c r="C42" s="345"/>
      <c r="D42" s="401"/>
      <c r="E42" s="401"/>
      <c r="F42" s="401"/>
      <c r="G42" s="401"/>
      <c r="H42" s="401"/>
      <c r="I42" s="401"/>
    </row>
    <row r="43" spans="1:9" s="489" customFormat="1" ht="12">
      <c r="A43" s="345"/>
      <c r="B43" s="467"/>
      <c r="C43" s="345"/>
      <c r="D43" s="401"/>
      <c r="E43" s="401"/>
      <c r="F43" s="401"/>
      <c r="G43" s="401"/>
      <c r="H43" s="401"/>
      <c r="I43" s="401"/>
    </row>
    <row r="44" spans="1:9" s="489" customFormat="1" ht="12">
      <c r="A44" s="345"/>
      <c r="B44" s="467"/>
      <c r="C44" s="345"/>
      <c r="D44" s="401"/>
      <c r="E44" s="401"/>
      <c r="F44" s="401"/>
      <c r="G44" s="401"/>
      <c r="H44" s="401"/>
      <c r="I44" s="401"/>
    </row>
    <row r="45" spans="1:9" s="489" customFormat="1" ht="12">
      <c r="A45" s="345"/>
      <c r="B45" s="467"/>
      <c r="C45" s="345"/>
      <c r="D45" s="401"/>
      <c r="E45" s="401"/>
      <c r="F45" s="401"/>
      <c r="G45" s="401"/>
      <c r="H45" s="401"/>
      <c r="I45" s="401"/>
    </row>
    <row r="46" spans="1:9" s="489" customFormat="1" ht="12">
      <c r="A46" s="345"/>
      <c r="B46" s="467"/>
      <c r="C46" s="345"/>
      <c r="D46" s="401"/>
      <c r="E46" s="401"/>
      <c r="F46" s="401"/>
      <c r="G46" s="401"/>
      <c r="H46" s="401"/>
      <c r="I46" s="401"/>
    </row>
    <row r="47" spans="1:9" s="489" customFormat="1" ht="12">
      <c r="A47" s="345"/>
      <c r="B47" s="467"/>
      <c r="C47" s="345"/>
      <c r="D47" s="401"/>
      <c r="E47" s="401"/>
      <c r="F47" s="401"/>
      <c r="G47" s="401"/>
      <c r="H47" s="401"/>
      <c r="I47" s="401"/>
    </row>
    <row r="48" spans="1:9" s="489" customFormat="1" ht="12">
      <c r="A48" s="345"/>
      <c r="B48" s="467"/>
      <c r="C48" s="345"/>
      <c r="D48" s="401"/>
      <c r="E48" s="401"/>
      <c r="F48" s="401"/>
      <c r="G48" s="401"/>
      <c r="H48" s="401"/>
      <c r="I48" s="401"/>
    </row>
    <row r="49" spans="1:9" s="489" customFormat="1" ht="12">
      <c r="A49" s="345"/>
      <c r="B49" s="467"/>
      <c r="C49" s="345"/>
      <c r="D49" s="401"/>
      <c r="E49" s="401"/>
      <c r="F49" s="401"/>
      <c r="G49" s="401"/>
      <c r="H49" s="401"/>
      <c r="I49" s="401"/>
    </row>
    <row r="50" spans="1:9" s="489" customFormat="1" ht="12">
      <c r="A50" s="345"/>
      <c r="B50" s="467"/>
      <c r="C50" s="345"/>
      <c r="D50" s="401"/>
      <c r="E50" s="401"/>
      <c r="F50" s="401"/>
      <c r="G50" s="401"/>
      <c r="H50" s="401"/>
      <c r="I50" s="401"/>
    </row>
    <row r="51" spans="1:9" s="489" customFormat="1" ht="12">
      <c r="A51" s="345"/>
      <c r="B51" s="467"/>
      <c r="C51" s="345"/>
      <c r="D51" s="401"/>
      <c r="E51" s="401"/>
      <c r="F51" s="401"/>
      <c r="G51" s="401"/>
      <c r="H51" s="401"/>
      <c r="I51" s="401"/>
    </row>
    <row r="52" spans="1:9" s="489" customFormat="1" ht="12">
      <c r="A52" s="345"/>
      <c r="B52" s="467"/>
      <c r="C52" s="345"/>
      <c r="D52" s="401"/>
      <c r="E52" s="401"/>
      <c r="F52" s="401"/>
      <c r="G52" s="401"/>
      <c r="H52" s="401"/>
      <c r="I52" s="401"/>
    </row>
    <row r="53" spans="1:9" s="489" customFormat="1" ht="12">
      <c r="A53" s="345"/>
      <c r="B53" s="467"/>
      <c r="C53" s="345"/>
      <c r="D53" s="401"/>
      <c r="E53" s="401"/>
      <c r="F53" s="401"/>
      <c r="G53" s="401"/>
      <c r="H53" s="401"/>
      <c r="I53" s="401"/>
    </row>
    <row r="54" spans="1:9" s="489" customFormat="1" ht="12">
      <c r="A54" s="345"/>
      <c r="B54" s="467"/>
      <c r="C54" s="345"/>
      <c r="D54" s="401"/>
      <c r="E54" s="401"/>
      <c r="F54" s="401"/>
      <c r="G54" s="401"/>
      <c r="H54" s="401"/>
      <c r="I54" s="401"/>
    </row>
    <row r="55" spans="1:9" s="489" customFormat="1" ht="12">
      <c r="A55" s="345"/>
      <c r="B55" s="467"/>
      <c r="C55" s="345"/>
      <c r="D55" s="401"/>
      <c r="E55" s="401"/>
      <c r="F55" s="401"/>
      <c r="G55" s="401"/>
      <c r="H55" s="401"/>
      <c r="I55" s="401"/>
    </row>
    <row r="56" spans="1:9" s="489" customFormat="1" ht="12">
      <c r="A56" s="345"/>
      <c r="B56" s="467"/>
      <c r="C56" s="345"/>
      <c r="D56" s="401"/>
      <c r="E56" s="401"/>
      <c r="F56" s="401"/>
      <c r="G56" s="401"/>
      <c r="H56" s="401"/>
      <c r="I56" s="401"/>
    </row>
    <row r="57" spans="1:9" s="489" customFormat="1" ht="12">
      <c r="A57" s="345"/>
      <c r="B57" s="467"/>
      <c r="C57" s="345"/>
      <c r="D57" s="401"/>
      <c r="E57" s="401"/>
      <c r="F57" s="401"/>
      <c r="G57" s="401"/>
      <c r="H57" s="401"/>
      <c r="I57" s="401"/>
    </row>
    <row r="58" spans="1:9" s="489" customFormat="1" ht="12">
      <c r="A58" s="345"/>
      <c r="B58" s="467"/>
      <c r="C58" s="345"/>
      <c r="D58" s="401"/>
      <c r="E58" s="401"/>
      <c r="F58" s="401"/>
      <c r="G58" s="401"/>
      <c r="H58" s="401"/>
      <c r="I58" s="401"/>
    </row>
    <row r="59" spans="1:9" s="489" customFormat="1" ht="12">
      <c r="A59" s="345"/>
      <c r="B59" s="467"/>
      <c r="C59" s="345"/>
      <c r="D59" s="401"/>
      <c r="E59" s="401"/>
      <c r="F59" s="401"/>
      <c r="G59" s="401"/>
      <c r="H59" s="401"/>
      <c r="I59" s="401"/>
    </row>
    <row r="60" spans="1:9" s="489" customFormat="1" ht="12">
      <c r="A60" s="345"/>
      <c r="B60" s="467"/>
      <c r="C60" s="345"/>
      <c r="D60" s="401"/>
      <c r="E60" s="401"/>
      <c r="F60" s="401"/>
      <c r="G60" s="401"/>
      <c r="H60" s="401"/>
      <c r="I60" s="401"/>
    </row>
    <row r="61" spans="1:9" s="489" customFormat="1" ht="12">
      <c r="A61" s="345"/>
      <c r="B61" s="467"/>
      <c r="C61" s="345"/>
      <c r="D61" s="401"/>
      <c r="E61" s="401"/>
      <c r="F61" s="401"/>
      <c r="G61" s="401"/>
      <c r="H61" s="401"/>
      <c r="I61" s="401"/>
    </row>
    <row r="62" spans="1:9" s="489" customFormat="1" ht="12">
      <c r="A62" s="345"/>
      <c r="B62" s="467"/>
      <c r="C62" s="345"/>
      <c r="D62" s="401"/>
      <c r="E62" s="401"/>
      <c r="F62" s="401"/>
      <c r="G62" s="401"/>
      <c r="H62" s="401"/>
      <c r="I62" s="401"/>
    </row>
    <row r="63" spans="1:9" s="489" customFormat="1" ht="12">
      <c r="A63" s="345"/>
      <c r="B63" s="467"/>
      <c r="C63" s="345"/>
      <c r="D63" s="401"/>
      <c r="E63" s="401"/>
      <c r="F63" s="401"/>
      <c r="G63" s="401"/>
      <c r="H63" s="401"/>
      <c r="I63" s="401"/>
    </row>
    <row r="64" spans="1:9" s="489" customFormat="1" ht="12">
      <c r="A64" s="345"/>
      <c r="B64" s="467"/>
      <c r="C64" s="345"/>
      <c r="D64" s="401"/>
      <c r="E64" s="401"/>
      <c r="F64" s="401"/>
      <c r="G64" s="401"/>
      <c r="H64" s="401"/>
      <c r="I64" s="401"/>
    </row>
    <row r="65" spans="1:9" s="489" customFormat="1" ht="12">
      <c r="A65" s="345"/>
      <c r="B65" s="467"/>
      <c r="C65" s="345"/>
      <c r="D65" s="401"/>
      <c r="E65" s="401"/>
      <c r="F65" s="401"/>
      <c r="G65" s="401"/>
      <c r="H65" s="401"/>
      <c r="I65" s="401"/>
    </row>
    <row r="66" spans="1:9" s="489" customFormat="1" ht="12">
      <c r="A66" s="345"/>
      <c r="B66" s="467"/>
      <c r="C66" s="345"/>
      <c r="D66" s="401"/>
      <c r="E66" s="401"/>
      <c r="F66" s="401"/>
      <c r="G66" s="401"/>
      <c r="H66" s="401"/>
      <c r="I66" s="401"/>
    </row>
    <row r="67" spans="1:9" s="489" customFormat="1" ht="12">
      <c r="A67" s="345"/>
      <c r="B67" s="467"/>
      <c r="C67" s="345"/>
      <c r="D67" s="401"/>
      <c r="E67" s="401"/>
      <c r="F67" s="401"/>
      <c r="G67" s="401"/>
      <c r="H67" s="401"/>
      <c r="I67" s="401"/>
    </row>
    <row r="68" spans="1:9" s="489" customFormat="1" ht="12">
      <c r="A68" s="345"/>
      <c r="B68" s="467"/>
      <c r="C68" s="345"/>
      <c r="D68" s="401"/>
      <c r="E68" s="401"/>
      <c r="F68" s="401"/>
      <c r="G68" s="401"/>
      <c r="H68" s="401"/>
      <c r="I68" s="401"/>
    </row>
    <row r="69" spans="1:9" s="489" customFormat="1" ht="12">
      <c r="A69" s="345"/>
      <c r="B69" s="467"/>
      <c r="C69" s="345"/>
      <c r="D69" s="401"/>
      <c r="E69" s="401"/>
      <c r="F69" s="401"/>
      <c r="G69" s="401"/>
      <c r="H69" s="401"/>
      <c r="I69" s="401"/>
    </row>
    <row r="70" spans="1:9" s="489" customFormat="1" ht="12">
      <c r="A70" s="345"/>
      <c r="B70" s="467"/>
      <c r="C70" s="345"/>
      <c r="D70" s="401"/>
      <c r="E70" s="401"/>
      <c r="F70" s="401"/>
      <c r="G70" s="401"/>
      <c r="H70" s="401"/>
      <c r="I70" s="401"/>
    </row>
    <row r="71" spans="1:9" s="489" customFormat="1" ht="12">
      <c r="A71" s="345"/>
      <c r="B71" s="467"/>
      <c r="C71" s="345"/>
      <c r="D71" s="401"/>
      <c r="E71" s="401"/>
      <c r="F71" s="401"/>
      <c r="G71" s="401"/>
      <c r="H71" s="401"/>
      <c r="I71" s="401"/>
    </row>
    <row r="72" spans="1:9" s="489" customFormat="1" ht="12">
      <c r="A72" s="345"/>
      <c r="B72" s="467"/>
      <c r="C72" s="345"/>
      <c r="D72" s="401"/>
      <c r="E72" s="401"/>
      <c r="F72" s="401"/>
      <c r="G72" s="401"/>
      <c r="H72" s="401"/>
      <c r="I72" s="401"/>
    </row>
    <row r="73" spans="1:9" s="489" customFormat="1" ht="12">
      <c r="A73" s="345"/>
      <c r="B73" s="467"/>
      <c r="C73" s="345"/>
      <c r="D73" s="401"/>
      <c r="E73" s="401"/>
      <c r="F73" s="401"/>
      <c r="G73" s="401"/>
      <c r="H73" s="401"/>
      <c r="I73" s="401"/>
    </row>
    <row r="74" spans="1:9" s="489" customFormat="1" ht="12">
      <c r="A74" s="345"/>
      <c r="B74" s="467"/>
      <c r="C74" s="345"/>
      <c r="D74" s="401"/>
      <c r="E74" s="401"/>
      <c r="F74" s="401"/>
      <c r="G74" s="401"/>
      <c r="H74" s="401"/>
      <c r="I74" s="401"/>
    </row>
    <row r="75" spans="1:9" s="489" customFormat="1" ht="12">
      <c r="A75" s="345"/>
      <c r="B75" s="467"/>
      <c r="C75" s="345"/>
      <c r="D75" s="401"/>
      <c r="E75" s="401"/>
      <c r="F75" s="401"/>
      <c r="G75" s="401"/>
      <c r="H75" s="401"/>
      <c r="I75" s="401"/>
    </row>
    <row r="76" spans="1:9" s="489" customFormat="1" ht="12">
      <c r="A76" s="345"/>
      <c r="B76" s="467"/>
      <c r="C76" s="345"/>
      <c r="D76" s="401"/>
      <c r="E76" s="401"/>
      <c r="F76" s="401"/>
      <c r="G76" s="401"/>
      <c r="H76" s="401"/>
      <c r="I76" s="401"/>
    </row>
    <row r="77" spans="1:9" s="489" customFormat="1" ht="12">
      <c r="A77" s="345"/>
      <c r="B77" s="467"/>
      <c r="C77" s="345"/>
      <c r="D77" s="401"/>
      <c r="E77" s="401"/>
      <c r="F77" s="401"/>
      <c r="G77" s="401"/>
      <c r="H77" s="401"/>
      <c r="I77" s="401"/>
    </row>
    <row r="78" spans="1:9" s="489" customFormat="1" ht="12">
      <c r="A78" s="345"/>
      <c r="B78" s="467"/>
      <c r="C78" s="345"/>
      <c r="D78" s="401"/>
      <c r="E78" s="401"/>
      <c r="F78" s="401"/>
      <c r="G78" s="401"/>
      <c r="H78" s="401"/>
      <c r="I78" s="401"/>
    </row>
    <row r="79" spans="1:9" s="489" customFormat="1" ht="12">
      <c r="A79" s="345"/>
      <c r="B79" s="467"/>
      <c r="C79" s="345"/>
      <c r="D79" s="401"/>
      <c r="E79" s="401"/>
      <c r="F79" s="401"/>
      <c r="G79" s="401"/>
      <c r="H79" s="401"/>
      <c r="I79" s="401"/>
    </row>
    <row r="80" spans="1:9" s="489" customFormat="1" ht="12">
      <c r="A80" s="345"/>
      <c r="B80" s="467"/>
      <c r="C80" s="345"/>
      <c r="D80" s="401"/>
      <c r="E80" s="401"/>
      <c r="F80" s="401"/>
      <c r="G80" s="401"/>
      <c r="H80" s="401"/>
      <c r="I80" s="401"/>
    </row>
    <row r="81" spans="1:9" s="489" customFormat="1" ht="12">
      <c r="A81" s="345"/>
      <c r="B81" s="467"/>
      <c r="C81" s="345"/>
      <c r="D81" s="401"/>
      <c r="E81" s="401"/>
      <c r="F81" s="401"/>
      <c r="G81" s="401"/>
      <c r="H81" s="401"/>
      <c r="I81" s="401"/>
    </row>
    <row r="82" spans="1:9" s="489" customFormat="1" ht="12">
      <c r="A82" s="345"/>
      <c r="B82" s="467"/>
      <c r="C82" s="345"/>
      <c r="D82" s="401"/>
      <c r="E82" s="401"/>
      <c r="F82" s="401"/>
      <c r="G82" s="401"/>
      <c r="H82" s="401"/>
      <c r="I82" s="401"/>
    </row>
    <row r="83" spans="1:9" s="489" customFormat="1" ht="12">
      <c r="A83" s="345"/>
      <c r="B83" s="467"/>
      <c r="C83" s="345"/>
      <c r="D83" s="401"/>
      <c r="E83" s="401"/>
      <c r="F83" s="401"/>
      <c r="G83" s="401"/>
      <c r="H83" s="401"/>
      <c r="I83" s="401"/>
    </row>
    <row r="84" spans="1:9" s="489" customFormat="1" ht="12">
      <c r="A84" s="345"/>
      <c r="B84" s="467"/>
      <c r="C84" s="345"/>
      <c r="D84" s="401"/>
      <c r="E84" s="401"/>
      <c r="F84" s="401"/>
      <c r="G84" s="401"/>
      <c r="H84" s="401"/>
      <c r="I84" s="401"/>
    </row>
    <row r="85" spans="1:9" s="489" customFormat="1" ht="12">
      <c r="A85" s="345"/>
      <c r="B85" s="467"/>
      <c r="C85" s="345"/>
      <c r="D85" s="401"/>
      <c r="E85" s="401"/>
      <c r="F85" s="401"/>
      <c r="G85" s="401"/>
      <c r="H85" s="401"/>
      <c r="I85" s="401"/>
    </row>
    <row r="86" spans="1:9" s="489" customFormat="1" ht="12">
      <c r="A86" s="345"/>
      <c r="B86" s="467"/>
      <c r="C86" s="345"/>
      <c r="D86" s="401"/>
      <c r="E86" s="401"/>
      <c r="F86" s="401"/>
      <c r="G86" s="401"/>
      <c r="H86" s="401"/>
      <c r="I86" s="401"/>
    </row>
    <row r="87" spans="1:9" s="489" customFormat="1" ht="12">
      <c r="A87" s="345"/>
      <c r="B87" s="467"/>
      <c r="C87" s="345"/>
      <c r="D87" s="401"/>
      <c r="E87" s="401"/>
      <c r="F87" s="401"/>
      <c r="G87" s="401"/>
      <c r="H87" s="401"/>
      <c r="I87" s="401"/>
    </row>
    <row r="88" spans="1:9" s="489" customFormat="1" ht="12">
      <c r="A88" s="345"/>
      <c r="B88" s="467"/>
      <c r="C88" s="345"/>
      <c r="D88" s="401"/>
      <c r="E88" s="401"/>
      <c r="F88" s="401"/>
      <c r="G88" s="401"/>
      <c r="H88" s="401"/>
      <c r="I88" s="401"/>
    </row>
    <row r="89" spans="1:9" s="489" customFormat="1" ht="12">
      <c r="A89" s="345"/>
      <c r="B89" s="467"/>
      <c r="C89" s="345"/>
      <c r="D89" s="401"/>
      <c r="E89" s="401"/>
      <c r="F89" s="401"/>
      <c r="G89" s="401"/>
      <c r="H89" s="401"/>
      <c r="I89" s="401"/>
    </row>
    <row r="90" spans="1:9" s="489" customFormat="1" ht="12">
      <c r="A90" s="345"/>
      <c r="B90" s="467"/>
      <c r="C90" s="345"/>
      <c r="D90" s="401"/>
      <c r="E90" s="401"/>
      <c r="F90" s="401"/>
      <c r="G90" s="401"/>
      <c r="H90" s="401"/>
      <c r="I90" s="401"/>
    </row>
    <row r="91" spans="1:9" s="489" customFormat="1" ht="12">
      <c r="A91" s="345"/>
      <c r="B91" s="467"/>
      <c r="C91" s="345"/>
      <c r="D91" s="401"/>
      <c r="E91" s="401"/>
      <c r="F91" s="401"/>
      <c r="G91" s="401"/>
      <c r="H91" s="401"/>
      <c r="I91" s="401"/>
    </row>
    <row r="92" spans="1:9" s="489" customFormat="1" ht="12">
      <c r="A92" s="345"/>
      <c r="B92" s="467"/>
      <c r="C92" s="345"/>
      <c r="D92" s="401"/>
      <c r="E92" s="401"/>
      <c r="F92" s="401"/>
      <c r="G92" s="401"/>
      <c r="H92" s="401"/>
      <c r="I92" s="401"/>
    </row>
    <row r="93" spans="1:9" s="489" customFormat="1" ht="12">
      <c r="A93" s="345"/>
      <c r="B93" s="467"/>
      <c r="C93" s="345"/>
      <c r="D93" s="401"/>
      <c r="E93" s="401"/>
      <c r="F93" s="401"/>
      <c r="G93" s="401"/>
      <c r="H93" s="401"/>
      <c r="I93" s="401"/>
    </row>
    <row r="94" spans="1:9" s="489" customFormat="1" ht="12">
      <c r="A94" s="345"/>
      <c r="B94" s="467"/>
      <c r="C94" s="345"/>
      <c r="D94" s="401"/>
      <c r="E94" s="401"/>
      <c r="F94" s="401"/>
      <c r="G94" s="401"/>
      <c r="H94" s="401"/>
      <c r="I94" s="401"/>
    </row>
    <row r="95" spans="1:9" s="489" customFormat="1" ht="12">
      <c r="A95" s="345"/>
      <c r="B95" s="467"/>
      <c r="C95" s="345"/>
      <c r="D95" s="401"/>
      <c r="E95" s="401"/>
      <c r="F95" s="401"/>
      <c r="G95" s="401"/>
      <c r="H95" s="401"/>
      <c r="I95" s="401"/>
    </row>
    <row r="96" spans="1:9" s="489" customFormat="1" ht="12">
      <c r="A96" s="345"/>
      <c r="B96" s="467"/>
      <c r="C96" s="345"/>
      <c r="D96" s="401"/>
      <c r="E96" s="401"/>
      <c r="F96" s="401"/>
      <c r="G96" s="401"/>
      <c r="H96" s="401"/>
      <c r="I96" s="401"/>
    </row>
    <row r="97" spans="1:9" s="489" customFormat="1" ht="12">
      <c r="A97" s="345"/>
      <c r="B97" s="467"/>
      <c r="C97" s="345"/>
      <c r="D97" s="401"/>
      <c r="E97" s="401"/>
      <c r="F97" s="401"/>
      <c r="G97" s="401"/>
      <c r="H97" s="401"/>
      <c r="I97" s="401"/>
    </row>
    <row r="98" spans="1:9" s="489" customFormat="1" ht="12">
      <c r="A98" s="345"/>
      <c r="B98" s="467"/>
      <c r="C98" s="345"/>
      <c r="D98" s="401"/>
      <c r="E98" s="401"/>
      <c r="F98" s="401"/>
      <c r="G98" s="401"/>
      <c r="H98" s="401"/>
      <c r="I98" s="401"/>
    </row>
    <row r="99" spans="1:9" s="489" customFormat="1" ht="12">
      <c r="A99" s="345"/>
      <c r="B99" s="467"/>
      <c r="C99" s="345"/>
      <c r="D99" s="401"/>
      <c r="E99" s="401"/>
      <c r="F99" s="401"/>
      <c r="G99" s="401"/>
      <c r="H99" s="401"/>
      <c r="I99" s="401"/>
    </row>
    <row r="100" spans="1:9" s="489" customFormat="1" ht="12">
      <c r="A100" s="345"/>
      <c r="B100" s="467"/>
      <c r="C100" s="345"/>
      <c r="D100" s="401"/>
      <c r="E100" s="401"/>
      <c r="F100" s="401"/>
      <c r="G100" s="401"/>
      <c r="H100" s="401"/>
      <c r="I100" s="401"/>
    </row>
    <row r="101" spans="1:9" s="489" customFormat="1" ht="12">
      <c r="A101" s="345"/>
      <c r="B101" s="467"/>
      <c r="C101" s="345"/>
      <c r="D101" s="401"/>
      <c r="E101" s="401"/>
      <c r="F101" s="401"/>
      <c r="G101" s="401"/>
      <c r="H101" s="401"/>
      <c r="I101" s="401"/>
    </row>
    <row r="102" spans="1:9" s="489" customFormat="1" ht="12">
      <c r="A102" s="345"/>
      <c r="B102" s="467"/>
      <c r="C102" s="345"/>
      <c r="D102" s="401"/>
      <c r="E102" s="401"/>
      <c r="F102" s="401"/>
      <c r="G102" s="401"/>
      <c r="H102" s="401"/>
      <c r="I102" s="401"/>
    </row>
    <row r="103" spans="1:9" s="489" customFormat="1" ht="12">
      <c r="A103" s="345"/>
      <c r="B103" s="467"/>
      <c r="C103" s="345"/>
      <c r="D103" s="401"/>
      <c r="E103" s="401"/>
      <c r="F103" s="401"/>
      <c r="G103" s="401"/>
      <c r="H103" s="401"/>
      <c r="I103" s="401"/>
    </row>
    <row r="104" spans="1:9" s="489" customFormat="1" ht="12">
      <c r="A104" s="345"/>
      <c r="B104" s="467"/>
      <c r="C104" s="345"/>
      <c r="D104" s="401"/>
      <c r="E104" s="401"/>
      <c r="F104" s="401"/>
      <c r="G104" s="401"/>
      <c r="H104" s="401"/>
      <c r="I104" s="401"/>
    </row>
    <row r="105" spans="1:9" s="489" customFormat="1" ht="12">
      <c r="A105" s="345"/>
      <c r="B105" s="467"/>
      <c r="C105" s="345"/>
      <c r="D105" s="401"/>
      <c r="E105" s="401"/>
      <c r="F105" s="401"/>
      <c r="G105" s="401"/>
      <c r="H105" s="401"/>
      <c r="I105" s="401"/>
    </row>
    <row r="106" spans="1:9" s="489" customFormat="1" ht="12">
      <c r="A106" s="345"/>
      <c r="B106" s="467"/>
      <c r="C106" s="345"/>
      <c r="D106" s="401"/>
      <c r="E106" s="401"/>
      <c r="F106" s="401"/>
      <c r="G106" s="401"/>
      <c r="H106" s="401"/>
      <c r="I106" s="401"/>
    </row>
    <row r="107" spans="1:9" s="489" customFormat="1" ht="12">
      <c r="A107" s="345"/>
      <c r="B107" s="467"/>
      <c r="C107" s="345"/>
      <c r="D107" s="401"/>
      <c r="E107" s="401"/>
      <c r="F107" s="401"/>
      <c r="G107" s="401"/>
      <c r="H107" s="401"/>
      <c r="I107" s="401"/>
    </row>
    <row r="108" spans="1:9" s="489" customFormat="1" ht="12">
      <c r="A108" s="345"/>
      <c r="B108" s="467"/>
      <c r="C108" s="345"/>
      <c r="D108" s="401"/>
      <c r="E108" s="401"/>
      <c r="F108" s="401"/>
      <c r="G108" s="401"/>
      <c r="H108" s="401"/>
      <c r="I108" s="401"/>
    </row>
    <row r="109" spans="1:9" s="489" customFormat="1" ht="12">
      <c r="A109" s="345"/>
      <c r="B109" s="467"/>
      <c r="C109" s="345"/>
      <c r="D109" s="401"/>
      <c r="E109" s="401"/>
      <c r="F109" s="401"/>
      <c r="G109" s="401"/>
      <c r="H109" s="401"/>
      <c r="I109" s="401"/>
    </row>
    <row r="110" spans="1:9" s="489" customFormat="1" ht="12">
      <c r="A110" s="345"/>
      <c r="B110" s="467"/>
      <c r="C110" s="345"/>
      <c r="D110" s="401"/>
      <c r="E110" s="401"/>
      <c r="F110" s="401"/>
      <c r="G110" s="401"/>
      <c r="H110" s="401"/>
      <c r="I110" s="401"/>
    </row>
    <row r="111" spans="1:9" s="489" customFormat="1" ht="12">
      <c r="A111" s="345"/>
      <c r="B111" s="467"/>
      <c r="C111" s="345"/>
      <c r="D111" s="401"/>
      <c r="E111" s="401"/>
      <c r="F111" s="401"/>
      <c r="G111" s="401"/>
      <c r="H111" s="401"/>
      <c r="I111" s="401"/>
    </row>
    <row r="112" spans="1:9" s="489" customFormat="1" ht="12">
      <c r="A112" s="345"/>
      <c r="B112" s="467"/>
      <c r="C112" s="345"/>
      <c r="D112" s="401"/>
      <c r="E112" s="401"/>
      <c r="F112" s="401"/>
      <c r="G112" s="401"/>
      <c r="H112" s="401"/>
      <c r="I112" s="401"/>
    </row>
    <row r="113" spans="1:9" s="489" customFormat="1" ht="12">
      <c r="A113" s="345"/>
      <c r="B113" s="467"/>
      <c r="C113" s="345"/>
      <c r="D113" s="401"/>
      <c r="E113" s="401"/>
      <c r="F113" s="401"/>
      <c r="G113" s="401"/>
      <c r="H113" s="401"/>
      <c r="I113" s="401"/>
    </row>
    <row r="114" spans="1:9" s="489" customFormat="1" ht="12">
      <c r="A114" s="345"/>
      <c r="B114" s="467"/>
      <c r="C114" s="345"/>
      <c r="D114" s="401"/>
      <c r="E114" s="401"/>
      <c r="F114" s="401"/>
      <c r="G114" s="401"/>
      <c r="H114" s="401"/>
      <c r="I114" s="401"/>
    </row>
    <row r="115" spans="1:9" s="489" customFormat="1" ht="12">
      <c r="A115" s="345"/>
      <c r="B115" s="467"/>
      <c r="C115" s="345"/>
      <c r="D115" s="401"/>
      <c r="E115" s="401"/>
      <c r="F115" s="401"/>
      <c r="G115" s="401"/>
      <c r="H115" s="401"/>
      <c r="I115" s="401"/>
    </row>
    <row r="116" spans="1:9" s="489" customFormat="1" ht="12">
      <c r="A116" s="345"/>
      <c r="B116" s="467"/>
      <c r="C116" s="345"/>
      <c r="D116" s="401"/>
      <c r="E116" s="401"/>
      <c r="F116" s="401"/>
      <c r="G116" s="401"/>
      <c r="H116" s="401"/>
      <c r="I116" s="401"/>
    </row>
    <row r="117" spans="1:9" s="489" customFormat="1" ht="12">
      <c r="A117" s="345"/>
      <c r="B117" s="467"/>
      <c r="C117" s="345"/>
      <c r="D117" s="401"/>
      <c r="E117" s="401"/>
      <c r="F117" s="401"/>
      <c r="G117" s="401"/>
      <c r="H117" s="401"/>
      <c r="I117" s="401"/>
    </row>
    <row r="118" spans="1:9" s="489" customFormat="1" ht="12">
      <c r="A118" s="345"/>
      <c r="B118" s="467"/>
      <c r="C118" s="345"/>
      <c r="D118" s="401"/>
      <c r="E118" s="401"/>
      <c r="F118" s="401"/>
      <c r="G118" s="401"/>
      <c r="H118" s="401"/>
      <c r="I118" s="401"/>
    </row>
    <row r="119" spans="1:9" s="489" customFormat="1" ht="12">
      <c r="A119" s="345"/>
      <c r="B119" s="467"/>
      <c r="C119" s="345"/>
      <c r="D119" s="401"/>
      <c r="E119" s="401"/>
      <c r="F119" s="401"/>
      <c r="G119" s="401"/>
      <c r="H119" s="401"/>
      <c r="I119" s="401"/>
    </row>
    <row r="120" spans="4:9" ht="12">
      <c r="D120" s="401"/>
      <c r="E120" s="401"/>
      <c r="F120" s="401"/>
      <c r="G120" s="401"/>
      <c r="H120" s="401"/>
      <c r="I120" s="401"/>
    </row>
    <row r="121" spans="4:9" ht="12">
      <c r="D121" s="401"/>
      <c r="E121" s="401"/>
      <c r="F121" s="401"/>
      <c r="G121" s="401"/>
      <c r="H121" s="401"/>
      <c r="I121" s="401"/>
    </row>
    <row r="122" spans="4:9" ht="12">
      <c r="D122" s="401"/>
      <c r="E122" s="401"/>
      <c r="F122" s="401"/>
      <c r="G122" s="401"/>
      <c r="H122" s="401"/>
      <c r="I122" s="401"/>
    </row>
    <row r="123" spans="4:9" ht="12">
      <c r="D123" s="401"/>
      <c r="E123" s="401"/>
      <c r="F123" s="401"/>
      <c r="G123" s="401"/>
      <c r="H123" s="401"/>
      <c r="I123" s="401"/>
    </row>
    <row r="124" spans="4:9" ht="12">
      <c r="D124" s="401"/>
      <c r="E124" s="401"/>
      <c r="F124" s="401"/>
      <c r="G124" s="401"/>
      <c r="H124" s="401"/>
      <c r="I124" s="401"/>
    </row>
    <row r="125" spans="4:9" ht="12">
      <c r="D125" s="401"/>
      <c r="E125" s="401"/>
      <c r="F125" s="401"/>
      <c r="G125" s="401"/>
      <c r="H125" s="401"/>
      <c r="I125" s="401"/>
    </row>
    <row r="126" spans="4:9" ht="12">
      <c r="D126" s="401"/>
      <c r="E126" s="401"/>
      <c r="F126" s="401"/>
      <c r="G126" s="401"/>
      <c r="H126" s="401"/>
      <c r="I126" s="401"/>
    </row>
    <row r="127" spans="4:9" ht="12">
      <c r="D127" s="401"/>
      <c r="E127" s="401"/>
      <c r="F127" s="401"/>
      <c r="G127" s="401"/>
      <c r="H127" s="401"/>
      <c r="I127" s="401"/>
    </row>
    <row r="128" spans="4:9" ht="12">
      <c r="D128" s="401"/>
      <c r="E128" s="401"/>
      <c r="F128" s="401"/>
      <c r="G128" s="401"/>
      <c r="H128" s="401"/>
      <c r="I128" s="401"/>
    </row>
    <row r="129" spans="4:9" ht="12">
      <c r="D129" s="401"/>
      <c r="E129" s="401"/>
      <c r="F129" s="401"/>
      <c r="G129" s="401"/>
      <c r="H129" s="401"/>
      <c r="I129" s="401"/>
    </row>
    <row r="130" spans="4:9" ht="12">
      <c r="D130" s="401"/>
      <c r="E130" s="401"/>
      <c r="F130" s="401"/>
      <c r="G130" s="401"/>
      <c r="H130" s="401"/>
      <c r="I130" s="401"/>
    </row>
    <row r="131" spans="4:9" ht="12">
      <c r="D131" s="401"/>
      <c r="E131" s="401"/>
      <c r="F131" s="401"/>
      <c r="G131" s="401"/>
      <c r="H131" s="401"/>
      <c r="I131" s="401"/>
    </row>
    <row r="132" spans="4:9" ht="12">
      <c r="D132" s="401"/>
      <c r="E132" s="401"/>
      <c r="F132" s="401"/>
      <c r="G132" s="401"/>
      <c r="H132" s="401"/>
      <c r="I132" s="401"/>
    </row>
    <row r="133" spans="4:9" ht="12">
      <c r="D133" s="401"/>
      <c r="E133" s="401"/>
      <c r="F133" s="401"/>
      <c r="G133" s="401"/>
      <c r="H133" s="401"/>
      <c r="I133" s="401"/>
    </row>
    <row r="134" spans="4:9" ht="12">
      <c r="D134" s="401"/>
      <c r="E134" s="401"/>
      <c r="F134" s="401"/>
      <c r="G134" s="401"/>
      <c r="H134" s="401"/>
      <c r="I134" s="401"/>
    </row>
    <row r="135" spans="4:9" ht="12">
      <c r="D135" s="401"/>
      <c r="E135" s="401"/>
      <c r="F135" s="401"/>
      <c r="G135" s="401"/>
      <c r="H135" s="401"/>
      <c r="I135" s="401"/>
    </row>
    <row r="136" spans="4:9" ht="12">
      <c r="D136" s="401"/>
      <c r="E136" s="401"/>
      <c r="F136" s="401"/>
      <c r="G136" s="401"/>
      <c r="H136" s="401"/>
      <c r="I136" s="401"/>
    </row>
    <row r="137" spans="4:9" ht="12">
      <c r="D137" s="401"/>
      <c r="E137" s="401"/>
      <c r="F137" s="401"/>
      <c r="G137" s="401"/>
      <c r="H137" s="401"/>
      <c r="I137" s="401"/>
    </row>
    <row r="138" spans="4:9" ht="12">
      <c r="D138" s="401"/>
      <c r="E138" s="401"/>
      <c r="F138" s="401"/>
      <c r="G138" s="401"/>
      <c r="H138" s="401"/>
      <c r="I138" s="401"/>
    </row>
    <row r="139" spans="4:9" ht="12">
      <c r="D139" s="401"/>
      <c r="E139" s="401"/>
      <c r="F139" s="401"/>
      <c r="G139" s="401"/>
      <c r="H139" s="401"/>
      <c r="I139" s="401"/>
    </row>
    <row r="140" spans="4:9" ht="12">
      <c r="D140" s="401"/>
      <c r="E140" s="401"/>
      <c r="F140" s="401"/>
      <c r="G140" s="401"/>
      <c r="H140" s="401"/>
      <c r="I140" s="401"/>
    </row>
    <row r="141" spans="4:9" ht="12">
      <c r="D141" s="401"/>
      <c r="E141" s="401"/>
      <c r="F141" s="401"/>
      <c r="G141" s="401"/>
      <c r="H141" s="401"/>
      <c r="I141" s="401"/>
    </row>
    <row r="142" spans="4:9" ht="12">
      <c r="D142" s="401"/>
      <c r="E142" s="401"/>
      <c r="F142" s="401"/>
      <c r="G142" s="401"/>
      <c r="H142" s="401"/>
      <c r="I142" s="401"/>
    </row>
    <row r="143" spans="4:9" ht="12">
      <c r="D143" s="401"/>
      <c r="E143" s="401"/>
      <c r="F143" s="401"/>
      <c r="G143" s="401"/>
      <c r="H143" s="401"/>
      <c r="I143" s="401"/>
    </row>
    <row r="144" spans="4:9" ht="12">
      <c r="D144" s="401"/>
      <c r="E144" s="401"/>
      <c r="F144" s="401"/>
      <c r="G144" s="401"/>
      <c r="H144" s="401"/>
      <c r="I144" s="401"/>
    </row>
    <row r="145" spans="4:9" ht="12">
      <c r="D145" s="401"/>
      <c r="E145" s="401"/>
      <c r="F145" s="401"/>
      <c r="G145" s="401"/>
      <c r="H145" s="401"/>
      <c r="I145" s="401"/>
    </row>
    <row r="146" spans="4:9" ht="12">
      <c r="D146" s="401"/>
      <c r="E146" s="401"/>
      <c r="F146" s="401"/>
      <c r="G146" s="401"/>
      <c r="H146" s="401"/>
      <c r="I146" s="401"/>
    </row>
    <row r="147" spans="4:9" ht="12">
      <c r="D147" s="401"/>
      <c r="E147" s="401"/>
      <c r="F147" s="401"/>
      <c r="G147" s="401"/>
      <c r="H147" s="401"/>
      <c r="I147" s="401"/>
    </row>
    <row r="148" spans="4:9" ht="12">
      <c r="D148" s="401"/>
      <c r="E148" s="401"/>
      <c r="F148" s="401"/>
      <c r="G148" s="401"/>
      <c r="H148" s="401"/>
      <c r="I148" s="401"/>
    </row>
    <row r="149" spans="4:9" ht="12">
      <c r="D149" s="401"/>
      <c r="E149" s="401"/>
      <c r="F149" s="401"/>
      <c r="G149" s="401"/>
      <c r="H149" s="401"/>
      <c r="I149" s="401"/>
    </row>
    <row r="150" spans="4:9" ht="12">
      <c r="D150" s="401"/>
      <c r="E150" s="401"/>
      <c r="F150" s="401"/>
      <c r="G150" s="401"/>
      <c r="H150" s="401"/>
      <c r="I150" s="401"/>
    </row>
    <row r="151" spans="4:9" ht="12">
      <c r="D151" s="401"/>
      <c r="E151" s="401"/>
      <c r="F151" s="401"/>
      <c r="G151" s="401"/>
      <c r="H151" s="401"/>
      <c r="I151" s="401"/>
    </row>
    <row r="152" spans="4:9" ht="12">
      <c r="D152" s="401"/>
      <c r="E152" s="401"/>
      <c r="F152" s="401"/>
      <c r="G152" s="401"/>
      <c r="H152" s="401"/>
      <c r="I152" s="401"/>
    </row>
    <row r="153" spans="4:9" ht="12">
      <c r="D153" s="401"/>
      <c r="E153" s="401"/>
      <c r="F153" s="401"/>
      <c r="G153" s="401"/>
      <c r="H153" s="401"/>
      <c r="I153" s="401"/>
    </row>
    <row r="154" spans="4:9" ht="12">
      <c r="D154" s="401"/>
      <c r="E154" s="401"/>
      <c r="F154" s="401"/>
      <c r="G154" s="401"/>
      <c r="H154" s="401"/>
      <c r="I154" s="401"/>
    </row>
    <row r="155" spans="4:9" ht="12">
      <c r="D155" s="401"/>
      <c r="E155" s="401"/>
      <c r="F155" s="401"/>
      <c r="G155" s="401"/>
      <c r="H155" s="401"/>
      <c r="I155" s="401"/>
    </row>
    <row r="156" spans="4:9" ht="12">
      <c r="D156" s="401"/>
      <c r="E156" s="401"/>
      <c r="F156" s="401"/>
      <c r="G156" s="401"/>
      <c r="H156" s="401"/>
      <c r="I156" s="401"/>
    </row>
    <row r="157" spans="4:9" ht="12">
      <c r="D157" s="401"/>
      <c r="E157" s="401"/>
      <c r="F157" s="401"/>
      <c r="G157" s="401"/>
      <c r="H157" s="401"/>
      <c r="I157" s="401"/>
    </row>
    <row r="158" spans="4:9" ht="12">
      <c r="D158" s="401"/>
      <c r="E158" s="401"/>
      <c r="F158" s="401"/>
      <c r="G158" s="401"/>
      <c r="H158" s="401"/>
      <c r="I158" s="401"/>
    </row>
  </sheetData>
  <sheetProtection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K35" sqref="K35"/>
    </sheetView>
  </sheetViews>
  <sheetFormatPr defaultColWidth="10.625" defaultRowHeight="12.75"/>
  <cols>
    <col min="1" max="1" width="42.00390625" style="512" customWidth="1"/>
    <col min="2" max="2" width="8.125" style="513" customWidth="1"/>
    <col min="3" max="3" width="19.625" style="512" customWidth="1"/>
    <col min="4" max="4" width="20.125" style="512" customWidth="1"/>
    <col min="5" max="5" width="23.625" style="512" customWidth="1"/>
    <col min="6" max="6" width="19.625" style="512" customWidth="1"/>
    <col min="7" max="16384" width="10.625" style="512" customWidth="1"/>
  </cols>
  <sheetData>
    <row r="1" spans="1:6" ht="15.75" customHeight="1">
      <c r="A1" s="514"/>
      <c r="B1" s="515"/>
      <c r="C1" s="514"/>
      <c r="D1" s="514"/>
      <c r="E1" s="514"/>
      <c r="F1" s="514"/>
    </row>
    <row r="2" spans="1:6" ht="12.75" customHeight="1">
      <c r="A2" s="604" t="s">
        <v>837</v>
      </c>
      <c r="B2" s="604"/>
      <c r="C2" s="604"/>
      <c r="D2" s="604"/>
      <c r="E2" s="604"/>
      <c r="F2" s="604"/>
    </row>
    <row r="3" spans="1:6" ht="12.75" customHeight="1">
      <c r="A3" s="604" t="s">
        <v>838</v>
      </c>
      <c r="B3" s="604"/>
      <c r="C3" s="604"/>
      <c r="D3" s="604"/>
      <c r="E3" s="604"/>
      <c r="F3" s="604"/>
    </row>
    <row r="4" spans="1:6" ht="12.75" customHeight="1">
      <c r="A4" s="516"/>
      <c r="B4" s="517"/>
      <c r="C4" s="516"/>
      <c r="D4" s="516"/>
      <c r="E4" s="516"/>
      <c r="F4" s="516"/>
    </row>
    <row r="5" spans="1:6" ht="12.75" customHeight="1">
      <c r="A5" s="518" t="s">
        <v>393</v>
      </c>
      <c r="B5" s="605" t="str">
        <f>'справка _1_БАЛАНС'!E3</f>
        <v>Инвестор.бг АД</v>
      </c>
      <c r="C5" s="605"/>
      <c r="D5" s="605"/>
      <c r="E5" s="519" t="s">
        <v>3</v>
      </c>
      <c r="F5" s="520">
        <f>'справка _1_БАЛАНС'!H3</f>
        <v>130277328</v>
      </c>
    </row>
    <row r="6" spans="1:13" ht="15" customHeight="1">
      <c r="A6" s="521" t="s">
        <v>839</v>
      </c>
      <c r="B6" s="606" t="str">
        <f>'справка _1_БАЛАНС'!E5</f>
        <v>Трето тримесечие 2011</v>
      </c>
      <c r="C6" s="606"/>
      <c r="D6" s="522"/>
      <c r="E6" s="523" t="s">
        <v>6</v>
      </c>
      <c r="F6" s="524">
        <f>'справка _1_БАЛАНС'!H4</f>
        <v>1059</v>
      </c>
      <c r="G6" s="525"/>
      <c r="H6" s="525"/>
      <c r="I6" s="525"/>
      <c r="J6" s="525"/>
      <c r="K6" s="525"/>
      <c r="L6" s="525"/>
      <c r="M6" s="525"/>
    </row>
    <row r="7" spans="2:13" s="526" customFormat="1" ht="15" customHeight="1">
      <c r="B7" s="527"/>
      <c r="C7" s="528"/>
      <c r="D7" s="528"/>
      <c r="E7" s="528"/>
      <c r="F7" s="529" t="s">
        <v>279</v>
      </c>
      <c r="G7" s="528"/>
      <c r="H7" s="528"/>
      <c r="I7" s="528"/>
      <c r="J7" s="528"/>
      <c r="K7" s="528"/>
      <c r="L7" s="528"/>
      <c r="M7" s="528"/>
    </row>
    <row r="8" spans="1:15" s="534" customFormat="1" ht="63.75">
      <c r="A8" s="530" t="s">
        <v>840</v>
      </c>
      <c r="B8" s="531" t="s">
        <v>10</v>
      </c>
      <c r="C8" s="532" t="s">
        <v>841</v>
      </c>
      <c r="D8" s="532" t="s">
        <v>842</v>
      </c>
      <c r="E8" s="532" t="s">
        <v>843</v>
      </c>
      <c r="F8" s="532" t="s">
        <v>844</v>
      </c>
      <c r="G8" s="533"/>
      <c r="H8" s="533"/>
      <c r="I8" s="533"/>
      <c r="J8" s="533"/>
      <c r="K8" s="533"/>
      <c r="L8" s="533"/>
      <c r="M8" s="533"/>
      <c r="N8" s="533"/>
      <c r="O8" s="533"/>
    </row>
    <row r="9" spans="1:6" s="534" customFormat="1" ht="12.75">
      <c r="A9" s="532" t="s">
        <v>16</v>
      </c>
      <c r="B9" s="531" t="s">
        <v>17</v>
      </c>
      <c r="C9" s="532">
        <v>1</v>
      </c>
      <c r="D9" s="532">
        <v>2</v>
      </c>
      <c r="E9" s="532">
        <v>3</v>
      </c>
      <c r="F9" s="532">
        <v>4</v>
      </c>
    </row>
    <row r="10" spans="1:6" ht="14.25" customHeight="1">
      <c r="A10" s="535" t="s">
        <v>845</v>
      </c>
      <c r="B10" s="536"/>
      <c r="C10" s="537"/>
      <c r="D10" s="537"/>
      <c r="E10" s="537"/>
      <c r="F10" s="537"/>
    </row>
    <row r="11" spans="1:6" ht="18" customHeight="1">
      <c r="A11" s="538" t="s">
        <v>846</v>
      </c>
      <c r="B11" s="539"/>
      <c r="C11" s="537"/>
      <c r="D11" s="537"/>
      <c r="E11" s="537"/>
      <c r="F11" s="537"/>
    </row>
    <row r="12" spans="1:6" ht="14.25" customHeight="1">
      <c r="A12" s="538"/>
      <c r="B12" s="539"/>
      <c r="C12" s="540"/>
      <c r="D12" s="540"/>
      <c r="E12" s="540"/>
      <c r="F12" s="541">
        <f>C12-E12</f>
        <v>0</v>
      </c>
    </row>
    <row r="13" spans="1:6" ht="12.75">
      <c r="A13" s="538" t="s">
        <v>847</v>
      </c>
      <c r="B13" s="539"/>
      <c r="C13" s="540"/>
      <c r="D13" s="540"/>
      <c r="E13" s="540"/>
      <c r="F13" s="541">
        <f aca="true" t="shared" si="0" ref="F13:F26">C13-E13</f>
        <v>0</v>
      </c>
    </row>
    <row r="14" spans="1:6" ht="12.75">
      <c r="A14" s="538" t="s">
        <v>560</v>
      </c>
      <c r="B14" s="539"/>
      <c r="C14" s="540"/>
      <c r="D14" s="540"/>
      <c r="E14" s="540"/>
      <c r="F14" s="541">
        <f t="shared" si="0"/>
        <v>0</v>
      </c>
    </row>
    <row r="15" spans="1:6" ht="12.75">
      <c r="A15" s="538" t="s">
        <v>563</v>
      </c>
      <c r="B15" s="539"/>
      <c r="C15" s="540"/>
      <c r="D15" s="540"/>
      <c r="E15" s="540"/>
      <c r="F15" s="541">
        <f t="shared" si="0"/>
        <v>0</v>
      </c>
    </row>
    <row r="16" spans="1:6" ht="12.75">
      <c r="A16" s="538">
        <v>5</v>
      </c>
      <c r="B16" s="539"/>
      <c r="C16" s="540"/>
      <c r="D16" s="540"/>
      <c r="E16" s="540"/>
      <c r="F16" s="541">
        <f t="shared" si="0"/>
        <v>0</v>
      </c>
    </row>
    <row r="17" spans="1:6" ht="12.75">
      <c r="A17" s="538">
        <v>6</v>
      </c>
      <c r="B17" s="539"/>
      <c r="C17" s="540"/>
      <c r="D17" s="540"/>
      <c r="E17" s="540"/>
      <c r="F17" s="541">
        <f t="shared" si="0"/>
        <v>0</v>
      </c>
    </row>
    <row r="18" spans="1:6" ht="12.75">
      <c r="A18" s="538">
        <v>7</v>
      </c>
      <c r="B18" s="539"/>
      <c r="C18" s="540"/>
      <c r="D18" s="540"/>
      <c r="E18" s="540"/>
      <c r="F18" s="541">
        <f t="shared" si="0"/>
        <v>0</v>
      </c>
    </row>
    <row r="19" spans="1:6" ht="12.75">
      <c r="A19" s="538">
        <v>8</v>
      </c>
      <c r="B19" s="539"/>
      <c r="C19" s="540"/>
      <c r="D19" s="540"/>
      <c r="E19" s="540"/>
      <c r="F19" s="541">
        <f t="shared" si="0"/>
        <v>0</v>
      </c>
    </row>
    <row r="20" spans="1:6" ht="12.75">
      <c r="A20" s="538">
        <v>9</v>
      </c>
      <c r="B20" s="539"/>
      <c r="C20" s="540"/>
      <c r="D20" s="540"/>
      <c r="E20" s="540"/>
      <c r="F20" s="541">
        <f t="shared" si="0"/>
        <v>0</v>
      </c>
    </row>
    <row r="21" spans="1:6" ht="12.75">
      <c r="A21" s="538">
        <v>10</v>
      </c>
      <c r="B21" s="539"/>
      <c r="C21" s="540"/>
      <c r="D21" s="540"/>
      <c r="E21" s="540"/>
      <c r="F21" s="541">
        <f t="shared" si="0"/>
        <v>0</v>
      </c>
    </row>
    <row r="22" spans="1:6" ht="12.75">
      <c r="A22" s="538">
        <v>11</v>
      </c>
      <c r="B22" s="539"/>
      <c r="C22" s="540"/>
      <c r="D22" s="540"/>
      <c r="E22" s="540"/>
      <c r="F22" s="541">
        <f t="shared" si="0"/>
        <v>0</v>
      </c>
    </row>
    <row r="23" spans="1:6" ht="12.75">
      <c r="A23" s="538">
        <v>12</v>
      </c>
      <c r="B23" s="539"/>
      <c r="C23" s="540"/>
      <c r="D23" s="540"/>
      <c r="E23" s="540"/>
      <c r="F23" s="541">
        <f t="shared" si="0"/>
        <v>0</v>
      </c>
    </row>
    <row r="24" spans="1:6" ht="12.75">
      <c r="A24" s="538">
        <v>13</v>
      </c>
      <c r="B24" s="539"/>
      <c r="C24" s="540"/>
      <c r="D24" s="540"/>
      <c r="E24" s="540"/>
      <c r="F24" s="541">
        <f t="shared" si="0"/>
        <v>0</v>
      </c>
    </row>
    <row r="25" spans="1:6" ht="12" customHeight="1">
      <c r="A25" s="538">
        <v>14</v>
      </c>
      <c r="B25" s="539"/>
      <c r="C25" s="540"/>
      <c r="D25" s="540"/>
      <c r="E25" s="540"/>
      <c r="F25" s="541">
        <f t="shared" si="0"/>
        <v>0</v>
      </c>
    </row>
    <row r="26" spans="1:6" ht="12.75">
      <c r="A26" s="538">
        <v>15</v>
      </c>
      <c r="B26" s="539"/>
      <c r="C26" s="540"/>
      <c r="D26" s="540"/>
      <c r="E26" s="540"/>
      <c r="F26" s="541">
        <f t="shared" si="0"/>
        <v>0</v>
      </c>
    </row>
    <row r="27" spans="1:16" ht="11.25" customHeight="1">
      <c r="A27" s="542" t="s">
        <v>578</v>
      </c>
      <c r="B27" s="543" t="s">
        <v>848</v>
      </c>
      <c r="C27" s="537">
        <f>SUM(C12:C26)</f>
        <v>0</v>
      </c>
      <c r="D27" s="537"/>
      <c r="E27" s="537">
        <f>SUM(E12:E26)</f>
        <v>0</v>
      </c>
      <c r="F27" s="544">
        <f>SUM(F12:F26)</f>
        <v>0</v>
      </c>
      <c r="G27" s="545"/>
      <c r="H27" s="545"/>
      <c r="I27" s="545"/>
      <c r="J27" s="545"/>
      <c r="K27" s="545"/>
      <c r="L27" s="545"/>
      <c r="M27" s="545"/>
      <c r="N27" s="545"/>
      <c r="O27" s="545"/>
      <c r="P27" s="545"/>
    </row>
    <row r="28" spans="1:6" ht="16.5" customHeight="1">
      <c r="A28" s="538" t="s">
        <v>849</v>
      </c>
      <c r="B28" s="546"/>
      <c r="C28" s="537"/>
      <c r="D28" s="537"/>
      <c r="E28" s="537"/>
      <c r="F28" s="544"/>
    </row>
    <row r="29" spans="1:6" ht="12.75">
      <c r="A29" s="538" t="s">
        <v>554</v>
      </c>
      <c r="B29" s="546"/>
      <c r="C29" s="540"/>
      <c r="D29" s="540"/>
      <c r="E29" s="540"/>
      <c r="F29" s="541">
        <f>C29-E29</f>
        <v>0</v>
      </c>
    </row>
    <row r="30" spans="1:6" ht="12.75">
      <c r="A30" s="538" t="s">
        <v>557</v>
      </c>
      <c r="B30" s="546"/>
      <c r="C30" s="540"/>
      <c r="D30" s="540"/>
      <c r="E30" s="540"/>
      <c r="F30" s="541">
        <f aca="true" t="shared" si="1" ref="F30:F43">C30-E30</f>
        <v>0</v>
      </c>
    </row>
    <row r="31" spans="1:6" ht="12.75">
      <c r="A31" s="538" t="s">
        <v>560</v>
      </c>
      <c r="B31" s="546"/>
      <c r="C31" s="540"/>
      <c r="D31" s="540"/>
      <c r="E31" s="540"/>
      <c r="F31" s="541">
        <f t="shared" si="1"/>
        <v>0</v>
      </c>
    </row>
    <row r="32" spans="1:6" ht="12.75">
      <c r="A32" s="538" t="s">
        <v>563</v>
      </c>
      <c r="B32" s="546"/>
      <c r="C32" s="540"/>
      <c r="D32" s="540"/>
      <c r="E32" s="540"/>
      <c r="F32" s="541">
        <f t="shared" si="1"/>
        <v>0</v>
      </c>
    </row>
    <row r="33" spans="1:6" ht="12.75">
      <c r="A33" s="538">
        <v>5</v>
      </c>
      <c r="B33" s="539"/>
      <c r="C33" s="540"/>
      <c r="D33" s="540"/>
      <c r="E33" s="540"/>
      <c r="F33" s="541">
        <f t="shared" si="1"/>
        <v>0</v>
      </c>
    </row>
    <row r="34" spans="1:6" ht="12.75">
      <c r="A34" s="538">
        <v>6</v>
      </c>
      <c r="B34" s="539"/>
      <c r="C34" s="540"/>
      <c r="D34" s="540"/>
      <c r="E34" s="540"/>
      <c r="F34" s="541">
        <f t="shared" si="1"/>
        <v>0</v>
      </c>
    </row>
    <row r="35" spans="1:6" ht="12.75">
      <c r="A35" s="538">
        <v>7</v>
      </c>
      <c r="B35" s="539"/>
      <c r="C35" s="540"/>
      <c r="D35" s="540"/>
      <c r="E35" s="540"/>
      <c r="F35" s="541">
        <f t="shared" si="1"/>
        <v>0</v>
      </c>
    </row>
    <row r="36" spans="1:6" ht="12.75">
      <c r="A36" s="538">
        <v>8</v>
      </c>
      <c r="B36" s="539"/>
      <c r="C36" s="540"/>
      <c r="D36" s="540"/>
      <c r="E36" s="540"/>
      <c r="F36" s="541">
        <f t="shared" si="1"/>
        <v>0</v>
      </c>
    </row>
    <row r="37" spans="1:6" ht="12.75">
      <c r="A37" s="538">
        <v>9</v>
      </c>
      <c r="B37" s="539"/>
      <c r="C37" s="540"/>
      <c r="D37" s="540"/>
      <c r="E37" s="540"/>
      <c r="F37" s="541">
        <f t="shared" si="1"/>
        <v>0</v>
      </c>
    </row>
    <row r="38" spans="1:6" ht="12.75">
      <c r="A38" s="538">
        <v>10</v>
      </c>
      <c r="B38" s="539"/>
      <c r="C38" s="540"/>
      <c r="D38" s="540"/>
      <c r="E38" s="540"/>
      <c r="F38" s="541">
        <f t="shared" si="1"/>
        <v>0</v>
      </c>
    </row>
    <row r="39" spans="1:6" ht="12.75">
      <c r="A39" s="538">
        <v>11</v>
      </c>
      <c r="B39" s="539"/>
      <c r="C39" s="540"/>
      <c r="D39" s="540"/>
      <c r="E39" s="540"/>
      <c r="F39" s="541">
        <f t="shared" si="1"/>
        <v>0</v>
      </c>
    </row>
    <row r="40" spans="1:6" ht="12.75">
      <c r="A40" s="538">
        <v>12</v>
      </c>
      <c r="B40" s="539"/>
      <c r="C40" s="540"/>
      <c r="D40" s="540"/>
      <c r="E40" s="540"/>
      <c r="F40" s="541">
        <f t="shared" si="1"/>
        <v>0</v>
      </c>
    </row>
    <row r="41" spans="1:6" ht="12.75">
      <c r="A41" s="538">
        <v>13</v>
      </c>
      <c r="B41" s="539"/>
      <c r="C41" s="540"/>
      <c r="D41" s="540"/>
      <c r="E41" s="540"/>
      <c r="F41" s="541">
        <f t="shared" si="1"/>
        <v>0</v>
      </c>
    </row>
    <row r="42" spans="1:6" ht="12" customHeight="1">
      <c r="A42" s="538">
        <v>14</v>
      </c>
      <c r="B42" s="539"/>
      <c r="C42" s="540"/>
      <c r="D42" s="540"/>
      <c r="E42" s="540"/>
      <c r="F42" s="541">
        <f t="shared" si="1"/>
        <v>0</v>
      </c>
    </row>
    <row r="43" spans="1:6" ht="12.75">
      <c r="A43" s="538">
        <v>15</v>
      </c>
      <c r="B43" s="539"/>
      <c r="C43" s="540"/>
      <c r="D43" s="540"/>
      <c r="E43" s="540"/>
      <c r="F43" s="541">
        <f t="shared" si="1"/>
        <v>0</v>
      </c>
    </row>
    <row r="44" spans="1:16" ht="15" customHeight="1">
      <c r="A44" s="542" t="s">
        <v>832</v>
      </c>
      <c r="B44" s="543" t="s">
        <v>850</v>
      </c>
      <c r="C44" s="537">
        <f>SUM(C29:C43)</f>
        <v>0</v>
      </c>
      <c r="D44" s="537"/>
      <c r="E44" s="537">
        <f>SUM(E29:E43)</f>
        <v>0</v>
      </c>
      <c r="F44" s="544">
        <f>SUM(F29:F43)</f>
        <v>0</v>
      </c>
      <c r="G44" s="545"/>
      <c r="H44" s="545"/>
      <c r="I44" s="545"/>
      <c r="J44" s="545"/>
      <c r="K44" s="545"/>
      <c r="L44" s="545"/>
      <c r="M44" s="545"/>
      <c r="N44" s="545"/>
      <c r="O44" s="545"/>
      <c r="P44" s="545"/>
    </row>
    <row r="45" spans="1:6" ht="12.75" customHeight="1">
      <c r="A45" s="538" t="s">
        <v>851</v>
      </c>
      <c r="B45" s="546"/>
      <c r="C45" s="537"/>
      <c r="D45" s="537"/>
      <c r="E45" s="537"/>
      <c r="F45" s="544"/>
    </row>
    <row r="46" spans="1:6" ht="12.75">
      <c r="A46" s="538" t="s">
        <v>554</v>
      </c>
      <c r="B46" s="546"/>
      <c r="C46" s="540"/>
      <c r="D46" s="540"/>
      <c r="E46" s="540"/>
      <c r="F46" s="541">
        <f>C46-E46</f>
        <v>0</v>
      </c>
    </row>
    <row r="47" spans="1:6" ht="12.75">
      <c r="A47" s="538" t="s">
        <v>557</v>
      </c>
      <c r="B47" s="546"/>
      <c r="C47" s="540"/>
      <c r="D47" s="540"/>
      <c r="E47" s="540"/>
      <c r="F47" s="541">
        <f aca="true" t="shared" si="2" ref="F47:F60">C47-E47</f>
        <v>0</v>
      </c>
    </row>
    <row r="48" spans="1:6" ht="12.75">
      <c r="A48" s="538" t="s">
        <v>560</v>
      </c>
      <c r="B48" s="546"/>
      <c r="C48" s="540"/>
      <c r="D48" s="540"/>
      <c r="E48" s="540"/>
      <c r="F48" s="541">
        <f t="shared" si="2"/>
        <v>0</v>
      </c>
    </row>
    <row r="49" spans="1:6" ht="12.75">
      <c r="A49" s="538" t="s">
        <v>563</v>
      </c>
      <c r="B49" s="546"/>
      <c r="C49" s="540"/>
      <c r="D49" s="540"/>
      <c r="E49" s="540"/>
      <c r="F49" s="541">
        <f t="shared" si="2"/>
        <v>0</v>
      </c>
    </row>
    <row r="50" spans="1:6" ht="12.75">
      <c r="A50" s="538">
        <v>5</v>
      </c>
      <c r="B50" s="539"/>
      <c r="C50" s="540"/>
      <c r="D50" s="540"/>
      <c r="E50" s="540"/>
      <c r="F50" s="541">
        <f t="shared" si="2"/>
        <v>0</v>
      </c>
    </row>
    <row r="51" spans="1:6" ht="12.75">
      <c r="A51" s="538">
        <v>6</v>
      </c>
      <c r="B51" s="539"/>
      <c r="C51" s="540"/>
      <c r="D51" s="540"/>
      <c r="E51" s="540"/>
      <c r="F51" s="541">
        <f t="shared" si="2"/>
        <v>0</v>
      </c>
    </row>
    <row r="52" spans="1:6" ht="12.75">
      <c r="A52" s="538">
        <v>7</v>
      </c>
      <c r="B52" s="539"/>
      <c r="C52" s="540"/>
      <c r="D52" s="540"/>
      <c r="E52" s="540"/>
      <c r="F52" s="541">
        <f t="shared" si="2"/>
        <v>0</v>
      </c>
    </row>
    <row r="53" spans="1:6" ht="12.75">
      <c r="A53" s="538">
        <v>8</v>
      </c>
      <c r="B53" s="539"/>
      <c r="C53" s="540"/>
      <c r="D53" s="540"/>
      <c r="E53" s="540"/>
      <c r="F53" s="541">
        <f t="shared" si="2"/>
        <v>0</v>
      </c>
    </row>
    <row r="54" spans="1:6" ht="12.75">
      <c r="A54" s="538">
        <v>9</v>
      </c>
      <c r="B54" s="539"/>
      <c r="C54" s="540"/>
      <c r="D54" s="540"/>
      <c r="E54" s="540"/>
      <c r="F54" s="541">
        <f t="shared" si="2"/>
        <v>0</v>
      </c>
    </row>
    <row r="55" spans="1:6" ht="12.75">
      <c r="A55" s="538">
        <v>10</v>
      </c>
      <c r="B55" s="539"/>
      <c r="C55" s="540"/>
      <c r="D55" s="540"/>
      <c r="E55" s="540"/>
      <c r="F55" s="541">
        <f t="shared" si="2"/>
        <v>0</v>
      </c>
    </row>
    <row r="56" spans="1:6" ht="12.75">
      <c r="A56" s="538">
        <v>11</v>
      </c>
      <c r="B56" s="539"/>
      <c r="C56" s="540"/>
      <c r="D56" s="540"/>
      <c r="E56" s="540"/>
      <c r="F56" s="541">
        <f t="shared" si="2"/>
        <v>0</v>
      </c>
    </row>
    <row r="57" spans="1:6" ht="12.75">
      <c r="A57" s="538">
        <v>12</v>
      </c>
      <c r="B57" s="539"/>
      <c r="C57" s="540"/>
      <c r="D57" s="540"/>
      <c r="E57" s="540"/>
      <c r="F57" s="541">
        <f t="shared" si="2"/>
        <v>0</v>
      </c>
    </row>
    <row r="58" spans="1:6" ht="12.75">
      <c r="A58" s="538">
        <v>13</v>
      </c>
      <c r="B58" s="539"/>
      <c r="C58" s="540"/>
      <c r="D58" s="540"/>
      <c r="E58" s="540"/>
      <c r="F58" s="541">
        <f t="shared" si="2"/>
        <v>0</v>
      </c>
    </row>
    <row r="59" spans="1:6" ht="12" customHeight="1">
      <c r="A59" s="538">
        <v>14</v>
      </c>
      <c r="B59" s="539"/>
      <c r="C59" s="540"/>
      <c r="D59" s="540"/>
      <c r="E59" s="540"/>
      <c r="F59" s="541">
        <f t="shared" si="2"/>
        <v>0</v>
      </c>
    </row>
    <row r="60" spans="1:6" ht="12.75">
      <c r="A60" s="538">
        <v>15</v>
      </c>
      <c r="B60" s="539"/>
      <c r="C60" s="540"/>
      <c r="D60" s="540"/>
      <c r="E60" s="540"/>
      <c r="F60" s="541">
        <f t="shared" si="2"/>
        <v>0</v>
      </c>
    </row>
    <row r="61" spans="1:16" ht="12" customHeight="1">
      <c r="A61" s="542" t="s">
        <v>852</v>
      </c>
      <c r="B61" s="543" t="s">
        <v>853</v>
      </c>
      <c r="C61" s="537">
        <f>SUM(C46:C60)</f>
        <v>0</v>
      </c>
      <c r="D61" s="537"/>
      <c r="E61" s="537">
        <f>SUM(E46:E60)</f>
        <v>0</v>
      </c>
      <c r="F61" s="544">
        <f>SUM(F46:F60)</f>
        <v>0</v>
      </c>
      <c r="G61" s="545"/>
      <c r="H61" s="545"/>
      <c r="I61" s="545"/>
      <c r="J61" s="545"/>
      <c r="K61" s="545"/>
      <c r="L61" s="545"/>
      <c r="M61" s="545"/>
      <c r="N61" s="545"/>
      <c r="O61" s="545"/>
      <c r="P61" s="545"/>
    </row>
    <row r="62" spans="1:6" ht="18.75" customHeight="1">
      <c r="A62" s="538" t="s">
        <v>854</v>
      </c>
      <c r="B62" s="546"/>
      <c r="C62" s="537"/>
      <c r="D62" s="537"/>
      <c r="E62" s="537"/>
      <c r="F62" s="544"/>
    </row>
    <row r="63" spans="1:6" ht="12.75">
      <c r="A63" s="538" t="s">
        <v>554</v>
      </c>
      <c r="B63" s="546"/>
      <c r="C63" s="540"/>
      <c r="D63" s="540"/>
      <c r="E63" s="540"/>
      <c r="F63" s="541">
        <f>C63-E63</f>
        <v>0</v>
      </c>
    </row>
    <row r="64" spans="1:6" ht="12.75">
      <c r="A64" s="538" t="s">
        <v>557</v>
      </c>
      <c r="B64" s="546"/>
      <c r="C64" s="540"/>
      <c r="D64" s="540"/>
      <c r="E64" s="540"/>
      <c r="F64" s="541">
        <f aca="true" t="shared" si="3" ref="F64:F77">C64-E64</f>
        <v>0</v>
      </c>
    </row>
    <row r="65" spans="1:6" ht="12.75">
      <c r="A65" s="538" t="s">
        <v>560</v>
      </c>
      <c r="B65" s="546"/>
      <c r="C65" s="540"/>
      <c r="D65" s="540"/>
      <c r="E65" s="540"/>
      <c r="F65" s="541">
        <f t="shared" si="3"/>
        <v>0</v>
      </c>
    </row>
    <row r="66" spans="1:6" ht="12.75">
      <c r="A66" s="538" t="s">
        <v>563</v>
      </c>
      <c r="B66" s="546"/>
      <c r="C66" s="540"/>
      <c r="D66" s="540"/>
      <c r="E66" s="540"/>
      <c r="F66" s="541">
        <f t="shared" si="3"/>
        <v>0</v>
      </c>
    </row>
    <row r="67" spans="1:6" ht="12.75">
      <c r="A67" s="538">
        <v>5</v>
      </c>
      <c r="B67" s="539"/>
      <c r="C67" s="540"/>
      <c r="D67" s="540"/>
      <c r="E67" s="540"/>
      <c r="F67" s="541">
        <f t="shared" si="3"/>
        <v>0</v>
      </c>
    </row>
    <row r="68" spans="1:6" ht="12.75">
      <c r="A68" s="538">
        <v>6</v>
      </c>
      <c r="B68" s="539"/>
      <c r="C68" s="540"/>
      <c r="D68" s="540"/>
      <c r="E68" s="540"/>
      <c r="F68" s="541">
        <f t="shared" si="3"/>
        <v>0</v>
      </c>
    </row>
    <row r="69" spans="1:6" ht="12.75">
      <c r="A69" s="538">
        <v>7</v>
      </c>
      <c r="B69" s="539"/>
      <c r="C69" s="540"/>
      <c r="D69" s="540"/>
      <c r="E69" s="540"/>
      <c r="F69" s="541">
        <f t="shared" si="3"/>
        <v>0</v>
      </c>
    </row>
    <row r="70" spans="1:6" ht="12.75">
      <c r="A70" s="538">
        <v>8</v>
      </c>
      <c r="B70" s="539"/>
      <c r="C70" s="540"/>
      <c r="D70" s="540"/>
      <c r="E70" s="540"/>
      <c r="F70" s="541">
        <f t="shared" si="3"/>
        <v>0</v>
      </c>
    </row>
    <row r="71" spans="1:6" ht="12.75">
      <c r="A71" s="538">
        <v>9</v>
      </c>
      <c r="B71" s="539"/>
      <c r="C71" s="540"/>
      <c r="D71" s="540"/>
      <c r="E71" s="540"/>
      <c r="F71" s="541">
        <f t="shared" si="3"/>
        <v>0</v>
      </c>
    </row>
    <row r="72" spans="1:6" ht="12.75">
      <c r="A72" s="538">
        <v>10</v>
      </c>
      <c r="B72" s="539"/>
      <c r="C72" s="540"/>
      <c r="D72" s="540"/>
      <c r="E72" s="540"/>
      <c r="F72" s="541">
        <f t="shared" si="3"/>
        <v>0</v>
      </c>
    </row>
    <row r="73" spans="1:6" ht="12.75">
      <c r="A73" s="538">
        <v>11</v>
      </c>
      <c r="B73" s="539"/>
      <c r="C73" s="540"/>
      <c r="D73" s="540"/>
      <c r="E73" s="540"/>
      <c r="F73" s="541">
        <f t="shared" si="3"/>
        <v>0</v>
      </c>
    </row>
    <row r="74" spans="1:6" ht="12.75">
      <c r="A74" s="538">
        <v>12</v>
      </c>
      <c r="B74" s="539"/>
      <c r="C74" s="540"/>
      <c r="D74" s="540"/>
      <c r="E74" s="540"/>
      <c r="F74" s="541">
        <f t="shared" si="3"/>
        <v>0</v>
      </c>
    </row>
    <row r="75" spans="1:6" ht="12.75">
      <c r="A75" s="538">
        <v>13</v>
      </c>
      <c r="B75" s="539"/>
      <c r="C75" s="540"/>
      <c r="D75" s="540"/>
      <c r="E75" s="540"/>
      <c r="F75" s="541">
        <f t="shared" si="3"/>
        <v>0</v>
      </c>
    </row>
    <row r="76" spans="1:6" ht="12" customHeight="1">
      <c r="A76" s="538">
        <v>14</v>
      </c>
      <c r="B76" s="539"/>
      <c r="C76" s="540"/>
      <c r="D76" s="540"/>
      <c r="E76" s="540"/>
      <c r="F76" s="541">
        <f t="shared" si="3"/>
        <v>0</v>
      </c>
    </row>
    <row r="77" spans="1:6" ht="12.75">
      <c r="A77" s="538">
        <v>15</v>
      </c>
      <c r="B77" s="539"/>
      <c r="C77" s="540"/>
      <c r="D77" s="540"/>
      <c r="E77" s="540"/>
      <c r="F77" s="541">
        <f t="shared" si="3"/>
        <v>0</v>
      </c>
    </row>
    <row r="78" spans="1:16" ht="14.25" customHeight="1">
      <c r="A78" s="542" t="s">
        <v>595</v>
      </c>
      <c r="B78" s="543" t="s">
        <v>855</v>
      </c>
      <c r="C78" s="537">
        <f>SUM(C63:C77)</f>
        <v>0</v>
      </c>
      <c r="D78" s="537"/>
      <c r="E78" s="537">
        <f>SUM(E63:E77)</f>
        <v>0</v>
      </c>
      <c r="F78" s="544">
        <f>SUM(F63:F77)</f>
        <v>0</v>
      </c>
      <c r="G78" s="545"/>
      <c r="H78" s="545"/>
      <c r="I78" s="545"/>
      <c r="J78" s="545"/>
      <c r="K78" s="545"/>
      <c r="L78" s="545"/>
      <c r="M78" s="545"/>
      <c r="N78" s="545"/>
      <c r="O78" s="545"/>
      <c r="P78" s="545"/>
    </row>
    <row r="79" spans="1:16" ht="20.25" customHeight="1">
      <c r="A79" s="547" t="s">
        <v>856</v>
      </c>
      <c r="B79" s="543" t="s">
        <v>857</v>
      </c>
      <c r="C79" s="537">
        <f>C78+C61+C44+C27</f>
        <v>0</v>
      </c>
      <c r="D79" s="537"/>
      <c r="E79" s="537">
        <f>E78+E61+E44+E27</f>
        <v>0</v>
      </c>
      <c r="F79" s="544">
        <f>F78+F61+F44+F27</f>
        <v>0</v>
      </c>
      <c r="G79" s="545"/>
      <c r="H79" s="545"/>
      <c r="I79" s="545"/>
      <c r="J79" s="545"/>
      <c r="K79" s="545"/>
      <c r="L79" s="545"/>
      <c r="M79" s="545"/>
      <c r="N79" s="545"/>
      <c r="O79" s="545"/>
      <c r="P79" s="545"/>
    </row>
    <row r="80" spans="1:6" ht="15" customHeight="1">
      <c r="A80" s="535" t="s">
        <v>858</v>
      </c>
      <c r="B80" s="543"/>
      <c r="C80" s="537"/>
      <c r="D80" s="537"/>
      <c r="E80" s="537"/>
      <c r="F80" s="544"/>
    </row>
    <row r="81" spans="1:6" ht="14.25" customHeight="1">
      <c r="A81" s="538" t="s">
        <v>846</v>
      </c>
      <c r="B81" s="546"/>
      <c r="C81" s="537"/>
      <c r="D81" s="537"/>
      <c r="E81" s="537"/>
      <c r="F81" s="544"/>
    </row>
    <row r="82" spans="1:6" ht="12.75">
      <c r="A82" s="538" t="s">
        <v>859</v>
      </c>
      <c r="B82" s="546"/>
      <c r="C82" s="540"/>
      <c r="D82" s="540"/>
      <c r="E82" s="540"/>
      <c r="F82" s="541">
        <f>C82-E82</f>
        <v>0</v>
      </c>
    </row>
    <row r="83" spans="1:6" ht="12.75">
      <c r="A83" s="538" t="s">
        <v>847</v>
      </c>
      <c r="B83" s="546"/>
      <c r="C83" s="540"/>
      <c r="D83" s="540"/>
      <c r="E83" s="540"/>
      <c r="F83" s="541">
        <f aca="true" t="shared" si="4" ref="F83:F96">C83-E83</f>
        <v>0</v>
      </c>
    </row>
    <row r="84" spans="1:6" ht="12.75">
      <c r="A84" s="538" t="s">
        <v>560</v>
      </c>
      <c r="B84" s="546"/>
      <c r="C84" s="540"/>
      <c r="D84" s="540"/>
      <c r="E84" s="540"/>
      <c r="F84" s="541">
        <f t="shared" si="4"/>
        <v>0</v>
      </c>
    </row>
    <row r="85" spans="1:6" ht="12.75">
      <c r="A85" s="538" t="s">
        <v>563</v>
      </c>
      <c r="B85" s="546"/>
      <c r="C85" s="540"/>
      <c r="D85" s="540"/>
      <c r="E85" s="540"/>
      <c r="F85" s="541">
        <f t="shared" si="4"/>
        <v>0</v>
      </c>
    </row>
    <row r="86" spans="1:6" ht="12.75">
      <c r="A86" s="538">
        <v>5</v>
      </c>
      <c r="B86" s="539"/>
      <c r="C86" s="540"/>
      <c r="D86" s="540"/>
      <c r="E86" s="540"/>
      <c r="F86" s="541">
        <f t="shared" si="4"/>
        <v>0</v>
      </c>
    </row>
    <row r="87" spans="1:6" ht="12.75">
      <c r="A87" s="538">
        <v>6</v>
      </c>
      <c r="B87" s="539"/>
      <c r="C87" s="540"/>
      <c r="D87" s="540"/>
      <c r="E87" s="540"/>
      <c r="F87" s="541">
        <f t="shared" si="4"/>
        <v>0</v>
      </c>
    </row>
    <row r="88" spans="1:6" ht="12.75">
      <c r="A88" s="538">
        <v>7</v>
      </c>
      <c r="B88" s="539"/>
      <c r="C88" s="540"/>
      <c r="D88" s="540"/>
      <c r="E88" s="540"/>
      <c r="F88" s="541">
        <f t="shared" si="4"/>
        <v>0</v>
      </c>
    </row>
    <row r="89" spans="1:6" ht="12.75">
      <c r="A89" s="538">
        <v>8</v>
      </c>
      <c r="B89" s="539"/>
      <c r="C89" s="540"/>
      <c r="D89" s="540"/>
      <c r="E89" s="540"/>
      <c r="F89" s="541">
        <f t="shared" si="4"/>
        <v>0</v>
      </c>
    </row>
    <row r="90" spans="1:6" ht="12" customHeight="1">
      <c r="A90" s="538">
        <v>9</v>
      </c>
      <c r="B90" s="539"/>
      <c r="C90" s="540"/>
      <c r="D90" s="540"/>
      <c r="E90" s="540"/>
      <c r="F90" s="541">
        <f t="shared" si="4"/>
        <v>0</v>
      </c>
    </row>
    <row r="91" spans="1:6" ht="12.75">
      <c r="A91" s="538">
        <v>10</v>
      </c>
      <c r="B91" s="539"/>
      <c r="C91" s="540"/>
      <c r="D91" s="540"/>
      <c r="E91" s="540"/>
      <c r="F91" s="541">
        <f t="shared" si="4"/>
        <v>0</v>
      </c>
    </row>
    <row r="92" spans="1:6" ht="12.75">
      <c r="A92" s="538">
        <v>11</v>
      </c>
      <c r="B92" s="539"/>
      <c r="C92" s="540"/>
      <c r="D92" s="540"/>
      <c r="E92" s="540"/>
      <c r="F92" s="541">
        <f t="shared" si="4"/>
        <v>0</v>
      </c>
    </row>
    <row r="93" spans="1:6" ht="12.75">
      <c r="A93" s="538">
        <v>12</v>
      </c>
      <c r="B93" s="539"/>
      <c r="C93" s="540"/>
      <c r="D93" s="540"/>
      <c r="E93" s="540"/>
      <c r="F93" s="541">
        <f t="shared" si="4"/>
        <v>0</v>
      </c>
    </row>
    <row r="94" spans="1:6" ht="12.75">
      <c r="A94" s="538">
        <v>13</v>
      </c>
      <c r="B94" s="539"/>
      <c r="C94" s="540"/>
      <c r="D94" s="540"/>
      <c r="E94" s="540"/>
      <c r="F94" s="541">
        <f t="shared" si="4"/>
        <v>0</v>
      </c>
    </row>
    <row r="95" spans="1:6" ht="12" customHeight="1">
      <c r="A95" s="538">
        <v>14</v>
      </c>
      <c r="B95" s="539"/>
      <c r="C95" s="540"/>
      <c r="D95" s="540"/>
      <c r="E95" s="540"/>
      <c r="F95" s="541">
        <f t="shared" si="4"/>
        <v>0</v>
      </c>
    </row>
    <row r="96" spans="1:6" ht="12.75">
      <c r="A96" s="538">
        <v>15</v>
      </c>
      <c r="B96" s="539"/>
      <c r="C96" s="540"/>
      <c r="D96" s="540"/>
      <c r="E96" s="540"/>
      <c r="F96" s="541">
        <f t="shared" si="4"/>
        <v>0</v>
      </c>
    </row>
    <row r="97" spans="1:16" ht="15" customHeight="1">
      <c r="A97" s="542" t="s">
        <v>578</v>
      </c>
      <c r="B97" s="543" t="s">
        <v>860</v>
      </c>
      <c r="C97" s="537">
        <f>SUM(C82:C96)</f>
        <v>0</v>
      </c>
      <c r="D97" s="537"/>
      <c r="E97" s="537">
        <f>SUM(E82:E96)</f>
        <v>0</v>
      </c>
      <c r="F97" s="544">
        <f>SUM(F82:F96)</f>
        <v>0</v>
      </c>
      <c r="G97" s="545"/>
      <c r="H97" s="545"/>
      <c r="I97" s="545"/>
      <c r="J97" s="545"/>
      <c r="K97" s="545"/>
      <c r="L97" s="545"/>
      <c r="M97" s="545"/>
      <c r="N97" s="545"/>
      <c r="O97" s="545"/>
      <c r="P97" s="545"/>
    </row>
    <row r="98" spans="1:6" ht="15.75" customHeight="1">
      <c r="A98" s="538" t="s">
        <v>849</v>
      </c>
      <c r="B98" s="546"/>
      <c r="C98" s="537"/>
      <c r="D98" s="537"/>
      <c r="E98" s="537"/>
      <c r="F98" s="544"/>
    </row>
    <row r="99" spans="1:6" ht="12.75">
      <c r="A99" s="538" t="s">
        <v>554</v>
      </c>
      <c r="B99" s="546"/>
      <c r="C99" s="540"/>
      <c r="D99" s="540"/>
      <c r="E99" s="540"/>
      <c r="F99" s="541">
        <f>C99-E99</f>
        <v>0</v>
      </c>
    </row>
    <row r="100" spans="1:6" ht="12.75">
      <c r="A100" s="538" t="s">
        <v>557</v>
      </c>
      <c r="B100" s="546"/>
      <c r="C100" s="540"/>
      <c r="D100" s="540"/>
      <c r="E100" s="540"/>
      <c r="F100" s="541">
        <f aca="true" t="shared" si="5" ref="F100:F113">C100-E100</f>
        <v>0</v>
      </c>
    </row>
    <row r="101" spans="1:6" ht="12.75">
      <c r="A101" s="538" t="s">
        <v>560</v>
      </c>
      <c r="B101" s="546"/>
      <c r="C101" s="540"/>
      <c r="D101" s="540"/>
      <c r="E101" s="540"/>
      <c r="F101" s="541">
        <f t="shared" si="5"/>
        <v>0</v>
      </c>
    </row>
    <row r="102" spans="1:6" ht="12.75">
      <c r="A102" s="538" t="s">
        <v>563</v>
      </c>
      <c r="B102" s="546"/>
      <c r="C102" s="540"/>
      <c r="D102" s="540"/>
      <c r="E102" s="540"/>
      <c r="F102" s="541">
        <f t="shared" si="5"/>
        <v>0</v>
      </c>
    </row>
    <row r="103" spans="1:6" ht="12.75">
      <c r="A103" s="538">
        <v>5</v>
      </c>
      <c r="B103" s="539"/>
      <c r="C103" s="540"/>
      <c r="D103" s="540"/>
      <c r="E103" s="540"/>
      <c r="F103" s="541">
        <f t="shared" si="5"/>
        <v>0</v>
      </c>
    </row>
    <row r="104" spans="1:6" ht="12.75">
      <c r="A104" s="538">
        <v>6</v>
      </c>
      <c r="B104" s="539"/>
      <c r="C104" s="540"/>
      <c r="D104" s="540"/>
      <c r="E104" s="540"/>
      <c r="F104" s="541">
        <f t="shared" si="5"/>
        <v>0</v>
      </c>
    </row>
    <row r="105" spans="1:6" ht="12.75">
      <c r="A105" s="538">
        <v>7</v>
      </c>
      <c r="B105" s="539"/>
      <c r="C105" s="540"/>
      <c r="D105" s="540"/>
      <c r="E105" s="540"/>
      <c r="F105" s="541">
        <f t="shared" si="5"/>
        <v>0</v>
      </c>
    </row>
    <row r="106" spans="1:6" ht="12.75">
      <c r="A106" s="538">
        <v>8</v>
      </c>
      <c r="B106" s="539"/>
      <c r="C106" s="540"/>
      <c r="D106" s="540"/>
      <c r="E106" s="540"/>
      <c r="F106" s="541">
        <f t="shared" si="5"/>
        <v>0</v>
      </c>
    </row>
    <row r="107" spans="1:6" ht="12" customHeight="1">
      <c r="A107" s="538">
        <v>9</v>
      </c>
      <c r="B107" s="539"/>
      <c r="C107" s="540"/>
      <c r="D107" s="540"/>
      <c r="E107" s="540"/>
      <c r="F107" s="541">
        <f t="shared" si="5"/>
        <v>0</v>
      </c>
    </row>
    <row r="108" spans="1:6" ht="12.75">
      <c r="A108" s="538">
        <v>10</v>
      </c>
      <c r="B108" s="539"/>
      <c r="C108" s="540"/>
      <c r="D108" s="540"/>
      <c r="E108" s="540"/>
      <c r="F108" s="541">
        <f t="shared" si="5"/>
        <v>0</v>
      </c>
    </row>
    <row r="109" spans="1:6" ht="12.75">
      <c r="A109" s="538">
        <v>11</v>
      </c>
      <c r="B109" s="539"/>
      <c r="C109" s="540"/>
      <c r="D109" s="540"/>
      <c r="E109" s="540"/>
      <c r="F109" s="541">
        <f t="shared" si="5"/>
        <v>0</v>
      </c>
    </row>
    <row r="110" spans="1:6" ht="12.75">
      <c r="A110" s="538">
        <v>12</v>
      </c>
      <c r="B110" s="539"/>
      <c r="C110" s="540"/>
      <c r="D110" s="540"/>
      <c r="E110" s="540"/>
      <c r="F110" s="541">
        <f t="shared" si="5"/>
        <v>0</v>
      </c>
    </row>
    <row r="111" spans="1:6" ht="12.75">
      <c r="A111" s="538">
        <v>13</v>
      </c>
      <c r="B111" s="539"/>
      <c r="C111" s="540"/>
      <c r="D111" s="540"/>
      <c r="E111" s="540"/>
      <c r="F111" s="541">
        <f t="shared" si="5"/>
        <v>0</v>
      </c>
    </row>
    <row r="112" spans="1:6" ht="12" customHeight="1">
      <c r="A112" s="538">
        <v>14</v>
      </c>
      <c r="B112" s="539"/>
      <c r="C112" s="540"/>
      <c r="D112" s="540"/>
      <c r="E112" s="540"/>
      <c r="F112" s="541">
        <f t="shared" si="5"/>
        <v>0</v>
      </c>
    </row>
    <row r="113" spans="1:6" ht="12.75">
      <c r="A113" s="538">
        <v>15</v>
      </c>
      <c r="B113" s="539"/>
      <c r="C113" s="540"/>
      <c r="D113" s="540"/>
      <c r="E113" s="540"/>
      <c r="F113" s="541">
        <f t="shared" si="5"/>
        <v>0</v>
      </c>
    </row>
    <row r="114" spans="1:16" ht="11.25" customHeight="1">
      <c r="A114" s="542" t="s">
        <v>832</v>
      </c>
      <c r="B114" s="543" t="s">
        <v>861</v>
      </c>
      <c r="C114" s="537">
        <f>SUM(C99:C113)</f>
        <v>0</v>
      </c>
      <c r="D114" s="537"/>
      <c r="E114" s="537">
        <f>SUM(E99:E113)</f>
        <v>0</v>
      </c>
      <c r="F114" s="544">
        <f>SUM(F99:F113)</f>
        <v>0</v>
      </c>
      <c r="G114" s="545"/>
      <c r="H114" s="545"/>
      <c r="I114" s="545"/>
      <c r="J114" s="545"/>
      <c r="K114" s="545"/>
      <c r="L114" s="545"/>
      <c r="M114" s="545"/>
      <c r="N114" s="545"/>
      <c r="O114" s="545"/>
      <c r="P114" s="545"/>
    </row>
    <row r="115" spans="1:6" ht="15" customHeight="1">
      <c r="A115" s="538" t="s">
        <v>851</v>
      </c>
      <c r="B115" s="546"/>
      <c r="C115" s="537"/>
      <c r="D115" s="537"/>
      <c r="E115" s="537"/>
      <c r="F115" s="544"/>
    </row>
    <row r="116" spans="1:6" ht="12.75">
      <c r="A116" s="538" t="s">
        <v>554</v>
      </c>
      <c r="B116" s="546"/>
      <c r="C116" s="540"/>
      <c r="D116" s="540"/>
      <c r="E116" s="540"/>
      <c r="F116" s="541">
        <f>C116-E116</f>
        <v>0</v>
      </c>
    </row>
    <row r="117" spans="1:6" ht="12.75">
      <c r="A117" s="538" t="s">
        <v>557</v>
      </c>
      <c r="B117" s="546"/>
      <c r="C117" s="540"/>
      <c r="D117" s="540"/>
      <c r="E117" s="540"/>
      <c r="F117" s="541">
        <f aca="true" t="shared" si="6" ref="F117:F130">C117-E117</f>
        <v>0</v>
      </c>
    </row>
    <row r="118" spans="1:6" ht="12.75">
      <c r="A118" s="538" t="s">
        <v>560</v>
      </c>
      <c r="B118" s="546"/>
      <c r="C118" s="540"/>
      <c r="D118" s="540"/>
      <c r="E118" s="540"/>
      <c r="F118" s="541">
        <f t="shared" si="6"/>
        <v>0</v>
      </c>
    </row>
    <row r="119" spans="1:6" ht="12.75">
      <c r="A119" s="538" t="s">
        <v>563</v>
      </c>
      <c r="B119" s="546"/>
      <c r="C119" s="540"/>
      <c r="D119" s="540"/>
      <c r="E119" s="540"/>
      <c r="F119" s="541">
        <f t="shared" si="6"/>
        <v>0</v>
      </c>
    </row>
    <row r="120" spans="1:6" ht="12.75">
      <c r="A120" s="538">
        <v>5</v>
      </c>
      <c r="B120" s="539"/>
      <c r="C120" s="540"/>
      <c r="D120" s="540"/>
      <c r="E120" s="540"/>
      <c r="F120" s="541">
        <f t="shared" si="6"/>
        <v>0</v>
      </c>
    </row>
    <row r="121" spans="1:6" ht="12.75">
      <c r="A121" s="538">
        <v>6</v>
      </c>
      <c r="B121" s="539"/>
      <c r="C121" s="540"/>
      <c r="D121" s="540"/>
      <c r="E121" s="540"/>
      <c r="F121" s="541">
        <f t="shared" si="6"/>
        <v>0</v>
      </c>
    </row>
    <row r="122" spans="1:6" ht="12.75">
      <c r="A122" s="538">
        <v>7</v>
      </c>
      <c r="B122" s="539"/>
      <c r="C122" s="540"/>
      <c r="D122" s="540"/>
      <c r="E122" s="540"/>
      <c r="F122" s="541">
        <f t="shared" si="6"/>
        <v>0</v>
      </c>
    </row>
    <row r="123" spans="1:6" ht="12.75">
      <c r="A123" s="538">
        <v>8</v>
      </c>
      <c r="B123" s="539"/>
      <c r="C123" s="540"/>
      <c r="D123" s="540"/>
      <c r="E123" s="540"/>
      <c r="F123" s="541">
        <f t="shared" si="6"/>
        <v>0</v>
      </c>
    </row>
    <row r="124" spans="1:6" ht="12" customHeight="1">
      <c r="A124" s="538">
        <v>9</v>
      </c>
      <c r="B124" s="539"/>
      <c r="C124" s="540"/>
      <c r="D124" s="540"/>
      <c r="E124" s="540"/>
      <c r="F124" s="541">
        <f t="shared" si="6"/>
        <v>0</v>
      </c>
    </row>
    <row r="125" spans="1:6" ht="12.75">
      <c r="A125" s="538">
        <v>10</v>
      </c>
      <c r="B125" s="539"/>
      <c r="C125" s="540"/>
      <c r="D125" s="540"/>
      <c r="E125" s="540"/>
      <c r="F125" s="541">
        <f t="shared" si="6"/>
        <v>0</v>
      </c>
    </row>
    <row r="126" spans="1:6" ht="12.75">
      <c r="A126" s="538">
        <v>11</v>
      </c>
      <c r="B126" s="539"/>
      <c r="C126" s="540"/>
      <c r="D126" s="540"/>
      <c r="E126" s="540"/>
      <c r="F126" s="541">
        <f t="shared" si="6"/>
        <v>0</v>
      </c>
    </row>
    <row r="127" spans="1:6" ht="12.75">
      <c r="A127" s="538">
        <v>12</v>
      </c>
      <c r="B127" s="539"/>
      <c r="C127" s="540"/>
      <c r="D127" s="540"/>
      <c r="E127" s="540"/>
      <c r="F127" s="541">
        <f t="shared" si="6"/>
        <v>0</v>
      </c>
    </row>
    <row r="128" spans="1:6" ht="12.75">
      <c r="A128" s="538">
        <v>13</v>
      </c>
      <c r="B128" s="539"/>
      <c r="C128" s="540"/>
      <c r="D128" s="540"/>
      <c r="E128" s="540"/>
      <c r="F128" s="541">
        <f t="shared" si="6"/>
        <v>0</v>
      </c>
    </row>
    <row r="129" spans="1:6" ht="12" customHeight="1">
      <c r="A129" s="538">
        <v>14</v>
      </c>
      <c r="B129" s="539"/>
      <c r="C129" s="540"/>
      <c r="D129" s="540"/>
      <c r="E129" s="540"/>
      <c r="F129" s="541">
        <f t="shared" si="6"/>
        <v>0</v>
      </c>
    </row>
    <row r="130" spans="1:6" ht="12.75">
      <c r="A130" s="538">
        <v>15</v>
      </c>
      <c r="B130" s="539"/>
      <c r="C130" s="540"/>
      <c r="D130" s="540"/>
      <c r="E130" s="540"/>
      <c r="F130" s="541">
        <f t="shared" si="6"/>
        <v>0</v>
      </c>
    </row>
    <row r="131" spans="1:16" ht="15.75" customHeight="1">
      <c r="A131" s="542" t="s">
        <v>852</v>
      </c>
      <c r="B131" s="543" t="s">
        <v>862</v>
      </c>
      <c r="C131" s="537">
        <f>SUM(C116:C130)</f>
        <v>0</v>
      </c>
      <c r="D131" s="537"/>
      <c r="E131" s="537">
        <f>SUM(E116:E130)</f>
        <v>0</v>
      </c>
      <c r="F131" s="544">
        <f>SUM(F116:F130)</f>
        <v>0</v>
      </c>
      <c r="G131" s="545"/>
      <c r="H131" s="545"/>
      <c r="I131" s="545"/>
      <c r="J131" s="545"/>
      <c r="K131" s="545"/>
      <c r="L131" s="545"/>
      <c r="M131" s="545"/>
      <c r="N131" s="545"/>
      <c r="O131" s="545"/>
      <c r="P131" s="545"/>
    </row>
    <row r="132" spans="1:6" ht="12.75" customHeight="1">
      <c r="A132" s="538" t="s">
        <v>854</v>
      </c>
      <c r="B132" s="546"/>
      <c r="C132" s="537"/>
      <c r="D132" s="537"/>
      <c r="E132" s="537"/>
      <c r="F132" s="544"/>
    </row>
    <row r="133" spans="1:6" ht="12.75">
      <c r="A133" s="538" t="s">
        <v>554</v>
      </c>
      <c r="B133" s="546"/>
      <c r="C133" s="540"/>
      <c r="D133" s="540"/>
      <c r="E133" s="540"/>
      <c r="F133" s="541">
        <f>C133-E133</f>
        <v>0</v>
      </c>
    </row>
    <row r="134" spans="1:6" ht="12.75">
      <c r="A134" s="538" t="s">
        <v>557</v>
      </c>
      <c r="B134" s="546"/>
      <c r="C134" s="540"/>
      <c r="D134" s="540"/>
      <c r="E134" s="540"/>
      <c r="F134" s="541">
        <f aca="true" t="shared" si="7" ref="F134:F147">C134-E134</f>
        <v>0</v>
      </c>
    </row>
    <row r="135" spans="1:6" ht="12.75">
      <c r="A135" s="538" t="s">
        <v>560</v>
      </c>
      <c r="B135" s="546"/>
      <c r="C135" s="540"/>
      <c r="D135" s="540"/>
      <c r="E135" s="540"/>
      <c r="F135" s="541">
        <f t="shared" si="7"/>
        <v>0</v>
      </c>
    </row>
    <row r="136" spans="1:6" ht="12.75">
      <c r="A136" s="538" t="s">
        <v>563</v>
      </c>
      <c r="B136" s="546"/>
      <c r="C136" s="540"/>
      <c r="D136" s="540"/>
      <c r="E136" s="540"/>
      <c r="F136" s="541">
        <f t="shared" si="7"/>
        <v>0</v>
      </c>
    </row>
    <row r="137" spans="1:6" ht="12.75">
      <c r="A137" s="538">
        <v>5</v>
      </c>
      <c r="B137" s="539"/>
      <c r="C137" s="540"/>
      <c r="D137" s="540"/>
      <c r="E137" s="540"/>
      <c r="F137" s="541">
        <f t="shared" si="7"/>
        <v>0</v>
      </c>
    </row>
    <row r="138" spans="1:6" ht="12.75">
      <c r="A138" s="538">
        <v>6</v>
      </c>
      <c r="B138" s="539"/>
      <c r="C138" s="540"/>
      <c r="D138" s="540"/>
      <c r="E138" s="540"/>
      <c r="F138" s="541">
        <f t="shared" si="7"/>
        <v>0</v>
      </c>
    </row>
    <row r="139" spans="1:6" ht="12.75">
      <c r="A139" s="538">
        <v>7</v>
      </c>
      <c r="B139" s="539"/>
      <c r="C139" s="540"/>
      <c r="D139" s="540"/>
      <c r="E139" s="540"/>
      <c r="F139" s="541">
        <f t="shared" si="7"/>
        <v>0</v>
      </c>
    </row>
    <row r="140" spans="1:6" ht="12.75">
      <c r="A140" s="538">
        <v>8</v>
      </c>
      <c r="B140" s="539"/>
      <c r="C140" s="540"/>
      <c r="D140" s="540"/>
      <c r="E140" s="540"/>
      <c r="F140" s="541">
        <f t="shared" si="7"/>
        <v>0</v>
      </c>
    </row>
    <row r="141" spans="1:6" ht="12" customHeight="1">
      <c r="A141" s="538">
        <v>9</v>
      </c>
      <c r="B141" s="539"/>
      <c r="C141" s="540"/>
      <c r="D141" s="540"/>
      <c r="E141" s="540"/>
      <c r="F141" s="541">
        <f t="shared" si="7"/>
        <v>0</v>
      </c>
    </row>
    <row r="142" spans="1:6" ht="12.75">
      <c r="A142" s="538">
        <v>10</v>
      </c>
      <c r="B142" s="539"/>
      <c r="C142" s="540"/>
      <c r="D142" s="540"/>
      <c r="E142" s="540"/>
      <c r="F142" s="541">
        <f t="shared" si="7"/>
        <v>0</v>
      </c>
    </row>
    <row r="143" spans="1:6" ht="12.75">
      <c r="A143" s="538">
        <v>11</v>
      </c>
      <c r="B143" s="539"/>
      <c r="C143" s="540"/>
      <c r="D143" s="540"/>
      <c r="E143" s="540"/>
      <c r="F143" s="541">
        <f t="shared" si="7"/>
        <v>0</v>
      </c>
    </row>
    <row r="144" spans="1:6" ht="12.75">
      <c r="A144" s="538">
        <v>12</v>
      </c>
      <c r="B144" s="539"/>
      <c r="C144" s="540"/>
      <c r="D144" s="540"/>
      <c r="E144" s="540"/>
      <c r="F144" s="541">
        <f t="shared" si="7"/>
        <v>0</v>
      </c>
    </row>
    <row r="145" spans="1:6" ht="12.75">
      <c r="A145" s="538">
        <v>13</v>
      </c>
      <c r="B145" s="539"/>
      <c r="C145" s="540"/>
      <c r="D145" s="540"/>
      <c r="E145" s="540"/>
      <c r="F145" s="541">
        <f t="shared" si="7"/>
        <v>0</v>
      </c>
    </row>
    <row r="146" spans="1:6" ht="12" customHeight="1">
      <c r="A146" s="538">
        <v>14</v>
      </c>
      <c r="B146" s="539"/>
      <c r="C146" s="540"/>
      <c r="D146" s="540"/>
      <c r="E146" s="540"/>
      <c r="F146" s="541">
        <f t="shared" si="7"/>
        <v>0</v>
      </c>
    </row>
    <row r="147" spans="1:6" ht="12.75">
      <c r="A147" s="538">
        <v>15</v>
      </c>
      <c r="B147" s="539"/>
      <c r="C147" s="540"/>
      <c r="D147" s="540"/>
      <c r="E147" s="540"/>
      <c r="F147" s="541">
        <f t="shared" si="7"/>
        <v>0</v>
      </c>
    </row>
    <row r="148" spans="1:16" ht="17.25" customHeight="1">
      <c r="A148" s="542" t="s">
        <v>595</v>
      </c>
      <c r="B148" s="543" t="s">
        <v>863</v>
      </c>
      <c r="C148" s="537">
        <f>SUM(C133:C147)</f>
        <v>0</v>
      </c>
      <c r="D148" s="537"/>
      <c r="E148" s="537">
        <f>SUM(E133:E147)</f>
        <v>0</v>
      </c>
      <c r="F148" s="544">
        <f>SUM(F133:F147)</f>
        <v>0</v>
      </c>
      <c r="G148" s="545"/>
      <c r="H148" s="545"/>
      <c r="I148" s="545"/>
      <c r="J148" s="545"/>
      <c r="K148" s="545"/>
      <c r="L148" s="545"/>
      <c r="M148" s="545"/>
      <c r="N148" s="545"/>
      <c r="O148" s="545"/>
      <c r="P148" s="545"/>
    </row>
    <row r="149" spans="1:16" ht="19.5" customHeight="1">
      <c r="A149" s="547" t="s">
        <v>864</v>
      </c>
      <c r="B149" s="543" t="s">
        <v>865</v>
      </c>
      <c r="C149" s="537">
        <f>C148+C131+C114+C97</f>
        <v>0</v>
      </c>
      <c r="D149" s="537"/>
      <c r="E149" s="537">
        <f>E148+E131+E114+E97</f>
        <v>0</v>
      </c>
      <c r="F149" s="544">
        <f>F148+F131+F114+F97</f>
        <v>0</v>
      </c>
      <c r="G149" s="545"/>
      <c r="H149" s="545"/>
      <c r="I149" s="545"/>
      <c r="J149" s="545"/>
      <c r="K149" s="545"/>
      <c r="L149" s="545"/>
      <c r="M149" s="545"/>
      <c r="N149" s="545"/>
      <c r="O149" s="545"/>
      <c r="P149" s="545"/>
    </row>
    <row r="150" spans="1:6" ht="19.5" customHeight="1">
      <c r="A150" s="548"/>
      <c r="B150" s="549"/>
      <c r="C150" s="550"/>
      <c r="D150" s="550"/>
      <c r="E150" s="550"/>
      <c r="F150" s="550"/>
    </row>
    <row r="151" spans="1:6" ht="12.75" customHeight="1">
      <c r="A151" s="128" t="s">
        <v>870</v>
      </c>
      <c r="B151" s="551"/>
      <c r="C151" s="607" t="s">
        <v>276</v>
      </c>
      <c r="D151" s="607"/>
      <c r="E151" s="607"/>
      <c r="F151" s="607"/>
    </row>
    <row r="152" spans="1:6" ht="12.75">
      <c r="A152" s="552"/>
      <c r="B152" s="553"/>
      <c r="C152" s="552"/>
      <c r="D152" s="552"/>
      <c r="E152" s="552"/>
      <c r="F152" s="552"/>
    </row>
    <row r="153" spans="1:6" ht="12.75" customHeight="1">
      <c r="A153" s="552"/>
      <c r="B153" s="553"/>
      <c r="C153" s="607" t="s">
        <v>868</v>
      </c>
      <c r="D153" s="607"/>
      <c r="E153" s="607"/>
      <c r="F153" s="607"/>
    </row>
    <row r="154" spans="3:5" ht="12.75">
      <c r="C154" s="552"/>
      <c r="E154" s="552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Taneto</dc:creator>
  <cp:keywords/>
  <dc:description/>
  <cp:lastModifiedBy>User</cp:lastModifiedBy>
  <cp:lastPrinted>2011-11-28T07:42:46Z</cp:lastPrinted>
  <dcterms:created xsi:type="dcterms:W3CDTF">2011-11-22T11:56:50Z</dcterms:created>
  <dcterms:modified xsi:type="dcterms:W3CDTF">2011-11-28T08:35:49Z</dcterms:modified>
  <cp:category/>
  <cp:version/>
  <cp:contentType/>
  <cp:contentStatus/>
</cp:coreProperties>
</file>