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4940" windowHeight="858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'SFP'!$A$1:$C$82</definedName>
  </definedNames>
  <calcPr fullCalcOnLoad="1"/>
</workbook>
</file>

<file path=xl/sharedStrings.xml><?xml version="1.0" encoding="utf-8"?>
<sst xmlns="http://schemas.openxmlformats.org/spreadsheetml/2006/main" count="284" uniqueCount="235">
  <si>
    <t>BGN’000s</t>
  </si>
  <si>
    <t>ASSETS</t>
  </si>
  <si>
    <t>Non-current assets</t>
  </si>
  <si>
    <t>Land</t>
  </si>
  <si>
    <t>Buildings</t>
  </si>
  <si>
    <t>Outfits</t>
  </si>
  <si>
    <t>Furniture and fixtures</t>
  </si>
  <si>
    <t>Construction in progress</t>
  </si>
  <si>
    <t>Other</t>
  </si>
  <si>
    <t>Intangible assets</t>
  </si>
  <si>
    <t>Other investments</t>
  </si>
  <si>
    <t>Long-term receivables</t>
  </si>
  <si>
    <t>Prepaid expenses</t>
  </si>
  <si>
    <t>Total Non-current assets</t>
  </si>
  <si>
    <t>Current assets</t>
  </si>
  <si>
    <t>Materials</t>
  </si>
  <si>
    <t>Finished goods</t>
  </si>
  <si>
    <t>Trading Goods</t>
  </si>
  <si>
    <t>Work in progress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</si>
  <si>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</si>
  <si>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</si>
  <si>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</si>
  <si>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</si>
  <si>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</si>
  <si>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</si>
  <si>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</si>
  <si>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</si>
  <si>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</si>
  <si>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</si>
  <si>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</si>
  <si>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</si>
  <si>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</si>
  <si>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</si>
  <si>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</si>
  <si>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</si>
  <si>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</si>
  <si>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</si>
  <si>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</si>
  <si>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</si>
  <si>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</si>
  <si>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</si>
  <si>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</si>
  <si>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</si>
  <si>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</si>
  <si>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</si>
  <si>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</si>
  <si>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</si>
  <si>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</si>
  <si>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</si>
  <si>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</si>
  <si>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</si>
  <si>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</si>
  <si>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</si>
  <si>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</si>
  <si>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</si>
  <si>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</si>
  <si>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</si>
  <si>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</si>
  <si>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</si>
  <si>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</si>
  <si>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</si>
  <si>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</si>
  <si>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</si>
  <si>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</si>
  <si>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</si>
  <si>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</si>
  <si>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</si>
  <si>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</si>
  <si>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</si>
  <si>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</si>
  <si>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</si>
  <si>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</si>
  <si>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</si>
  <si>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</si>
  <si>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</si>
  <si>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</si>
  <si>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</si>
  <si>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</si>
  <si>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</si>
  <si>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</si>
  <si>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</si>
  <si>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</si>
  <si>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</si>
  <si>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</si>
  <si>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</si>
  <si>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</si>
  <si>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</si>
  <si>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</si>
  <si>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</si>
  <si>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</si>
  <si>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</si>
  <si>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</si>
  <si>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</si>
  <si>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</si>
  <si>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</si>
  <si>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</si>
  <si>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</si>
  <si>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</si>
  <si>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</si>
  <si>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</si>
  <si>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</si>
  <si>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</si>
  <si>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</si>
  <si>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</si>
  <si>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</si>
  <si>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</si>
  <si>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</si>
  <si>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</si>
  <si>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</si>
  <si>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</si>
  <si>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</si>
  <si>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</si>
  <si>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</si>
  <si>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</si>
  <si>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</si>
  <si>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</si>
  <si>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</si>
  <si>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</si>
  <si>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</si>
  <si>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</si>
  <si>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</si>
  <si>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</si>
  <si>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</si>
  <si>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</si>
  <si>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</si>
  <si>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</si>
  <si>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</si>
  <si>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</si>
  <si>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</si>
  <si>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</si>
  <si>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</si>
  <si>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</si>
  <si>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</si>
  <si>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</si>
  <si>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</si>
  <si>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</si>
  <si>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</si>
  <si>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</si>
  <si>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</si>
  <si>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</si>
  <si>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</si>
  <si>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</si>
  <si>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Slaviana Jsc</t>
  </si>
  <si>
    <t>Slavianovo</t>
  </si>
  <si>
    <t>The Share in the Issued capital/     votes on AGM</t>
  </si>
  <si>
    <t>98.74%</t>
  </si>
  <si>
    <t>Receivables from trade loans</t>
  </si>
  <si>
    <t>Profit sharing for dividents</t>
  </si>
  <si>
    <t>Interests from loans received</t>
  </si>
  <si>
    <t>Taxes paid/received</t>
  </si>
  <si>
    <t>Long-term receivables from trade loans</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</si>
  <si>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</si>
  <si>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</si>
  <si>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</si>
  <si>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</si>
  <si>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</si>
  <si>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</si>
  <si>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</si>
  <si>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</si>
  <si>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</si>
  <si>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Profit sharing for reserves</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</si>
  <si>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</si>
  <si>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</si>
  <si>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</si>
  <si>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</si>
  <si>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</si>
  <si>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</si>
  <si>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</si>
  <si>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</si>
  <si>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STARA PLANINA HOLD PLC</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</si>
  <si>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</si>
  <si>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</si>
  <si>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</si>
  <si>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</si>
  <si>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</si>
  <si>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</si>
  <si>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</si>
  <si>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</si>
  <si>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</si>
  <si>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</si>
  <si>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</si>
  <si>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</si>
  <si>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</si>
  <si>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</si>
  <si>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</si>
  <si>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</si>
  <si>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</si>
  <si>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</si>
  <si>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</si>
  <si>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</si>
  <si>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Short-term loans</t>
  </si>
  <si>
    <t>Long-term loans</t>
  </si>
  <si>
    <t>Deferred tax liabilities</t>
  </si>
  <si>
    <t>Lease contracts receivables</t>
  </si>
  <si>
    <t>Investments in joint ventures</t>
  </si>
  <si>
    <t>Manager: Vasil Velev</t>
  </si>
  <si>
    <t>Other companies</t>
  </si>
  <si>
    <t>MC 2 DZZD</t>
  </si>
  <si>
    <t>IV. Other companies</t>
  </si>
  <si>
    <r>
      <t>TOTAL</t>
    </r>
    <r>
      <rPr>
        <sz val="12"/>
        <rFont val="Arial"/>
        <family val="2"/>
      </rPr>
      <t xml:space="preserve"> (I+II+III+IV)</t>
    </r>
  </si>
  <si>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</si>
  <si>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</si>
  <si>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</si>
  <si>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Dividend income</t>
  </si>
  <si>
    <t>Balance 01 January 2011</t>
  </si>
  <si>
    <t>Balance 31 December 2011</t>
  </si>
  <si>
    <t>Other profit sharing</t>
  </si>
  <si>
    <t>Revaluation of financial assets</t>
  </si>
  <si>
    <t>The Financial Statements of the enterprise group for the current period are consolidated with the Financial Statement of the parent for the same period.</t>
  </si>
  <si>
    <t>Cherven Briag</t>
  </si>
  <si>
    <t>Boriana Jsc.</t>
  </si>
  <si>
    <t>50.00%</t>
  </si>
  <si>
    <t>30.91%</t>
  </si>
  <si>
    <t>49.99%</t>
  </si>
  <si>
    <t>International Asset Bank</t>
  </si>
  <si>
    <t>Leasing Company Jsc, Sofia</t>
  </si>
  <si>
    <t>III. Joint ventures</t>
  </si>
  <si>
    <t>Boriana Jsc, Cherven Briag</t>
  </si>
  <si>
    <t>Proceeds from financial assets held for trade</t>
  </si>
  <si>
    <t>Dividends received from investment</t>
  </si>
  <si>
    <t xml:space="preserve">Other payments/proceeds for investing activities </t>
  </si>
  <si>
    <t>Proceeds from issuance of securities</t>
  </si>
  <si>
    <t>86.88%</t>
  </si>
  <si>
    <t>For the period ended 31 December 2012</t>
  </si>
  <si>
    <t>Date: 28.02.2013</t>
  </si>
  <si>
    <t>Purchase of investments</t>
  </si>
  <si>
    <t>Balance 31 December 2012</t>
  </si>
  <si>
    <t xml:space="preserve">Reserves </t>
  </si>
  <si>
    <t>9.</t>
  </si>
  <si>
    <t>Stara Planina Hold is a joint debtor under contract between Leasing Company AD and RaiffaisenBank Bulgaria for EUR 414,000 bank loan. Because of it contingent liabilities are accounted.</t>
  </si>
  <si>
    <t xml:space="preserve">Тне consolidated net result is BGN 5 411 thousand </t>
  </si>
  <si>
    <t>Minority interests in the Consolidated statement of financial position are BGN 70 448 thousand</t>
  </si>
  <si>
    <t>Minority interests in the Consolidated Statement of comprehensive income are BGN 9 225 thousand</t>
  </si>
  <si>
    <t>Data in the consolidated statement of financial position for the previous reporting period are stated based on the data presented in the consolidated statement of financial position as of 31.12.2011 prepared on the basis of the financial statements of the group entities as of 31.12.2011. In this financial statement, the consolidated profit for 2011 has been adjusted and the income from dividends calculated by group entities for the benefit of Stara Planina Hold Plc amounting to 1385 thousand leva has been eliminated. The restatement has been approved by the company’s auditors.</t>
  </si>
  <si>
    <t>Other materials</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</si>
</sst>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s>
  <fonts count="61">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2"/>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2"/>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double"/>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8">
    <xf numFmtId="0" fontId="0" fillId="0" borderId="0" xfId="0" applyAlignment="1">
      <alignment/>
    </xf>
    <xf numFmtId="0" fontId="5" fillId="0" borderId="0" xfId="61"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62" applyFont="1" applyAlignment="1" applyProtection="1">
      <alignment wrapText="1"/>
      <protection/>
    </xf>
    <xf numFmtId="0" fontId="6" fillId="0" borderId="0" xfId="61" applyFont="1" applyFill="1" applyAlignment="1" applyProtection="1">
      <alignment vertical="top" wrapText="1"/>
      <protection locked="0"/>
    </xf>
    <xf numFmtId="0" fontId="5" fillId="0" borderId="0" xfId="61" applyFont="1" applyFill="1" applyBorder="1" applyAlignment="1" applyProtection="1">
      <alignment vertical="top" wrapText="1"/>
      <protection locked="0"/>
    </xf>
    <xf numFmtId="0" fontId="6" fillId="0" borderId="0" xfId="62" applyFont="1" applyBorder="1" applyAlignment="1" applyProtection="1">
      <alignment wrapText="1"/>
      <protection/>
    </xf>
    <xf numFmtId="1" fontId="6" fillId="33" borderId="0" xfId="62"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61" applyFont="1" applyFill="1" applyAlignment="1" applyProtection="1">
      <alignment horizontal="center" vertical="top"/>
      <protection/>
    </xf>
    <xf numFmtId="0" fontId="6" fillId="0" borderId="0" xfId="62" applyFont="1" applyAlignment="1" applyProtection="1">
      <alignment vertical="top" wrapText="1"/>
      <protection/>
    </xf>
    <xf numFmtId="1" fontId="6" fillId="0" borderId="0" xfId="61" applyNumberFormat="1" applyFont="1" applyBorder="1" applyAlignment="1" applyProtection="1">
      <alignment horizontal="right" vertical="top"/>
      <protection locked="0"/>
    </xf>
    <xf numFmtId="0" fontId="6" fillId="0" borderId="0" xfId="62" applyFont="1" applyFill="1" applyAlignment="1" applyProtection="1">
      <alignment wrapText="1"/>
      <protection/>
    </xf>
    <xf numFmtId="0" fontId="9" fillId="0" borderId="0" xfId="62" applyFont="1" applyAlignment="1" applyProtection="1">
      <alignment horizontal="center" wrapText="1"/>
      <protection locked="0"/>
    </xf>
    <xf numFmtId="0" fontId="10" fillId="0" borderId="0" xfId="62" applyFont="1" applyAlignment="1" applyProtection="1">
      <alignment wrapText="1"/>
      <protection/>
    </xf>
    <xf numFmtId="0" fontId="7" fillId="0" borderId="0" xfId="61" applyFont="1" applyAlignment="1">
      <alignment vertical="top"/>
      <protection/>
    </xf>
    <xf numFmtId="0" fontId="7" fillId="0" borderId="0" xfId="61" applyFont="1" applyAlignment="1">
      <alignment/>
      <protection/>
    </xf>
    <xf numFmtId="3" fontId="7" fillId="0" borderId="0" xfId="61" applyNumberFormat="1" applyFont="1" applyAlignment="1" applyProtection="1">
      <alignment vertical="top" wrapText="1"/>
      <protection locked="0"/>
    </xf>
    <xf numFmtId="0" fontId="7" fillId="0" borderId="0" xfId="61" applyFont="1" applyAlignment="1" applyProtection="1">
      <alignment vertical="top" wrapText="1"/>
      <protection locked="0"/>
    </xf>
    <xf numFmtId="0" fontId="8" fillId="0" borderId="0" xfId="61" applyFont="1" applyBorder="1" applyAlignment="1" applyProtection="1">
      <alignment horizontal="center" vertical="top"/>
      <protection locked="0"/>
    </xf>
    <xf numFmtId="0" fontId="8" fillId="0" borderId="10" xfId="61" applyFont="1" applyBorder="1" applyAlignment="1" applyProtection="1">
      <alignment horizontal="left" vertical="center"/>
      <protection/>
    </xf>
    <xf numFmtId="14" fontId="7" fillId="0" borderId="10" xfId="61" applyNumberFormat="1" applyFont="1" applyBorder="1" applyAlignment="1" applyProtection="1">
      <alignment horizontal="right" vertical="center" wrapText="1"/>
      <protection/>
    </xf>
    <xf numFmtId="0" fontId="12" fillId="0" borderId="10" xfId="0" applyFont="1" applyBorder="1" applyAlignment="1">
      <alignment horizontal="justify" vertical="top" wrapText="1"/>
    </xf>
    <xf numFmtId="3" fontId="12" fillId="0" borderId="10"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11" xfId="0" applyNumberFormat="1" applyFont="1" applyBorder="1" applyAlignment="1">
      <alignment horizontal="right" vertical="top" wrapText="1"/>
    </xf>
    <xf numFmtId="0" fontId="7" fillId="0" borderId="0" xfId="0" applyFont="1" applyAlignment="1">
      <alignment/>
    </xf>
    <xf numFmtId="3" fontId="11" fillId="0" borderId="12" xfId="0" applyNumberFormat="1" applyFont="1" applyBorder="1" applyAlignment="1">
      <alignment horizontal="right" vertical="top" wrapText="1"/>
    </xf>
    <xf numFmtId="0" fontId="12" fillId="0" borderId="0" xfId="0" applyFont="1" applyAlignment="1">
      <alignment vertical="top" wrapText="1"/>
    </xf>
    <xf numFmtId="3" fontId="11" fillId="0" borderId="10" xfId="0" applyNumberFormat="1" applyFont="1" applyBorder="1" applyAlignment="1">
      <alignment horizontal="right" vertical="top" wrapText="1"/>
    </xf>
    <xf numFmtId="0" fontId="12" fillId="0" borderId="10" xfId="0" applyFont="1" applyBorder="1" applyAlignment="1">
      <alignment vertical="top" wrapText="1"/>
    </xf>
    <xf numFmtId="0" fontId="11" fillId="34" borderId="0" xfId="61" applyFont="1" applyFill="1" applyBorder="1" applyAlignment="1" applyProtection="1">
      <alignment horizontal="left" wrapText="1"/>
      <protection/>
    </xf>
    <xf numFmtId="3" fontId="7" fillId="0" borderId="0" xfId="61" applyNumberFormat="1" applyFont="1" applyBorder="1" applyAlignment="1" applyProtection="1">
      <alignment vertical="top" wrapText="1"/>
      <protection locked="0"/>
    </xf>
    <xf numFmtId="0" fontId="7" fillId="0" borderId="0" xfId="61" applyFont="1" applyBorder="1" applyAlignment="1" applyProtection="1">
      <alignment vertical="top" wrapText="1"/>
      <protection locked="0"/>
    </xf>
    <xf numFmtId="3" fontId="7" fillId="0" borderId="0" xfId="61" applyNumberFormat="1" applyFont="1" applyBorder="1" applyAlignment="1" applyProtection="1">
      <alignment horizontal="left" vertical="top"/>
      <protection locked="0"/>
    </xf>
    <xf numFmtId="0" fontId="7" fillId="0" borderId="0" xfId="61" applyFont="1" applyBorder="1" applyAlignment="1">
      <alignment vertical="top"/>
      <protection/>
    </xf>
    <xf numFmtId="0" fontId="12" fillId="0" borderId="0" xfId="0" applyFont="1" applyBorder="1" applyAlignment="1">
      <alignment vertical="top" wrapText="1"/>
    </xf>
    <xf numFmtId="0" fontId="11" fillId="34" borderId="13" xfId="61" applyFont="1" applyFill="1" applyBorder="1" applyAlignment="1" applyProtection="1">
      <alignment horizontal="left" wrapText="1"/>
      <protection/>
    </xf>
    <xf numFmtId="0" fontId="7" fillId="0" borderId="10" xfId="0" applyFont="1" applyBorder="1" applyAlignment="1">
      <alignment wrapText="1"/>
    </xf>
    <xf numFmtId="0" fontId="8" fillId="0" borderId="0" xfId="61" applyFont="1" applyBorder="1" applyAlignment="1" applyProtection="1">
      <alignment vertical="top" wrapText="1"/>
      <protection locked="0"/>
    </xf>
    <xf numFmtId="3" fontId="7" fillId="0" borderId="0" xfId="61" applyNumberFormat="1" applyFont="1" applyBorder="1" applyAlignment="1" applyProtection="1">
      <alignment horizontal="center" vertical="top"/>
      <protection locked="0"/>
    </xf>
    <xf numFmtId="0" fontId="8" fillId="0" borderId="0" xfId="61" applyFont="1" applyAlignment="1">
      <alignment vertical="top"/>
      <protection/>
    </xf>
    <xf numFmtId="0" fontId="11" fillId="0" borderId="14" xfId="0" applyFont="1" applyBorder="1" applyAlignment="1">
      <alignment vertical="top" wrapText="1"/>
    </xf>
    <xf numFmtId="0" fontId="11" fillId="0" borderId="10" xfId="0" applyFont="1" applyBorder="1" applyAlignment="1">
      <alignment vertical="top" wrapText="1"/>
    </xf>
    <xf numFmtId="0" fontId="7" fillId="0" borderId="0" xfId="63" applyFont="1" applyBorder="1" applyAlignment="1">
      <alignment vertical="center" wrapText="1"/>
      <protection/>
    </xf>
    <xf numFmtId="3" fontId="8" fillId="0" borderId="0" xfId="63" applyNumberFormat="1" applyFont="1" applyBorder="1" applyAlignment="1" applyProtection="1">
      <alignment horizontal="right" vertical="center"/>
      <protection locked="0"/>
    </xf>
    <xf numFmtId="0" fontId="7" fillId="0" borderId="0" xfId="63" applyFont="1" applyBorder="1" applyAlignment="1">
      <alignment vertical="center"/>
      <protection/>
    </xf>
    <xf numFmtId="3" fontId="7" fillId="0" borderId="0" xfId="63" applyNumberFormat="1" applyFont="1" applyBorder="1" applyAlignment="1">
      <alignment vertical="center" wrapText="1"/>
      <protection/>
    </xf>
    <xf numFmtId="3" fontId="7" fillId="0" borderId="0" xfId="63" applyNumberFormat="1" applyFont="1" applyBorder="1" applyAlignment="1">
      <alignment vertical="center"/>
      <protection/>
    </xf>
    <xf numFmtId="0" fontId="8" fillId="0" borderId="0" xfId="63" applyNumberFormat="1" applyFont="1" applyBorder="1" applyAlignment="1" applyProtection="1">
      <alignment vertical="center"/>
      <protection locked="0"/>
    </xf>
    <xf numFmtId="169" fontId="12" fillId="0" borderId="10" xfId="0" applyNumberFormat="1" applyFont="1" applyBorder="1" applyAlignment="1">
      <alignment horizontal="right" vertical="top" wrapText="1"/>
    </xf>
    <xf numFmtId="0" fontId="12" fillId="0" borderId="15" xfId="0" applyFont="1" applyBorder="1" applyAlignment="1">
      <alignment vertical="top" wrapText="1"/>
    </xf>
    <xf numFmtId="169" fontId="12" fillId="0" borderId="14" xfId="0" applyNumberFormat="1" applyFont="1" applyBorder="1" applyAlignment="1">
      <alignment horizontal="right" vertical="top" wrapText="1"/>
    </xf>
    <xf numFmtId="169" fontId="12" fillId="0" borderId="16" xfId="0" applyNumberFormat="1" applyFont="1" applyBorder="1" applyAlignment="1">
      <alignment horizontal="right" vertical="top" wrapText="1"/>
    </xf>
    <xf numFmtId="1" fontId="7" fillId="0" borderId="0" xfId="61" applyNumberFormat="1" applyFont="1" applyBorder="1" applyAlignment="1" applyProtection="1">
      <alignment horizontal="left" vertical="top" wrapText="1"/>
      <protection locked="0"/>
    </xf>
    <xf numFmtId="3" fontId="7" fillId="0" borderId="0" xfId="61" applyNumberFormat="1" applyFont="1" applyAlignment="1" applyProtection="1">
      <alignment horizontal="center" vertical="top" wrapText="1"/>
      <protection locked="0"/>
    </xf>
    <xf numFmtId="0" fontId="7" fillId="0" borderId="10" xfId="0" applyFont="1" applyBorder="1" applyAlignment="1">
      <alignment/>
    </xf>
    <xf numFmtId="0" fontId="12" fillId="0" borderId="15" xfId="0" applyFont="1" applyBorder="1" applyAlignment="1">
      <alignment horizontal="right" vertical="top" wrapText="1"/>
    </xf>
    <xf numFmtId="3" fontId="11" fillId="0" borderId="17" xfId="0" applyNumberFormat="1" applyFont="1" applyBorder="1" applyAlignment="1">
      <alignment horizontal="right" vertical="top" wrapText="1"/>
    </xf>
    <xf numFmtId="0" fontId="12" fillId="0" borderId="15" xfId="0" applyFont="1" applyBorder="1" applyAlignment="1">
      <alignment horizontal="justify" vertical="top" wrapText="1"/>
    </xf>
    <xf numFmtId="3" fontId="12" fillId="0" borderId="15" xfId="0" applyNumberFormat="1" applyFont="1" applyBorder="1" applyAlignment="1">
      <alignment horizontal="right" vertical="top" wrapText="1"/>
    </xf>
    <xf numFmtId="0" fontId="7" fillId="0" borderId="0" xfId="61" applyFont="1" applyBorder="1" applyAlignment="1">
      <alignment/>
      <protection/>
    </xf>
    <xf numFmtId="3" fontId="11" fillId="0" borderId="16" xfId="0" applyNumberFormat="1" applyFont="1" applyBorder="1" applyAlignment="1">
      <alignment horizontal="right" vertical="top" wrapText="1"/>
    </xf>
    <xf numFmtId="0" fontId="11" fillId="0" borderId="18" xfId="0" applyFont="1" applyBorder="1" applyAlignment="1">
      <alignment vertical="top" wrapText="1"/>
    </xf>
    <xf numFmtId="3" fontId="11" fillId="0" borderId="18" xfId="0" applyNumberFormat="1" applyFont="1" applyBorder="1" applyAlignment="1">
      <alignment vertical="top" wrapText="1"/>
    </xf>
    <xf numFmtId="0" fontId="7" fillId="0" borderId="0" xfId="60" applyFont="1">
      <alignment/>
      <protection/>
    </xf>
    <xf numFmtId="0" fontId="7" fillId="0" borderId="10" xfId="58" applyFont="1" applyBorder="1" applyAlignment="1">
      <alignment horizontal="left" wrapText="1"/>
      <protection/>
    </xf>
    <xf numFmtId="3" fontId="7" fillId="33" borderId="10" xfId="58" applyNumberFormat="1" applyFont="1" applyFill="1" applyBorder="1" applyAlignment="1" applyProtection="1">
      <alignment horizontal="right" wrapText="1"/>
      <protection locked="0"/>
    </xf>
    <xf numFmtId="2" fontId="7" fillId="33" borderId="10" xfId="58" applyNumberFormat="1" applyFont="1" applyFill="1" applyBorder="1" applyAlignment="1">
      <alignment horizontal="right" wrapText="1"/>
      <protection/>
    </xf>
    <xf numFmtId="3" fontId="7" fillId="33" borderId="10" xfId="58" applyNumberFormat="1" applyFont="1" applyFill="1" applyBorder="1" applyAlignment="1">
      <alignment horizontal="right" wrapText="1"/>
      <protection/>
    </xf>
    <xf numFmtId="0" fontId="7" fillId="0" borderId="0" xfId="64" applyFont="1">
      <alignment/>
      <protection/>
    </xf>
    <xf numFmtId="0" fontId="8" fillId="0" borderId="0" xfId="64" applyFont="1" applyAlignment="1">
      <alignment horizontal="center" wrapText="1"/>
      <protection/>
    </xf>
    <xf numFmtId="0" fontId="8" fillId="0" borderId="0" xfId="64" applyFont="1">
      <alignment/>
      <protection/>
    </xf>
    <xf numFmtId="0" fontId="8" fillId="0" borderId="0" xfId="64" applyFont="1" applyBorder="1" applyAlignment="1" applyProtection="1">
      <alignment horizontal="left" vertical="center" wrapText="1"/>
      <protection/>
    </xf>
    <xf numFmtId="0" fontId="7" fillId="0" borderId="0" xfId="61" applyFont="1" applyAlignment="1">
      <alignment vertical="top" wrapText="1"/>
      <protection/>
    </xf>
    <xf numFmtId="0" fontId="8" fillId="0" borderId="0" xfId="64" applyFont="1" applyBorder="1" applyAlignment="1">
      <alignment horizontal="left" vertical="top" wrapText="1"/>
      <protection/>
    </xf>
    <xf numFmtId="3" fontId="8" fillId="33" borderId="10" xfId="64" applyNumberFormat="1" applyFont="1" applyFill="1" applyBorder="1" applyAlignment="1" applyProtection="1">
      <alignment/>
      <protection/>
    </xf>
    <xf numFmtId="3" fontId="8" fillId="33" borderId="10" xfId="64" applyNumberFormat="1" applyFont="1" applyFill="1" applyBorder="1" applyAlignment="1" applyProtection="1">
      <alignment/>
      <protection locked="0"/>
    </xf>
    <xf numFmtId="0" fontId="8" fillId="0" borderId="0" xfId="64" applyFont="1" applyBorder="1" applyAlignment="1" applyProtection="1">
      <alignment vertical="center" wrapText="1"/>
      <protection locked="0"/>
    </xf>
    <xf numFmtId="3" fontId="7" fillId="0" borderId="0" xfId="64" applyNumberFormat="1" applyFont="1" applyBorder="1" applyAlignment="1" applyProtection="1">
      <alignment vertical="center"/>
      <protection locked="0"/>
    </xf>
    <xf numFmtId="0" fontId="7" fillId="0" borderId="0" xfId="64" applyFont="1" applyBorder="1" applyProtection="1">
      <alignment/>
      <protection locked="0"/>
    </xf>
    <xf numFmtId="1" fontId="7" fillId="0" borderId="0" xfId="61" applyNumberFormat="1" applyFont="1" applyAlignment="1" applyProtection="1">
      <alignment vertical="top" wrapText="1"/>
      <protection locked="0"/>
    </xf>
    <xf numFmtId="3" fontId="7" fillId="0" borderId="0" xfId="61" applyNumberFormat="1" applyFont="1" applyAlignment="1" applyProtection="1">
      <alignment vertical="top"/>
      <protection locked="0"/>
    </xf>
    <xf numFmtId="3" fontId="7" fillId="0" borderId="0" xfId="61" applyNumberFormat="1" applyFont="1" applyAlignment="1" applyProtection="1">
      <alignment horizontal="right" vertical="top" wrapText="1"/>
      <protection locked="0"/>
    </xf>
    <xf numFmtId="0" fontId="7" fillId="0" borderId="0" xfId="64" applyFont="1" applyBorder="1" applyAlignment="1" applyProtection="1">
      <alignment wrapText="1"/>
      <protection locked="0"/>
    </xf>
    <xf numFmtId="0" fontId="7" fillId="0" borderId="0" xfId="64" applyFont="1" applyAlignment="1" applyProtection="1">
      <alignment wrapText="1"/>
      <protection locked="0"/>
    </xf>
    <xf numFmtId="0" fontId="7" fillId="0" borderId="0" xfId="64" applyFont="1" applyProtection="1">
      <alignment/>
      <protection locked="0"/>
    </xf>
    <xf numFmtId="1" fontId="7" fillId="0" borderId="0" xfId="61" applyNumberFormat="1" applyFont="1" applyBorder="1" applyAlignment="1" applyProtection="1">
      <alignment horizontal="right" vertical="top" wrapText="1"/>
      <protection locked="0"/>
    </xf>
    <xf numFmtId="0" fontId="7" fillId="0" borderId="0" xfId="64" applyFont="1" applyAlignment="1">
      <alignment wrapText="1"/>
      <protection/>
    </xf>
    <xf numFmtId="0" fontId="7" fillId="0" borderId="0" xfId="61" applyFont="1" applyAlignment="1" applyProtection="1">
      <alignment horizontal="center" vertical="top" wrapText="1"/>
      <protection locked="0"/>
    </xf>
    <xf numFmtId="0" fontId="7" fillId="0" borderId="10" xfId="62" applyFont="1" applyBorder="1" applyAlignment="1" applyProtection="1">
      <alignment vertical="top" wrapText="1"/>
      <protection/>
    </xf>
    <xf numFmtId="3" fontId="6" fillId="0" borderId="0" xfId="62" applyNumberFormat="1" applyFont="1" applyBorder="1" applyAlignment="1" applyProtection="1">
      <alignment horizontal="right" wrapText="1"/>
      <protection locked="0"/>
    </xf>
    <xf numFmtId="0" fontId="6" fillId="0" borderId="10" xfId="64" applyFont="1" applyBorder="1" applyAlignment="1">
      <alignment horizontal="center" vertical="center" wrapText="1"/>
      <protection/>
    </xf>
    <xf numFmtId="0" fontId="5" fillId="0" borderId="0" xfId="64" applyFont="1" applyAlignment="1">
      <alignment horizontal="center" vertical="center" wrapText="1"/>
      <protection/>
    </xf>
    <xf numFmtId="0" fontId="5" fillId="0" borderId="0" xfId="60" applyFont="1" applyBorder="1">
      <alignment/>
      <protection/>
    </xf>
    <xf numFmtId="0" fontId="5" fillId="0" borderId="0" xfId="60" applyFont="1">
      <alignment/>
      <protection/>
    </xf>
    <xf numFmtId="0" fontId="14" fillId="34" borderId="0" xfId="61" applyFont="1" applyFill="1" applyBorder="1" applyAlignment="1" applyProtection="1">
      <alignment wrapText="1"/>
      <protection/>
    </xf>
    <xf numFmtId="0" fontId="11" fillId="0" borderId="19" xfId="0" applyFont="1" applyBorder="1" applyAlignment="1">
      <alignment vertical="top" wrapText="1"/>
    </xf>
    <xf numFmtId="3" fontId="6" fillId="33" borderId="0" xfId="61" applyNumberFormat="1" applyFont="1" applyFill="1" applyBorder="1" applyAlignment="1" applyProtection="1">
      <alignment wrapText="1"/>
      <protection locked="0"/>
    </xf>
    <xf numFmtId="0" fontId="6" fillId="0" borderId="0" xfId="61" applyFont="1" applyAlignment="1">
      <alignment/>
      <protection/>
    </xf>
    <xf numFmtId="0" fontId="6" fillId="0" borderId="0" xfId="61" applyFont="1" applyAlignment="1">
      <alignment vertical="top"/>
      <protection/>
    </xf>
    <xf numFmtId="3" fontId="6" fillId="0" borderId="0" xfId="61" applyNumberFormat="1" applyFont="1" applyAlignment="1" applyProtection="1">
      <alignment vertical="top" wrapText="1"/>
      <protection locked="0"/>
    </xf>
    <xf numFmtId="0" fontId="15" fillId="0" borderId="0" xfId="63" applyFont="1" applyBorder="1" applyAlignment="1" applyProtection="1">
      <alignment horizontal="right" vertical="center" wrapText="1"/>
      <protection/>
    </xf>
    <xf numFmtId="3" fontId="6" fillId="0" borderId="0" xfId="63" applyNumberFormat="1" applyFont="1" applyBorder="1" applyAlignment="1" applyProtection="1">
      <alignment horizontal="center" vertical="center" wrapText="1"/>
      <protection/>
    </xf>
    <xf numFmtId="3" fontId="5" fillId="33" borderId="0" xfId="63" applyNumberFormat="1" applyFont="1" applyFill="1" applyBorder="1" applyAlignment="1" applyProtection="1">
      <alignment vertical="center" wrapText="1"/>
      <protection/>
    </xf>
    <xf numFmtId="0" fontId="6" fillId="0" borderId="0" xfId="63" applyFont="1" applyBorder="1" applyAlignment="1">
      <alignment vertical="center"/>
      <protection/>
    </xf>
    <xf numFmtId="0" fontId="5" fillId="0" borderId="0" xfId="64" applyFont="1" applyBorder="1" applyAlignment="1" applyProtection="1">
      <alignment vertical="center" wrapText="1"/>
      <protection locked="0"/>
    </xf>
    <xf numFmtId="3" fontId="6" fillId="0" borderId="0" xfId="64" applyNumberFormat="1" applyFont="1" applyBorder="1" applyAlignment="1" applyProtection="1">
      <alignment vertical="center"/>
      <protection locked="0"/>
    </xf>
    <xf numFmtId="0" fontId="6" fillId="0" borderId="0" xfId="64" applyFont="1" applyBorder="1" applyProtection="1">
      <alignment/>
      <protection locked="0"/>
    </xf>
    <xf numFmtId="0" fontId="6" fillId="0" borderId="0" xfId="64" applyFont="1">
      <alignment/>
      <protection/>
    </xf>
    <xf numFmtId="1" fontId="6" fillId="0" borderId="0" xfId="61" applyNumberFormat="1" applyFont="1" applyAlignment="1" applyProtection="1">
      <alignment vertical="top" wrapText="1"/>
      <protection locked="0"/>
    </xf>
    <xf numFmtId="3" fontId="6" fillId="0" borderId="0" xfId="61"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61" applyFont="1" applyFill="1" applyAlignment="1" applyProtection="1">
      <alignment horizontal="center"/>
      <protection/>
    </xf>
    <xf numFmtId="0" fontId="6" fillId="0" borderId="0" xfId="61" applyFont="1" applyAlignment="1" applyProtection="1">
      <alignment wrapText="1"/>
      <protection locked="0"/>
    </xf>
    <xf numFmtId="0" fontId="6" fillId="0" borderId="0" xfId="60" applyFont="1">
      <alignment/>
      <protection/>
    </xf>
    <xf numFmtId="0" fontId="11" fillId="0" borderId="17" xfId="0" applyFont="1" applyBorder="1" applyAlignment="1">
      <alignment vertical="top" wrapText="1"/>
    </xf>
    <xf numFmtId="0" fontId="11" fillId="0" borderId="20"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justify" vertical="top" wrapText="1"/>
    </xf>
    <xf numFmtId="0" fontId="7" fillId="0" borderId="15" xfId="0" applyFont="1" applyBorder="1" applyAlignment="1">
      <alignment/>
    </xf>
    <xf numFmtId="169" fontId="12" fillId="0" borderId="15" xfId="0" applyNumberFormat="1" applyFont="1" applyBorder="1" applyAlignment="1">
      <alignment horizontal="right" vertical="top" wrapText="1"/>
    </xf>
    <xf numFmtId="0" fontId="11" fillId="0" borderId="21" xfId="0" applyFont="1" applyBorder="1" applyAlignment="1">
      <alignment horizontal="justify" vertical="top" wrapText="1"/>
    </xf>
    <xf numFmtId="0" fontId="12" fillId="0" borderId="14"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58" applyFont="1" applyBorder="1" applyAlignment="1">
      <alignment horizontal="center" vertical="center" wrapText="1"/>
      <protection/>
    </xf>
    <xf numFmtId="0" fontId="5" fillId="0" borderId="0" xfId="61" applyFont="1" applyBorder="1" applyAlignment="1" applyProtection="1">
      <alignment horizontal="center" vertical="top" wrapText="1"/>
      <protection locked="0"/>
    </xf>
    <xf numFmtId="0" fontId="11" fillId="0" borderId="11" xfId="0" applyFont="1" applyBorder="1" applyAlignment="1">
      <alignment wrapText="1"/>
    </xf>
    <xf numFmtId="0" fontId="8" fillId="0" borderId="0" xfId="63" applyFont="1" applyBorder="1" applyAlignment="1">
      <alignment/>
      <protection/>
    </xf>
    <xf numFmtId="0" fontId="16" fillId="0" borderId="14" xfId="0" applyFont="1" applyBorder="1" applyAlignment="1">
      <alignment/>
    </xf>
    <xf numFmtId="169" fontId="12" fillId="0" borderId="22" xfId="0" applyNumberFormat="1" applyFont="1" applyBorder="1" applyAlignment="1">
      <alignment horizontal="right" vertical="top" wrapText="1"/>
    </xf>
    <xf numFmtId="0" fontId="7" fillId="0" borderId="23" xfId="0" applyFont="1" applyBorder="1" applyAlignment="1">
      <alignment vertical="top" wrapText="1"/>
    </xf>
    <xf numFmtId="0" fontId="7" fillId="0" borderId="10" xfId="0" applyFont="1" applyBorder="1" applyAlignment="1">
      <alignment/>
    </xf>
    <xf numFmtId="0" fontId="8" fillId="0" borderId="10" xfId="0" applyFont="1" applyBorder="1" applyAlignment="1">
      <alignment wrapText="1"/>
    </xf>
    <xf numFmtId="0" fontId="7" fillId="33" borderId="10" xfId="64" applyFont="1" applyFill="1" applyBorder="1" applyAlignment="1">
      <alignment wrapText="1"/>
      <protection/>
    </xf>
    <xf numFmtId="0" fontId="8" fillId="0" borderId="10" xfId="0" applyFont="1" applyBorder="1" applyAlignment="1">
      <alignment/>
    </xf>
    <xf numFmtId="0" fontId="6" fillId="0" borderId="0" xfId="59" applyFont="1" applyBorder="1" applyAlignment="1">
      <alignment vertical="justify"/>
      <protection/>
    </xf>
    <xf numFmtId="0" fontId="6" fillId="0" borderId="0" xfId="60" applyFont="1" applyAlignment="1">
      <alignment/>
      <protection/>
    </xf>
    <xf numFmtId="0" fontId="8" fillId="0" borderId="10" xfId="58" applyFont="1" applyBorder="1" applyAlignment="1">
      <alignment horizontal="center" vertical="center" wrapText="1"/>
      <protection/>
    </xf>
    <xf numFmtId="0" fontId="8" fillId="0" borderId="0" xfId="60" applyFont="1">
      <alignment/>
      <protection/>
    </xf>
    <xf numFmtId="0" fontId="17" fillId="0" borderId="10" xfId="54" applyFont="1" applyBorder="1" applyAlignment="1" applyProtection="1">
      <alignment/>
      <protection/>
    </xf>
    <xf numFmtId="0" fontId="8" fillId="0" borderId="14" xfId="58" applyFont="1" applyBorder="1" applyAlignment="1">
      <alignment horizontal="right" wrapText="1"/>
      <protection/>
    </xf>
    <xf numFmtId="3" fontId="7" fillId="33" borderId="14" xfId="58" applyNumberFormat="1" applyFont="1" applyFill="1" applyBorder="1" applyAlignment="1">
      <alignment horizontal="right" wrapText="1"/>
      <protection/>
    </xf>
    <xf numFmtId="3" fontId="6" fillId="0" borderId="0" xfId="60" applyNumberFormat="1" applyFont="1" applyProtection="1">
      <alignment/>
      <protection/>
    </xf>
    <xf numFmtId="0" fontId="6" fillId="0" borderId="0" xfId="60" applyFont="1" applyProtection="1">
      <alignment/>
      <protection/>
    </xf>
    <xf numFmtId="0" fontId="8" fillId="0" borderId="10" xfId="58" applyFont="1" applyBorder="1" applyAlignment="1">
      <alignment horizontal="left" wrapText="1"/>
      <protection/>
    </xf>
    <xf numFmtId="3" fontId="6" fillId="0" borderId="0" xfId="60"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4" fillId="0" borderId="10" xfId="0" applyFont="1" applyBorder="1" applyAlignment="1">
      <alignment horizontal="justify" vertical="top" wrapText="1"/>
    </xf>
    <xf numFmtId="0" fontId="24" fillId="0" borderId="10" xfId="0" applyFont="1" applyBorder="1" applyAlignment="1">
      <alignment vertical="top" wrapText="1"/>
    </xf>
    <xf numFmtId="0" fontId="25" fillId="0" borderId="10" xfId="0" applyFont="1" applyBorder="1" applyAlignment="1">
      <alignment horizontal="center" vertical="top" wrapText="1"/>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14" fillId="0" borderId="10" xfId="0" applyFont="1" applyBorder="1" applyAlignment="1">
      <alignment horizontal="center" vertical="top" wrapText="1"/>
    </xf>
    <xf numFmtId="169" fontId="11" fillId="0" borderId="14" xfId="0" applyNumberFormat="1" applyFont="1" applyBorder="1" applyAlignment="1">
      <alignment horizontal="right" vertical="top" wrapText="1"/>
    </xf>
    <xf numFmtId="0" fontId="24" fillId="0" borderId="0" xfId="0" applyFont="1" applyBorder="1" applyAlignment="1">
      <alignment vertical="top" wrapText="1"/>
    </xf>
    <xf numFmtId="0" fontId="5" fillId="0" borderId="0" xfId="61" applyFont="1" applyBorder="1" applyAlignment="1" applyProtection="1">
      <alignment horizontal="center"/>
      <protection locked="0"/>
    </xf>
    <xf numFmtId="0" fontId="7" fillId="0" borderId="0" xfId="63" applyFont="1" applyBorder="1" applyAlignment="1">
      <alignment horizontal="center"/>
      <protection/>
    </xf>
    <xf numFmtId="3" fontId="7" fillId="33" borderId="10" xfId="64" applyNumberFormat="1" applyFont="1" applyFill="1" applyBorder="1" applyAlignment="1" applyProtection="1">
      <alignment/>
      <protection locked="0"/>
    </xf>
    <xf numFmtId="0" fontId="7" fillId="0" borderId="0" xfId="0" applyFont="1" applyBorder="1" applyAlignment="1">
      <alignment/>
    </xf>
    <xf numFmtId="0" fontId="11" fillId="0" borderId="24" xfId="0" applyFont="1" applyBorder="1" applyAlignment="1">
      <alignment vertical="top" wrapText="1"/>
    </xf>
    <xf numFmtId="3" fontId="12" fillId="0" borderId="14" xfId="0" applyNumberFormat="1" applyFont="1" applyBorder="1" applyAlignment="1">
      <alignment horizontal="right" vertical="top" wrapText="1"/>
    </xf>
    <xf numFmtId="169" fontId="7" fillId="0" borderId="10" xfId="0" applyNumberFormat="1" applyFont="1" applyBorder="1" applyAlignment="1">
      <alignment/>
    </xf>
    <xf numFmtId="169" fontId="7" fillId="0" borderId="14"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5"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14" fontId="0" fillId="0" borderId="0" xfId="61" applyNumberFormat="1" applyFont="1" applyAlignment="1" applyProtection="1">
      <alignment horizontal="left" vertical="top" wrapText="1"/>
      <protection locked="0"/>
    </xf>
    <xf numFmtId="3" fontId="11" fillId="0" borderId="18" xfId="0" applyNumberFormat="1" applyFont="1" applyBorder="1" applyAlignment="1">
      <alignment horizontal="right" vertical="top" wrapText="1"/>
    </xf>
    <xf numFmtId="3" fontId="11" fillId="0" borderId="20" xfId="0" applyNumberFormat="1" applyFont="1" applyBorder="1" applyAlignment="1">
      <alignment vertical="top" wrapText="1"/>
    </xf>
    <xf numFmtId="0" fontId="11" fillId="0" borderId="16" xfId="0" applyFont="1" applyBorder="1" applyAlignment="1">
      <alignment horizontal="justify" vertical="top" wrapText="1"/>
    </xf>
    <xf numFmtId="185" fontId="8" fillId="33" borderId="10" xfId="64" applyNumberFormat="1" applyFont="1" applyFill="1" applyBorder="1" applyAlignment="1" applyProtection="1">
      <alignment/>
      <protection locked="0"/>
    </xf>
    <xf numFmtId="185" fontId="8" fillId="33" borderId="10" xfId="64" applyNumberFormat="1" applyFont="1" applyFill="1" applyBorder="1" applyAlignment="1" applyProtection="1">
      <alignment/>
      <protection/>
    </xf>
    <xf numFmtId="185" fontId="7" fillId="33" borderId="10" xfId="64" applyNumberFormat="1" applyFont="1" applyFill="1" applyBorder="1" applyAlignment="1" applyProtection="1">
      <alignment/>
      <protection locked="0"/>
    </xf>
    <xf numFmtId="185" fontId="7" fillId="33" borderId="10" xfId="64" applyNumberFormat="1" applyFont="1" applyFill="1" applyBorder="1" applyAlignment="1" applyProtection="1">
      <alignment/>
      <protection/>
    </xf>
    <xf numFmtId="3" fontId="7" fillId="33" borderId="10" xfId="64" applyNumberFormat="1" applyFont="1" applyFill="1" applyBorder="1" applyAlignment="1" applyProtection="1">
      <alignment/>
      <protection/>
    </xf>
    <xf numFmtId="0" fontId="8" fillId="33" borderId="10" xfId="64" applyNumberFormat="1" applyFont="1" applyFill="1" applyBorder="1" applyAlignment="1" applyProtection="1">
      <alignment/>
      <protection locked="0"/>
    </xf>
    <xf numFmtId="0" fontId="7" fillId="0" borderId="0" xfId="58" applyFont="1" applyBorder="1" applyAlignment="1">
      <alignment horizontal="left" wrapText="1"/>
      <protection/>
    </xf>
    <xf numFmtId="0" fontId="25" fillId="0" borderId="0" xfId="0" applyFont="1" applyBorder="1" applyAlignment="1">
      <alignment horizontal="center" vertical="top" wrapText="1"/>
    </xf>
    <xf numFmtId="0" fontId="7" fillId="0" borderId="14" xfId="58" applyFont="1" applyBorder="1" applyAlignment="1">
      <alignment horizontal="left" wrapText="1"/>
      <protection/>
    </xf>
    <xf numFmtId="0" fontId="7" fillId="0" borderId="14" xfId="0" applyFont="1" applyBorder="1" applyAlignment="1">
      <alignment wrapText="1"/>
    </xf>
    <xf numFmtId="3" fontId="12" fillId="0" borderId="13" xfId="0" applyNumberFormat="1" applyFont="1" applyBorder="1" applyAlignment="1">
      <alignment horizontal="right" vertical="top" wrapText="1"/>
    </xf>
    <xf numFmtId="3" fontId="11" fillId="0" borderId="24" xfId="0" applyNumberFormat="1" applyFont="1" applyBorder="1" applyAlignment="1">
      <alignment vertical="top" wrapText="1"/>
    </xf>
    <xf numFmtId="169" fontId="12" fillId="0" borderId="26" xfId="0" applyNumberFormat="1" applyFont="1" applyBorder="1" applyAlignment="1">
      <alignment horizontal="right" vertical="top" wrapText="1"/>
    </xf>
    <xf numFmtId="169" fontId="12" fillId="0" borderId="0" xfId="0" applyNumberFormat="1" applyFont="1" applyBorder="1" applyAlignment="1">
      <alignment horizontal="right" vertical="top" wrapText="1"/>
    </xf>
    <xf numFmtId="3" fontId="11" fillId="0" borderId="15" xfId="0" applyNumberFormat="1" applyFont="1" applyBorder="1" applyAlignment="1">
      <alignment horizontal="right" vertical="top" wrapText="1"/>
    </xf>
    <xf numFmtId="0" fontId="16" fillId="0" borderId="10" xfId="0" applyFont="1" applyBorder="1" applyAlignment="1">
      <alignment/>
    </xf>
    <xf numFmtId="0" fontId="12" fillId="0" borderId="26" xfId="0" applyFont="1" applyBorder="1" applyAlignment="1">
      <alignment vertical="top" wrapText="1"/>
    </xf>
    <xf numFmtId="0" fontId="11" fillId="0" borderId="16" xfId="0" applyFont="1" applyBorder="1" applyAlignment="1">
      <alignment vertical="top" wrapText="1"/>
    </xf>
    <xf numFmtId="169" fontId="11" fillId="0" borderId="16" xfId="0" applyNumberFormat="1" applyFont="1" applyBorder="1" applyAlignment="1">
      <alignment horizontal="right" vertical="top" wrapText="1"/>
    </xf>
    <xf numFmtId="0" fontId="12" fillId="0" borderId="19" xfId="0" applyFont="1" applyBorder="1" applyAlignment="1">
      <alignment vertical="top" wrapText="1"/>
    </xf>
    <xf numFmtId="169" fontId="12" fillId="0" borderId="27" xfId="0" applyNumberFormat="1" applyFont="1" applyBorder="1" applyAlignment="1">
      <alignment horizontal="right" vertical="top" wrapText="1"/>
    </xf>
    <xf numFmtId="0" fontId="7" fillId="0" borderId="0" xfId="62" applyFont="1" applyBorder="1" applyAlignment="1" applyProtection="1">
      <alignment wrapText="1"/>
      <protection/>
    </xf>
    <xf numFmtId="169" fontId="12" fillId="0" borderId="13" xfId="0" applyNumberFormat="1" applyFont="1" applyBorder="1" applyAlignment="1">
      <alignment horizontal="right" vertical="top" wrapText="1"/>
    </xf>
    <xf numFmtId="0" fontId="9" fillId="0" borderId="0" xfId="61" applyFont="1" applyBorder="1" applyAlignment="1" applyProtection="1">
      <alignment horizontal="center" vertical="center"/>
      <protection locked="0"/>
    </xf>
    <xf numFmtId="0" fontId="11" fillId="34" borderId="28" xfId="61" applyFont="1" applyFill="1" applyBorder="1" applyAlignment="1" applyProtection="1">
      <alignment horizontal="left" wrapText="1"/>
      <protection/>
    </xf>
    <xf numFmtId="0" fontId="11" fillId="34" borderId="22" xfId="61" applyFont="1" applyFill="1" applyBorder="1" applyAlignment="1" applyProtection="1">
      <alignment horizontal="left" wrapText="1"/>
      <protection/>
    </xf>
    <xf numFmtId="0" fontId="11" fillId="34" borderId="29" xfId="61" applyFont="1" applyFill="1" applyBorder="1" applyAlignment="1" applyProtection="1">
      <alignment horizontal="left" wrapText="1"/>
      <protection/>
    </xf>
    <xf numFmtId="0" fontId="5" fillId="0" borderId="0" xfId="61" applyFont="1" applyBorder="1" applyAlignment="1" applyProtection="1">
      <alignment horizontal="center" vertical="top"/>
      <protection locked="0"/>
    </xf>
    <xf numFmtId="0" fontId="8" fillId="0" borderId="0" xfId="61" applyFont="1" applyBorder="1" applyAlignment="1" applyProtection="1">
      <alignment horizontal="center" vertical="top"/>
      <protection locked="0"/>
    </xf>
    <xf numFmtId="0" fontId="14" fillId="0" borderId="0" xfId="0" applyFont="1" applyAlignment="1">
      <alignment vertical="top" wrapText="1"/>
    </xf>
    <xf numFmtId="0" fontId="11" fillId="0" borderId="28" xfId="0" applyFont="1" applyBorder="1" applyAlignment="1">
      <alignment vertical="top" wrapText="1"/>
    </xf>
    <xf numFmtId="0" fontId="11" fillId="0" borderId="22" xfId="0" applyFont="1" applyBorder="1" applyAlignment="1">
      <alignment vertical="top" wrapText="1"/>
    </xf>
    <xf numFmtId="0" fontId="11" fillId="0" borderId="29" xfId="0" applyFont="1" applyBorder="1" applyAlignment="1">
      <alignment vertical="top" wrapText="1"/>
    </xf>
    <xf numFmtId="0" fontId="8" fillId="0" borderId="19" xfId="61" applyFont="1" applyBorder="1" applyAlignment="1" applyProtection="1">
      <alignment horizontal="left" vertical="center"/>
      <protection/>
    </xf>
    <xf numFmtId="0" fontId="8" fillId="0" borderId="13" xfId="61" applyFont="1" applyBorder="1" applyAlignment="1" applyProtection="1">
      <alignment horizontal="left" vertical="center"/>
      <protection/>
    </xf>
    <xf numFmtId="0" fontId="8" fillId="0" borderId="30" xfId="61" applyFont="1" applyBorder="1" applyAlignment="1" applyProtection="1">
      <alignment horizontal="left" vertical="center"/>
      <protection/>
    </xf>
    <xf numFmtId="0" fontId="8" fillId="0" borderId="0" xfId="64" applyFont="1" applyAlignment="1">
      <alignment horizontal="center" wrapText="1"/>
      <protection/>
    </xf>
    <xf numFmtId="0" fontId="5" fillId="0" borderId="0" xfId="61" applyFont="1" applyBorder="1" applyAlignment="1" applyProtection="1">
      <alignment horizontal="center" vertical="top" wrapText="1"/>
      <protection locked="0"/>
    </xf>
    <xf numFmtId="49" fontId="5" fillId="0" borderId="0" xfId="58" applyNumberFormat="1" applyFont="1" applyAlignment="1">
      <alignment horizontal="center" vertical="center" wrapText="1"/>
      <protection/>
    </xf>
    <xf numFmtId="49" fontId="8" fillId="0" borderId="0" xfId="58" applyNumberFormat="1" applyFont="1" applyAlignment="1">
      <alignment horizontal="center" vertical="center" wrapText="1"/>
      <protection/>
    </xf>
    <xf numFmtId="0" fontId="6" fillId="0" borderId="27" xfId="59" applyFont="1" applyBorder="1" applyAlignment="1">
      <alignment horizontal="right" vertical="justify"/>
      <protection/>
    </xf>
    <xf numFmtId="0" fontId="14" fillId="0" borderId="0" xfId="0" applyFont="1" applyAlignment="1">
      <alignment horizontal="justify" wrapText="1"/>
    </xf>
    <xf numFmtId="0" fontId="23" fillId="0" borderId="0" xfId="0" applyFont="1" applyAlignment="1">
      <alignment horizontal="justify" wrapText="1"/>
    </xf>
    <xf numFmtId="0" fontId="20" fillId="0" borderId="31" xfId="0" applyFont="1" applyBorder="1" applyAlignment="1">
      <alignment horizontal="center" vertical="center" wrapText="1"/>
    </xf>
    <xf numFmtId="0" fontId="18"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wrapText="1"/>
    </xf>
    <xf numFmtId="0" fontId="9" fillId="0" borderId="17" xfId="61"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CENHL-03-2007-MSS-Eng" xfId="54"/>
    <cellStyle name="Input" xfId="55"/>
    <cellStyle name="Linked Cell" xfId="56"/>
    <cellStyle name="Neutral" xfId="57"/>
    <cellStyle name="Normal_El. 7.5" xfId="58"/>
    <cellStyle name="Normal_El.7.2" xfId="59"/>
    <cellStyle name="Normal_Spravki_kod" xfId="60"/>
    <cellStyle name="Normal_Баланс" xfId="61"/>
    <cellStyle name="Normal_Отч.парич.поток" xfId="62"/>
    <cellStyle name="Normal_Отч.прих-разх" xfId="63"/>
    <cellStyle name="Normal_Отч.собств.кап."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index.php?id=137&amp;lang=ENG" TargetMode="External" /><Relationship Id="rId2" Type="http://schemas.openxmlformats.org/officeDocument/2006/relationships/hyperlink" Target="http://www.sphold.com/index.php?id=133&amp;lang=ENG" TargetMode="External" /><Relationship Id="rId3" Type="http://schemas.openxmlformats.org/officeDocument/2006/relationships/hyperlink" Target="http://www.sphold.com/index.php?id=132&amp;lang=ENG" TargetMode="External" /><Relationship Id="rId4" Type="http://schemas.openxmlformats.org/officeDocument/2006/relationships/hyperlink" Target="http://www.sphold.com/index.php?id=135&amp;lang=ENG" TargetMode="External" /><Relationship Id="rId5" Type="http://schemas.openxmlformats.org/officeDocument/2006/relationships/hyperlink" Target="http://www.sphold.com/index.php?id=131&amp;lang=ENG" TargetMode="External" /><Relationship Id="rId6" Type="http://schemas.openxmlformats.org/officeDocument/2006/relationships/hyperlink" Target="http://www.sphold.com/index.php?id=134&amp;lang=ENG" TargetMode="External" /><Relationship Id="rId7" Type="http://schemas.openxmlformats.org/officeDocument/2006/relationships/hyperlink" Target="http://www.sphold.com/index.php?id=136&amp;lang=ENG" TargetMode="External" /><Relationship Id="rId8" Type="http://schemas.openxmlformats.org/officeDocument/2006/relationships/hyperlink" Target="http://www.sphold.com/en/companies/mc_hdraulic/" TargetMode="External" /><Relationship Id="rId9" Type="http://schemas.openxmlformats.org/officeDocument/2006/relationships/hyperlink" Target="http://www.iabank.bg/en" TargetMode="External" /><Relationship Id="rId10" Type="http://schemas.openxmlformats.org/officeDocument/2006/relationships/hyperlink" Target="http://www.sphold.com/index.php?id=132&amp;lang=ENG" TargetMode="External" /><Relationship Id="rId11" Type="http://schemas.openxmlformats.org/officeDocument/2006/relationships/hyperlink" Target="http://www.sphold.com/index.php?lang=ENG" TargetMode="External" /><Relationship Id="rId12" Type="http://schemas.openxmlformats.org/officeDocument/2006/relationships/hyperlink" Target="http://www.sphold.com/index.php?id=134&amp;lang=ENG" TargetMode="External" /><Relationship Id="rId13" Type="http://schemas.openxmlformats.org/officeDocument/2006/relationships/hyperlink" Target="http://www.sphold.com/index.php?id=161&amp;lang=ENG" TargetMode="External" /><Relationship Id="rId1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tabSelected="1" zoomScale="75" zoomScaleNormal="75" zoomScaleSheetLayoutView="75" zoomScalePageLayoutView="0" workbookViewId="0" topLeftCell="A1">
      <selection activeCell="A1" sqref="A1:C1"/>
    </sheetView>
  </sheetViews>
  <sheetFormatPr defaultColWidth="9.281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08" t="s">
        <v>169</v>
      </c>
      <c r="B1" s="208"/>
      <c r="C1" s="208"/>
    </row>
    <row r="2" spans="1:4" ht="15.75">
      <c r="A2" s="213" t="s">
        <v>162</v>
      </c>
      <c r="B2" s="213"/>
      <c r="C2" s="213"/>
      <c r="D2" s="213"/>
    </row>
    <row r="3" spans="1:3" ht="15">
      <c r="A3" s="212" t="s">
        <v>223</v>
      </c>
      <c r="B3" s="212"/>
      <c r="C3" s="212"/>
    </row>
    <row r="4" spans="1:3" ht="12.75" customHeight="1">
      <c r="A4" s="40"/>
      <c r="B4" s="41"/>
      <c r="C4" s="92" t="s">
        <v>0</v>
      </c>
    </row>
    <row r="5" spans="1:3" ht="16.5" customHeight="1">
      <c r="A5" s="20" t="s">
        <v>1</v>
      </c>
      <c r="B5" s="21">
        <v>41274</v>
      </c>
      <c r="C5" s="21">
        <v>40908</v>
      </c>
    </row>
    <row r="6" spans="1:3" s="42" customFormat="1" ht="15.75">
      <c r="A6" s="209" t="s">
        <v>2</v>
      </c>
      <c r="B6" s="210"/>
      <c r="C6" s="211"/>
    </row>
    <row r="7" spans="1:3" s="42" customFormat="1" ht="15.75">
      <c r="A7" s="32"/>
      <c r="B7" s="38"/>
      <c r="C7" s="38"/>
    </row>
    <row r="8" spans="1:3" s="16" customFormat="1" ht="15">
      <c r="A8" s="39" t="s">
        <v>3</v>
      </c>
      <c r="B8" s="23">
        <v>4290</v>
      </c>
      <c r="C8" s="23">
        <v>4269</v>
      </c>
    </row>
    <row r="9" spans="1:3" s="16" customFormat="1" ht="15">
      <c r="A9" s="39" t="s">
        <v>4</v>
      </c>
      <c r="B9" s="23">
        <v>24493</v>
      </c>
      <c r="C9" s="23">
        <v>22039</v>
      </c>
    </row>
    <row r="10" spans="1:3" s="16" customFormat="1" ht="15">
      <c r="A10" s="39" t="s">
        <v>101</v>
      </c>
      <c r="B10" s="23">
        <v>21797</v>
      </c>
      <c r="C10" s="23">
        <v>25128</v>
      </c>
    </row>
    <row r="11" spans="1:3" s="16" customFormat="1" ht="15">
      <c r="A11" s="39" t="s">
        <v>5</v>
      </c>
      <c r="B11" s="23">
        <v>6772</v>
      </c>
      <c r="C11" s="23">
        <v>5788</v>
      </c>
    </row>
    <row r="12" spans="1:3" s="16" customFormat="1" ht="15">
      <c r="A12" s="39" t="s">
        <v>92</v>
      </c>
      <c r="B12" s="23">
        <v>1173</v>
      </c>
      <c r="C12" s="23">
        <v>1293</v>
      </c>
    </row>
    <row r="13" spans="1:3" s="16" customFormat="1" ht="15">
      <c r="A13" s="39" t="s">
        <v>6</v>
      </c>
      <c r="B13" s="23">
        <v>500</v>
      </c>
      <c r="C13" s="23">
        <v>581</v>
      </c>
    </row>
    <row r="14" spans="1:3" s="16" customFormat="1" ht="15">
      <c r="A14" s="39" t="s">
        <v>7</v>
      </c>
      <c r="B14" s="23">
        <v>8328</v>
      </c>
      <c r="C14" s="23">
        <v>6871</v>
      </c>
    </row>
    <row r="15" spans="1:3" s="16" customFormat="1" ht="15">
      <c r="A15" s="39" t="s">
        <v>8</v>
      </c>
      <c r="B15" s="23">
        <v>93</v>
      </c>
      <c r="C15" s="23">
        <v>68</v>
      </c>
    </row>
    <row r="16" spans="1:3" s="16" customFormat="1" ht="15">
      <c r="A16" s="39" t="s">
        <v>9</v>
      </c>
      <c r="B16" s="23">
        <v>841</v>
      </c>
      <c r="C16" s="23">
        <v>170</v>
      </c>
    </row>
    <row r="17" spans="1:3" s="16" customFormat="1" ht="15">
      <c r="A17" s="39" t="s">
        <v>164</v>
      </c>
      <c r="B17" s="23">
        <v>420</v>
      </c>
      <c r="C17" s="23">
        <v>324</v>
      </c>
    </row>
    <row r="18" spans="1:3" s="16" customFormat="1" ht="15">
      <c r="A18" s="22" t="s">
        <v>194</v>
      </c>
      <c r="B18" s="23">
        <v>746</v>
      </c>
      <c r="C18" s="23">
        <v>746</v>
      </c>
    </row>
    <row r="19" spans="1:3" s="16" customFormat="1" ht="15">
      <c r="A19" s="22" t="s">
        <v>10</v>
      </c>
      <c r="B19" s="23">
        <v>7010</v>
      </c>
      <c r="C19" s="23">
        <v>7010</v>
      </c>
    </row>
    <row r="20" spans="1:3" s="16" customFormat="1" ht="15">
      <c r="A20" s="60" t="s">
        <v>11</v>
      </c>
      <c r="B20" s="61">
        <v>24</v>
      </c>
      <c r="C20" s="61">
        <v>24</v>
      </c>
    </row>
    <row r="21" spans="1:3" s="16" customFormat="1" ht="15">
      <c r="A21" s="22" t="s">
        <v>150</v>
      </c>
      <c r="B21" s="61">
        <v>680</v>
      </c>
      <c r="C21" s="61">
        <v>680</v>
      </c>
    </row>
    <row r="22" spans="1:3" s="16" customFormat="1" ht="15">
      <c r="A22" s="31" t="s">
        <v>193</v>
      </c>
      <c r="B22" s="61">
        <v>97</v>
      </c>
      <c r="C22" s="61">
        <v>97</v>
      </c>
    </row>
    <row r="23" spans="1:3" s="16" customFormat="1" ht="15">
      <c r="A23" s="60" t="s">
        <v>165</v>
      </c>
      <c r="B23" s="61">
        <v>46</v>
      </c>
      <c r="C23" s="61">
        <v>51</v>
      </c>
    </row>
    <row r="24" spans="1:3" s="16" customFormat="1" ht="16.5" thickBot="1">
      <c r="A24" s="184" t="s">
        <v>13</v>
      </c>
      <c r="B24" s="63">
        <f>SUM(B8:B23)</f>
        <v>77310</v>
      </c>
      <c r="C24" s="63">
        <f>SUM(C8:C23)</f>
        <v>75139</v>
      </c>
    </row>
    <row r="25" spans="1:3" s="16" customFormat="1" ht="9.75" customHeight="1">
      <c r="A25" s="24"/>
      <c r="B25" s="25"/>
      <c r="C25" s="25"/>
    </row>
    <row r="26" spans="1:3" s="16" customFormat="1" ht="15.75">
      <c r="A26" s="209" t="s">
        <v>14</v>
      </c>
      <c r="B26" s="210"/>
      <c r="C26" s="211"/>
    </row>
    <row r="27" spans="1:3" s="16" customFormat="1" ht="15">
      <c r="A27" s="57" t="s">
        <v>15</v>
      </c>
      <c r="B27" s="23">
        <v>15725</v>
      </c>
      <c r="C27" s="23">
        <v>17921</v>
      </c>
    </row>
    <row r="28" spans="1:3" s="16" customFormat="1" ht="15">
      <c r="A28" s="57" t="s">
        <v>16</v>
      </c>
      <c r="B28" s="23">
        <v>4906</v>
      </c>
      <c r="C28" s="23">
        <v>4620</v>
      </c>
    </row>
    <row r="29" spans="1:3" s="16" customFormat="1" ht="15">
      <c r="A29" s="57" t="s">
        <v>17</v>
      </c>
      <c r="B29" s="23">
        <v>198</v>
      </c>
      <c r="C29" s="23">
        <v>138</v>
      </c>
    </row>
    <row r="30" spans="1:3" s="16" customFormat="1" ht="15">
      <c r="A30" s="57" t="s">
        <v>18</v>
      </c>
      <c r="B30" s="23">
        <v>11482</v>
      </c>
      <c r="C30" s="23">
        <v>10174</v>
      </c>
    </row>
    <row r="31" spans="1:3" s="16" customFormat="1" ht="15">
      <c r="A31" s="57" t="s">
        <v>234</v>
      </c>
      <c r="B31" s="23">
        <v>24</v>
      </c>
      <c r="C31" s="23"/>
    </row>
    <row r="32" spans="1:3" s="16" customFormat="1" ht="15">
      <c r="A32" s="22" t="s">
        <v>20</v>
      </c>
      <c r="B32" s="23">
        <v>23120</v>
      </c>
      <c r="C32" s="23">
        <v>23587</v>
      </c>
    </row>
    <row r="33" spans="1:3" s="16" customFormat="1" ht="15">
      <c r="A33" s="57" t="s">
        <v>21</v>
      </c>
      <c r="B33" s="23">
        <v>2547</v>
      </c>
      <c r="C33" s="23">
        <v>1644</v>
      </c>
    </row>
    <row r="34" spans="1:3" s="16" customFormat="1" ht="15">
      <c r="A34" s="22" t="s">
        <v>146</v>
      </c>
      <c r="B34" s="23">
        <v>1797</v>
      </c>
      <c r="C34" s="23">
        <v>1750</v>
      </c>
    </row>
    <row r="35" spans="1:3" s="16" customFormat="1" ht="15">
      <c r="A35" s="22" t="s">
        <v>22</v>
      </c>
      <c r="B35" s="23">
        <v>31</v>
      </c>
      <c r="C35" s="23">
        <v>107</v>
      </c>
    </row>
    <row r="36" spans="1:3" s="16" customFormat="1" ht="15">
      <c r="A36" s="22" t="s">
        <v>23</v>
      </c>
      <c r="B36" s="23">
        <v>2719</v>
      </c>
      <c r="C36" s="23">
        <v>2874</v>
      </c>
    </row>
    <row r="37" spans="1:3" s="16" customFormat="1" ht="15">
      <c r="A37" s="57" t="s">
        <v>8</v>
      </c>
      <c r="B37" s="23">
        <v>2868</v>
      </c>
      <c r="C37" s="23">
        <v>2399</v>
      </c>
    </row>
    <row r="38" spans="1:3" s="16" customFormat="1" ht="15">
      <c r="A38" s="60" t="s">
        <v>154</v>
      </c>
      <c r="B38" s="23">
        <v>2084</v>
      </c>
      <c r="C38" s="23">
        <v>310</v>
      </c>
    </row>
    <row r="39" spans="1:3" s="16" customFormat="1" ht="15">
      <c r="A39" s="22" t="s">
        <v>19</v>
      </c>
      <c r="B39" s="23">
        <v>23075</v>
      </c>
      <c r="C39" s="23">
        <v>22520</v>
      </c>
    </row>
    <row r="40" spans="1:3" s="16" customFormat="1" ht="15">
      <c r="A40" s="22" t="s">
        <v>12</v>
      </c>
      <c r="B40" s="23">
        <v>336</v>
      </c>
      <c r="C40" s="23">
        <v>367</v>
      </c>
    </row>
    <row r="41" spans="1:3" s="16" customFormat="1" ht="16.5" thickBot="1">
      <c r="A41" s="125" t="s">
        <v>24</v>
      </c>
      <c r="B41" s="63">
        <f>SUM(B27:B40)</f>
        <v>90912</v>
      </c>
      <c r="C41" s="63">
        <f>SUM(C27:C40)</f>
        <v>88411</v>
      </c>
    </row>
    <row r="42" spans="1:3" s="16" customFormat="1" ht="16.5" thickBot="1">
      <c r="A42" s="117" t="s">
        <v>25</v>
      </c>
      <c r="B42" s="59">
        <f>B24+B41</f>
        <v>168222</v>
      </c>
      <c r="C42" s="28">
        <f>C24+C41</f>
        <v>163550</v>
      </c>
    </row>
    <row r="43" spans="1:3" s="16" customFormat="1" ht="9.75" customHeight="1" thickTop="1">
      <c r="A43" s="27"/>
      <c r="B43" s="27"/>
      <c r="C43" s="27"/>
    </row>
    <row r="44" spans="1:3" s="16" customFormat="1" ht="15.75">
      <c r="A44" s="215" t="s">
        <v>26</v>
      </c>
      <c r="B44" s="216"/>
      <c r="C44" s="217"/>
    </row>
    <row r="45" spans="1:3" s="16" customFormat="1" ht="15">
      <c r="A45" s="22" t="s">
        <v>28</v>
      </c>
      <c r="B45" s="23">
        <v>20729</v>
      </c>
      <c r="C45" s="23">
        <v>20729</v>
      </c>
    </row>
    <row r="46" spans="1:3" s="16" customFormat="1" ht="15">
      <c r="A46" s="57" t="s">
        <v>30</v>
      </c>
      <c r="B46" s="23">
        <v>9734</v>
      </c>
      <c r="C46" s="23">
        <v>6374</v>
      </c>
    </row>
    <row r="47" spans="1:3" s="16" customFormat="1" ht="15">
      <c r="A47" s="22" t="s">
        <v>29</v>
      </c>
      <c r="B47" s="23">
        <v>34260</v>
      </c>
      <c r="C47" s="23">
        <v>28896</v>
      </c>
    </row>
    <row r="48" spans="1:3" s="16" customFormat="1" ht="15">
      <c r="A48" s="22" t="s">
        <v>59</v>
      </c>
      <c r="B48" s="23">
        <v>5411</v>
      </c>
      <c r="C48" s="23">
        <v>9151</v>
      </c>
    </row>
    <row r="49" spans="1:3" s="16" customFormat="1" ht="16.5" thickBot="1">
      <c r="A49" s="118" t="s">
        <v>27</v>
      </c>
      <c r="B49" s="26">
        <f>SUM(B45:B48)</f>
        <v>70134</v>
      </c>
      <c r="C49" s="26">
        <f>SUM(C45:C48)</f>
        <v>65150</v>
      </c>
    </row>
    <row r="50" spans="1:3" s="16" customFormat="1" ht="15.75" thickTop="1">
      <c r="A50" s="29"/>
      <c r="B50" s="25"/>
      <c r="C50" s="25"/>
    </row>
    <row r="51" spans="1:3" s="16" customFormat="1" ht="16.5" thickBot="1">
      <c r="A51" s="121" t="s">
        <v>31</v>
      </c>
      <c r="B51" s="26">
        <v>70448</v>
      </c>
      <c r="C51" s="26">
        <v>65635</v>
      </c>
    </row>
    <row r="52" spans="1:3" s="16" customFormat="1" ht="10.5" customHeight="1" thickTop="1">
      <c r="A52" s="120"/>
      <c r="B52" s="25"/>
      <c r="C52" s="25"/>
    </row>
    <row r="53" spans="1:3" s="16" customFormat="1" ht="15.75">
      <c r="A53" s="218" t="s">
        <v>32</v>
      </c>
      <c r="B53" s="219"/>
      <c r="C53" s="220"/>
    </row>
    <row r="54" spans="1:3" s="16" customFormat="1" ht="15.75">
      <c r="A54" s="209" t="s">
        <v>33</v>
      </c>
      <c r="B54" s="210"/>
      <c r="C54" s="211"/>
    </row>
    <row r="55" spans="1:3" s="16" customFormat="1" ht="15">
      <c r="A55" s="31" t="s">
        <v>191</v>
      </c>
      <c r="B55" s="23">
        <v>1464</v>
      </c>
      <c r="C55" s="23">
        <v>1553</v>
      </c>
    </row>
    <row r="56" spans="1:3" s="16" customFormat="1" ht="15">
      <c r="A56" s="22" t="s">
        <v>8</v>
      </c>
      <c r="B56" s="23">
        <v>540</v>
      </c>
      <c r="C56" s="23">
        <v>656</v>
      </c>
    </row>
    <row r="57" spans="1:3" s="16" customFormat="1" ht="15">
      <c r="A57" s="60" t="s">
        <v>192</v>
      </c>
      <c r="B57" s="23">
        <v>519</v>
      </c>
      <c r="C57" s="23">
        <v>519</v>
      </c>
    </row>
    <row r="58" spans="1:3" s="16" customFormat="1" ht="15">
      <c r="A58" s="122" t="s">
        <v>168</v>
      </c>
      <c r="B58" s="23">
        <v>242</v>
      </c>
      <c r="C58" s="23">
        <v>278</v>
      </c>
    </row>
    <row r="59" spans="1:3" s="16" customFormat="1" ht="15.75">
      <c r="A59" s="98" t="s">
        <v>35</v>
      </c>
      <c r="B59" s="30">
        <f>SUM(B55:B58)</f>
        <v>2765</v>
      </c>
      <c r="C59" s="30">
        <f>SUM(C55:C58)</f>
        <v>3006</v>
      </c>
    </row>
    <row r="60" spans="1:3" s="16" customFormat="1" ht="15.75">
      <c r="A60" s="215" t="s">
        <v>36</v>
      </c>
      <c r="B60" s="216"/>
      <c r="C60" s="217"/>
    </row>
    <row r="61" spans="1:3" s="16" customFormat="1" ht="15">
      <c r="A61" s="31" t="s">
        <v>190</v>
      </c>
      <c r="B61" s="23">
        <v>1874</v>
      </c>
      <c r="C61" s="23">
        <v>2150</v>
      </c>
    </row>
    <row r="62" spans="1:3" s="16" customFormat="1" ht="15">
      <c r="A62" s="31" t="s">
        <v>41</v>
      </c>
      <c r="B62" s="23">
        <v>630</v>
      </c>
      <c r="C62" s="23">
        <v>594</v>
      </c>
    </row>
    <row r="63" spans="1:3" s="16" customFormat="1" ht="15">
      <c r="A63" s="31" t="s">
        <v>42</v>
      </c>
      <c r="B63" s="61">
        <v>14032</v>
      </c>
      <c r="C63" s="61">
        <v>16309</v>
      </c>
    </row>
    <row r="64" spans="1:3" s="16" customFormat="1" ht="15">
      <c r="A64" s="123" t="s">
        <v>43</v>
      </c>
      <c r="B64" s="61">
        <v>895</v>
      </c>
      <c r="C64" s="61">
        <v>1473</v>
      </c>
    </row>
    <row r="65" spans="1:3" s="16" customFormat="1" ht="15">
      <c r="A65" s="31" t="s">
        <v>44</v>
      </c>
      <c r="B65" s="61">
        <v>2461</v>
      </c>
      <c r="C65" s="61">
        <v>2915</v>
      </c>
    </row>
    <row r="66" spans="1:3" s="16" customFormat="1" ht="15">
      <c r="A66" s="123" t="s">
        <v>45</v>
      </c>
      <c r="B66" s="58">
        <v>840</v>
      </c>
      <c r="C66" s="58">
        <v>960</v>
      </c>
    </row>
    <row r="67" spans="1:3" s="16" customFormat="1" ht="15">
      <c r="A67" s="52" t="s">
        <v>46</v>
      </c>
      <c r="B67" s="61">
        <v>836</v>
      </c>
      <c r="C67" s="61">
        <v>1350</v>
      </c>
    </row>
    <row r="68" spans="1:3" s="16" customFormat="1" ht="15">
      <c r="A68" s="123" t="s">
        <v>8</v>
      </c>
      <c r="B68" s="58">
        <v>1635</v>
      </c>
      <c r="C68" s="58">
        <v>1982</v>
      </c>
    </row>
    <row r="69" spans="1:3" s="16" customFormat="1" ht="15">
      <c r="A69" s="52" t="s">
        <v>40</v>
      </c>
      <c r="B69" s="58">
        <v>330</v>
      </c>
      <c r="C69" s="58">
        <v>408</v>
      </c>
    </row>
    <row r="70" spans="1:3" s="16" customFormat="1" ht="15">
      <c r="A70" s="122" t="s">
        <v>34</v>
      </c>
      <c r="B70" s="58">
        <v>167</v>
      </c>
      <c r="C70" s="58">
        <v>21</v>
      </c>
    </row>
    <row r="71" spans="1:3" s="16" customFormat="1" ht="15">
      <c r="A71" s="122" t="s">
        <v>168</v>
      </c>
      <c r="B71" s="58">
        <v>1175</v>
      </c>
      <c r="C71" s="58">
        <v>1597</v>
      </c>
    </row>
    <row r="72" spans="1:3" s="62" customFormat="1" ht="15.75">
      <c r="A72" s="98" t="s">
        <v>37</v>
      </c>
      <c r="B72" s="199">
        <f>SUM(B61:B71)</f>
        <v>24875</v>
      </c>
      <c r="C72" s="199">
        <f>SUM(C61:C71)</f>
        <v>29759</v>
      </c>
    </row>
    <row r="73" spans="1:3" s="62" customFormat="1" ht="15.75">
      <c r="A73" s="98"/>
      <c r="B73" s="195"/>
      <c r="C73" s="195"/>
    </row>
    <row r="74" spans="1:3" s="16" customFormat="1" ht="16.5" thickBot="1">
      <c r="A74" s="121" t="s">
        <v>38</v>
      </c>
      <c r="B74" s="179">
        <f>B59+B72</f>
        <v>27640</v>
      </c>
      <c r="C74" s="179">
        <f>C59+C72</f>
        <v>32765</v>
      </c>
    </row>
    <row r="75" spans="1:3" s="16" customFormat="1" ht="17.25" thickBot="1" thickTop="1">
      <c r="A75" s="64"/>
      <c r="B75" s="65"/>
      <c r="C75" s="182"/>
    </row>
    <row r="76" spans="1:3" s="16" customFormat="1" ht="16.5" thickBot="1">
      <c r="A76" s="173" t="s">
        <v>39</v>
      </c>
      <c r="B76" s="183">
        <f>B49+B51+B59+B72</f>
        <v>168222</v>
      </c>
      <c r="C76" s="183">
        <f>C49+C51+C59+C72</f>
        <v>163550</v>
      </c>
    </row>
    <row r="77" spans="1:3" s="16" customFormat="1" ht="16.5" thickTop="1">
      <c r="A77" s="173"/>
      <c r="B77" s="196"/>
      <c r="C77" s="196"/>
    </row>
    <row r="78" spans="1:4" s="16" customFormat="1" ht="15.75">
      <c r="A78" s="22" t="s">
        <v>156</v>
      </c>
      <c r="B78" s="30">
        <v>810</v>
      </c>
      <c r="C78" s="30">
        <v>1702</v>
      </c>
      <c r="D78" s="172"/>
    </row>
    <row r="79" spans="1:3" s="100" customFormat="1" ht="14.25">
      <c r="A79" s="97"/>
      <c r="B79" s="99"/>
      <c r="C79" s="99"/>
    </row>
    <row r="80" spans="1:3" s="100" customFormat="1" ht="14.25">
      <c r="A80" s="181" t="s">
        <v>224</v>
      </c>
      <c r="B80" s="99"/>
      <c r="C80" s="99"/>
    </row>
    <row r="81" spans="1:3" s="27" customFormat="1" ht="15" customHeight="1">
      <c r="A81" s="152" t="s">
        <v>102</v>
      </c>
      <c r="B81" s="214" t="s">
        <v>195</v>
      </c>
      <c r="C81" s="214"/>
    </row>
    <row r="82" spans="1:2" s="27" customFormat="1" ht="15">
      <c r="A82" s="152"/>
      <c r="B82" s="152"/>
    </row>
    <row r="83" ht="15">
      <c r="A83" s="181"/>
    </row>
  </sheetData>
  <sheetProtection/>
  <mergeCells count="10">
    <mergeCell ref="A1:C1"/>
    <mergeCell ref="A6:C6"/>
    <mergeCell ref="A3:C3"/>
    <mergeCell ref="A2:D2"/>
    <mergeCell ref="B81:C81"/>
    <mergeCell ref="A26:C26"/>
    <mergeCell ref="A44:C44"/>
    <mergeCell ref="A53:C53"/>
    <mergeCell ref="A60:C60"/>
    <mergeCell ref="A54:C54"/>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79:C80 B75:C77 B43:C46 B27:C41 B50:C52 B8:C25 B61:C73">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3:C53">
      <formula1>-99999999999</formula1>
      <formula2>0</formula2>
    </dataValidation>
  </dataValidations>
  <hyperlinks>
    <hyperlink ref="A1:C1" r:id="rId1" display="STARA PLANINA HOLD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5"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zoomScalePageLayoutView="0" workbookViewId="0" topLeftCell="A1">
      <selection activeCell="A1" sqref="A1:C1"/>
    </sheetView>
  </sheetViews>
  <sheetFormatPr defaultColWidth="9.28125" defaultRowHeight="12.75"/>
  <cols>
    <col min="1" max="1" width="64.00390625" style="45" customWidth="1"/>
    <col min="2" max="2" width="27.8515625" style="48" customWidth="1"/>
    <col min="3" max="3" width="24.7109375" style="49" customWidth="1"/>
    <col min="4" max="16384" width="9.28125" style="47" customWidth="1"/>
  </cols>
  <sheetData>
    <row r="1" spans="1:3" s="15" customFormat="1" ht="36.75" customHeight="1">
      <c r="A1" s="208" t="s">
        <v>169</v>
      </c>
      <c r="B1" s="208"/>
      <c r="C1" s="208"/>
    </row>
    <row r="2" spans="1:3" s="36" customFormat="1" ht="15.75">
      <c r="A2" s="19"/>
      <c r="B2" s="50"/>
      <c r="C2" s="50"/>
    </row>
    <row r="3" spans="1:4" s="36" customFormat="1" ht="15.75">
      <c r="A3" s="213" t="s">
        <v>163</v>
      </c>
      <c r="B3" s="213"/>
      <c r="C3" s="213"/>
      <c r="D3" s="169"/>
    </row>
    <row r="4" spans="1:4" ht="17.25" customHeight="1">
      <c r="A4" s="212" t="s">
        <v>223</v>
      </c>
      <c r="B4" s="212"/>
      <c r="C4" s="212"/>
      <c r="D4" s="170"/>
    </row>
    <row r="5" spans="2:3" ht="17.25" customHeight="1">
      <c r="B5" s="46"/>
      <c r="C5" s="92" t="s">
        <v>0</v>
      </c>
    </row>
    <row r="6" spans="1:3" ht="15.75">
      <c r="A6" s="20"/>
      <c r="B6" s="21">
        <v>41274</v>
      </c>
      <c r="C6" s="21">
        <v>40908</v>
      </c>
    </row>
    <row r="7" spans="1:3" ht="15">
      <c r="A7" s="39" t="s">
        <v>93</v>
      </c>
      <c r="B7" s="174">
        <v>155204</v>
      </c>
      <c r="C7" s="174">
        <v>180338</v>
      </c>
    </row>
    <row r="8" spans="1:3" ht="15">
      <c r="A8" s="39" t="s">
        <v>94</v>
      </c>
      <c r="B8" s="174">
        <v>2116</v>
      </c>
      <c r="C8" s="174">
        <v>2082</v>
      </c>
    </row>
    <row r="9" spans="1:3" ht="15">
      <c r="A9" s="39" t="s">
        <v>95</v>
      </c>
      <c r="B9" s="174">
        <v>2492</v>
      </c>
      <c r="C9" s="174">
        <v>1118</v>
      </c>
    </row>
    <row r="10" spans="1:3" ht="15">
      <c r="A10" s="39" t="s">
        <v>96</v>
      </c>
      <c r="B10" s="174">
        <v>4060</v>
      </c>
      <c r="C10" s="174">
        <v>8247</v>
      </c>
    </row>
    <row r="11" spans="1:3" ht="15">
      <c r="A11" s="39" t="s">
        <v>47</v>
      </c>
      <c r="B11" s="174">
        <v>497</v>
      </c>
      <c r="C11" s="174">
        <v>544</v>
      </c>
    </row>
    <row r="12" spans="1:3" ht="15">
      <c r="A12" s="194" t="s">
        <v>203</v>
      </c>
      <c r="B12" s="174">
        <v>90</v>
      </c>
      <c r="C12" s="174">
        <v>48</v>
      </c>
    </row>
    <row r="13" spans="1:3" ht="15">
      <c r="A13" s="126" t="s">
        <v>48</v>
      </c>
      <c r="B13" s="175">
        <v>1018</v>
      </c>
      <c r="C13" s="175">
        <v>754</v>
      </c>
    </row>
    <row r="14" spans="1:3" ht="15">
      <c r="A14" s="31" t="s">
        <v>49</v>
      </c>
      <c r="B14" s="175">
        <v>-93</v>
      </c>
      <c r="C14" s="175">
        <v>157</v>
      </c>
    </row>
    <row r="15" spans="1:3" ht="15">
      <c r="A15" s="31" t="s">
        <v>159</v>
      </c>
      <c r="B15" s="175">
        <v>15</v>
      </c>
      <c r="C15" s="175">
        <v>21</v>
      </c>
    </row>
    <row r="16" spans="1:3" ht="15">
      <c r="A16" s="31" t="s">
        <v>97</v>
      </c>
      <c r="B16" s="175">
        <v>-278</v>
      </c>
      <c r="C16" s="175">
        <v>-303</v>
      </c>
    </row>
    <row r="17" spans="1:3" ht="15">
      <c r="A17" s="31" t="s">
        <v>50</v>
      </c>
      <c r="B17" s="175">
        <v>-86461</v>
      </c>
      <c r="C17" s="175">
        <v>-100637</v>
      </c>
    </row>
    <row r="18" spans="1:3" ht="15">
      <c r="A18" s="31" t="s">
        <v>51</v>
      </c>
      <c r="B18" s="176">
        <v>-14241</v>
      </c>
      <c r="C18" s="176">
        <v>-18537</v>
      </c>
    </row>
    <row r="19" spans="1:3" ht="15">
      <c r="A19" s="31" t="s">
        <v>52</v>
      </c>
      <c r="B19" s="176">
        <v>-11966</v>
      </c>
      <c r="C19" s="176">
        <v>-11298</v>
      </c>
    </row>
    <row r="20" spans="1:3" ht="15">
      <c r="A20" s="31" t="s">
        <v>53</v>
      </c>
      <c r="B20" s="176">
        <v>-27422</v>
      </c>
      <c r="C20" s="176">
        <v>-29474</v>
      </c>
    </row>
    <row r="21" spans="1:3" ht="15">
      <c r="A21" s="31" t="s">
        <v>54</v>
      </c>
      <c r="B21" s="176">
        <v>-5662</v>
      </c>
      <c r="C21" s="176">
        <v>-5891</v>
      </c>
    </row>
    <row r="22" spans="1:3" ht="18.75" customHeight="1">
      <c r="A22" s="127" t="s">
        <v>63</v>
      </c>
      <c r="B22" s="176">
        <v>1362</v>
      </c>
      <c r="C22" s="176">
        <v>1856</v>
      </c>
    </row>
    <row r="23" spans="1:3" ht="15">
      <c r="A23" s="31" t="s">
        <v>58</v>
      </c>
      <c r="B23" s="176">
        <v>-3450</v>
      </c>
      <c r="C23" s="176">
        <v>-3995</v>
      </c>
    </row>
    <row r="24" spans="1:3" ht="15">
      <c r="A24" s="31" t="s">
        <v>55</v>
      </c>
      <c r="B24" s="175">
        <v>-761</v>
      </c>
      <c r="C24" s="175">
        <v>-1229</v>
      </c>
    </row>
    <row r="25" spans="1:3" ht="15">
      <c r="A25" s="37"/>
      <c r="B25" s="177"/>
      <c r="C25" s="177"/>
    </row>
    <row r="26" spans="1:3" ht="15.75">
      <c r="A26" s="44" t="s">
        <v>56</v>
      </c>
      <c r="B26" s="30">
        <f>SUM(B7:B25)</f>
        <v>16520</v>
      </c>
      <c r="C26" s="30">
        <f>SUM(C7:C25)</f>
        <v>23801</v>
      </c>
    </row>
    <row r="27" spans="1:3" ht="15">
      <c r="A27" s="37"/>
      <c r="B27" s="177"/>
      <c r="C27" s="177"/>
    </row>
    <row r="28" spans="1:3" ht="15">
      <c r="A28" s="52" t="s">
        <v>57</v>
      </c>
      <c r="B28" s="61">
        <v>1884</v>
      </c>
      <c r="C28" s="61">
        <v>2258</v>
      </c>
    </row>
    <row r="29" spans="1:3" ht="15.75">
      <c r="A29" s="44" t="s">
        <v>59</v>
      </c>
      <c r="B29" s="30">
        <f>B26-B28</f>
        <v>14636</v>
      </c>
      <c r="C29" s="30">
        <f>C26-C28</f>
        <v>21543</v>
      </c>
    </row>
    <row r="30" spans="1:3" ht="15.75">
      <c r="A30" s="119"/>
      <c r="B30" s="178"/>
      <c r="C30" s="178"/>
    </row>
    <row r="31" spans="1:3" ht="15">
      <c r="A31" s="31" t="s">
        <v>60</v>
      </c>
      <c r="B31" s="23">
        <v>9225</v>
      </c>
      <c r="C31" s="23">
        <v>12392</v>
      </c>
    </row>
    <row r="32" spans="1:3" s="133" customFormat="1" ht="21.75" customHeight="1" thickBot="1">
      <c r="A32" s="132" t="s">
        <v>62</v>
      </c>
      <c r="B32" s="26">
        <f>B29-B31</f>
        <v>5411</v>
      </c>
      <c r="C32" s="26">
        <f>C29-C31</f>
        <v>9151</v>
      </c>
    </row>
    <row r="33" spans="1:3" ht="15.75" thickTop="1">
      <c r="A33" s="37"/>
      <c r="B33" s="177"/>
      <c r="C33" s="177"/>
    </row>
    <row r="34" spans="1:3" ht="16.5" thickBot="1">
      <c r="A34" s="121" t="s">
        <v>61</v>
      </c>
      <c r="B34" s="180">
        <f>B32/21000</f>
        <v>0.25766666666666665</v>
      </c>
      <c r="C34" s="180">
        <f>C32/21000</f>
        <v>0.43576190476190474</v>
      </c>
    </row>
    <row r="35" spans="1:3" s="106" customFormat="1" ht="15.75" thickTop="1">
      <c r="A35" s="103"/>
      <c r="B35" s="104"/>
      <c r="C35" s="105"/>
    </row>
    <row r="36" spans="1:3" s="100" customFormat="1" ht="14.25">
      <c r="A36" s="181"/>
      <c r="B36" s="99"/>
      <c r="C36" s="99"/>
    </row>
    <row r="37" spans="1:3" s="27" customFormat="1" ht="15" customHeight="1">
      <c r="A37" s="152" t="s">
        <v>102</v>
      </c>
      <c r="B37" s="214" t="s">
        <v>195</v>
      </c>
      <c r="C37" s="214"/>
    </row>
    <row r="38" spans="1:2" s="27" customFormat="1" ht="15">
      <c r="A38" s="152"/>
      <c r="B38" s="152"/>
    </row>
    <row r="39" spans="1:3" s="36" customFormat="1" ht="15">
      <c r="A39" s="34"/>
      <c r="B39" s="33"/>
      <c r="C39" s="35"/>
    </row>
  </sheetData>
  <sheetProtection/>
  <mergeCells count="4">
    <mergeCell ref="A1:C1"/>
    <mergeCell ref="A4:C4"/>
    <mergeCell ref="B37:C37"/>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6">
      <formula1>0</formula1>
      <formula2>9999999999999990</formula2>
    </dataValidation>
  </dataValidations>
  <hyperlinks>
    <hyperlink ref="A1:C1" r:id="rId1" display="STARA PLANINA HOLD PLC"/>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zoomScalePageLayoutView="0" workbookViewId="0" topLeftCell="A1">
      <selection activeCell="A1" sqref="A1:C1"/>
    </sheetView>
  </sheetViews>
  <sheetFormatPr defaultColWidth="9.28125" defaultRowHeight="12.75"/>
  <cols>
    <col min="1" max="1" width="78.28125" style="3" customWidth="1"/>
    <col min="2" max="3" width="21.00390625" style="12" customWidth="1"/>
    <col min="4" max="16384" width="9.28125" style="3" customWidth="1"/>
  </cols>
  <sheetData>
    <row r="1" spans="1:3" s="15" customFormat="1" ht="36.75" customHeight="1">
      <c r="A1" s="208" t="s">
        <v>169</v>
      </c>
      <c r="B1" s="208"/>
      <c r="C1" s="208"/>
    </row>
    <row r="2" spans="1:3" ht="20.25">
      <c r="A2" s="13"/>
      <c r="B2" s="13"/>
      <c r="C2" s="13"/>
    </row>
    <row r="3" spans="1:3" ht="15.75">
      <c r="A3" s="213" t="s">
        <v>152</v>
      </c>
      <c r="B3" s="213"/>
      <c r="C3" s="213"/>
    </row>
    <row r="4" spans="1:3" ht="15" customHeight="1">
      <c r="A4" s="212" t="s">
        <v>223</v>
      </c>
      <c r="B4" s="212"/>
      <c r="C4" s="212"/>
    </row>
    <row r="5" spans="1:3" ht="15">
      <c r="A5" s="1"/>
      <c r="B5" s="4"/>
      <c r="C5" s="4"/>
    </row>
    <row r="6" spans="1:3" ht="15">
      <c r="A6" s="1"/>
      <c r="B6" s="5"/>
      <c r="C6" s="92" t="s">
        <v>0</v>
      </c>
    </row>
    <row r="7" spans="1:3" s="14" customFormat="1" ht="15.75">
      <c r="A7" s="44" t="s">
        <v>69</v>
      </c>
      <c r="B7" s="21">
        <v>41274</v>
      </c>
      <c r="C7" s="21">
        <v>40908</v>
      </c>
    </row>
    <row r="8" spans="1:3" ht="18" customHeight="1">
      <c r="A8" s="31" t="s">
        <v>64</v>
      </c>
      <c r="B8" s="51">
        <v>173466</v>
      </c>
      <c r="C8" s="51">
        <v>196851</v>
      </c>
    </row>
    <row r="9" spans="1:3" ht="18" customHeight="1">
      <c r="A9" s="31" t="s">
        <v>65</v>
      </c>
      <c r="B9" s="51">
        <v>-118409</v>
      </c>
      <c r="C9" s="51">
        <v>-141028</v>
      </c>
    </row>
    <row r="10" spans="1:3" ht="18" customHeight="1">
      <c r="A10" s="31" t="s">
        <v>218</v>
      </c>
      <c r="B10" s="51">
        <v>-183</v>
      </c>
      <c r="C10" s="51">
        <v>62</v>
      </c>
    </row>
    <row r="11" spans="1:3" ht="15">
      <c r="A11" s="31" t="s">
        <v>66</v>
      </c>
      <c r="B11" s="51">
        <v>-35214</v>
      </c>
      <c r="C11" s="51">
        <v>-34964</v>
      </c>
    </row>
    <row r="12" spans="1:3" ht="18" customHeight="1">
      <c r="A12" s="91" t="s">
        <v>149</v>
      </c>
      <c r="B12" s="51">
        <v>1909</v>
      </c>
      <c r="C12" s="51">
        <v>3929</v>
      </c>
    </row>
    <row r="13" spans="1:3" ht="18" customHeight="1">
      <c r="A13" s="52" t="s">
        <v>158</v>
      </c>
      <c r="B13" s="124">
        <v>599</v>
      </c>
      <c r="C13" s="124">
        <v>431</v>
      </c>
    </row>
    <row r="14" spans="1:3" ht="18" customHeight="1">
      <c r="A14" s="52" t="s">
        <v>67</v>
      </c>
      <c r="B14" s="124">
        <v>-1302</v>
      </c>
      <c r="C14" s="124">
        <v>-1433</v>
      </c>
    </row>
    <row r="15" spans="1:3" ht="18" customHeight="1" thickBot="1">
      <c r="A15" s="202" t="s">
        <v>77</v>
      </c>
      <c r="B15" s="203">
        <f>SUM(B8:B14)</f>
        <v>20866</v>
      </c>
      <c r="C15" s="203">
        <f>SUM(C8:C14)</f>
        <v>23848</v>
      </c>
    </row>
    <row r="16" spans="1:3" ht="18" customHeight="1">
      <c r="A16" s="37"/>
      <c r="B16" s="205"/>
      <c r="C16" s="205"/>
    </row>
    <row r="17" spans="1:3" ht="15.75">
      <c r="A17" s="200" t="s">
        <v>98</v>
      </c>
      <c r="B17" s="43"/>
      <c r="C17" s="43"/>
    </row>
    <row r="18" spans="1:3" ht="18" customHeight="1">
      <c r="A18" s="31" t="s">
        <v>68</v>
      </c>
      <c r="B18" s="51">
        <v>-13107</v>
      </c>
      <c r="C18" s="51">
        <v>-9293</v>
      </c>
    </row>
    <row r="19" spans="1:3" ht="18" customHeight="1">
      <c r="A19" s="31" t="s">
        <v>166</v>
      </c>
      <c r="B19" s="51">
        <v>53</v>
      </c>
      <c r="C19" s="51">
        <v>96</v>
      </c>
    </row>
    <row r="20" spans="1:3" ht="18" customHeight="1">
      <c r="A20" s="31" t="s">
        <v>71</v>
      </c>
      <c r="B20" s="51">
        <v>-44</v>
      </c>
      <c r="C20" s="51">
        <v>0</v>
      </c>
    </row>
    <row r="21" spans="1:3" ht="18" customHeight="1">
      <c r="A21" s="31" t="s">
        <v>148</v>
      </c>
      <c r="B21" s="51">
        <v>125</v>
      </c>
      <c r="C21" s="51">
        <v>15</v>
      </c>
    </row>
    <row r="22" spans="1:3" ht="18" customHeight="1">
      <c r="A22" s="31" t="s">
        <v>225</v>
      </c>
      <c r="B22" s="53">
        <v>0</v>
      </c>
      <c r="C22" s="51">
        <v>-1980</v>
      </c>
    </row>
    <row r="23" spans="1:3" ht="18" customHeight="1">
      <c r="A23" s="31" t="s">
        <v>219</v>
      </c>
      <c r="B23" s="53">
        <v>10</v>
      </c>
      <c r="C23" s="51">
        <v>6</v>
      </c>
    </row>
    <row r="24" spans="1:3" ht="18" customHeight="1">
      <c r="A24" s="201" t="s">
        <v>220</v>
      </c>
      <c r="B24" s="197">
        <v>-1578</v>
      </c>
      <c r="C24" s="51">
        <v>2598</v>
      </c>
    </row>
    <row r="25" spans="1:3" ht="14.25" customHeight="1" thickBot="1">
      <c r="A25" s="202" t="s">
        <v>78</v>
      </c>
      <c r="B25" s="203">
        <f>SUM(B18:B24)</f>
        <v>-14541</v>
      </c>
      <c r="C25" s="203">
        <f>SUM(C18:C24)</f>
        <v>-8558</v>
      </c>
    </row>
    <row r="26" spans="1:3" ht="18" customHeight="1">
      <c r="A26" s="136"/>
      <c r="B26" s="198"/>
      <c r="C26" s="167"/>
    </row>
    <row r="27" spans="1:3" ht="18" customHeight="1">
      <c r="A27" s="134" t="s">
        <v>99</v>
      </c>
      <c r="B27" s="51"/>
      <c r="C27" s="135"/>
    </row>
    <row r="28" spans="1:3" ht="18" customHeight="1">
      <c r="A28" s="31" t="s">
        <v>221</v>
      </c>
      <c r="B28" s="51">
        <v>2</v>
      </c>
      <c r="C28" s="51"/>
    </row>
    <row r="29" spans="1:3" ht="18" customHeight="1">
      <c r="A29" s="31" t="s">
        <v>155</v>
      </c>
      <c r="B29" s="51">
        <v>-27</v>
      </c>
      <c r="C29" s="51"/>
    </row>
    <row r="30" spans="1:3" ht="18" customHeight="1">
      <c r="A30" s="31" t="s">
        <v>70</v>
      </c>
      <c r="B30" s="51">
        <v>1192</v>
      </c>
      <c r="C30" s="51">
        <v>1081</v>
      </c>
    </row>
    <row r="31" spans="1:3" ht="18" customHeight="1">
      <c r="A31" s="31" t="s">
        <v>72</v>
      </c>
      <c r="B31" s="51">
        <v>-2013</v>
      </c>
      <c r="C31" s="51">
        <v>-4148</v>
      </c>
    </row>
    <row r="32" spans="1:3" ht="18" customHeight="1">
      <c r="A32" s="31" t="s">
        <v>73</v>
      </c>
      <c r="B32" s="124">
        <v>-76</v>
      </c>
      <c r="C32" s="124">
        <v>-185</v>
      </c>
    </row>
    <row r="33" spans="1:3" ht="18" customHeight="1">
      <c r="A33" s="52" t="s">
        <v>74</v>
      </c>
      <c r="B33" s="124">
        <v>-132</v>
      </c>
      <c r="C33" s="124">
        <v>-152</v>
      </c>
    </row>
    <row r="34" spans="1:3" ht="18" customHeight="1">
      <c r="A34" s="31" t="s">
        <v>75</v>
      </c>
      <c r="B34" s="124">
        <v>-4239</v>
      </c>
      <c r="C34" s="124">
        <v>-2326</v>
      </c>
    </row>
    <row r="35" spans="1:3" ht="18" customHeight="1">
      <c r="A35" s="204" t="s">
        <v>76</v>
      </c>
      <c r="B35" s="124">
        <v>-930</v>
      </c>
      <c r="C35" s="124">
        <v>-1875</v>
      </c>
    </row>
    <row r="36" spans="1:3" ht="18" customHeight="1" thickBot="1">
      <c r="A36" s="202" t="s">
        <v>100</v>
      </c>
      <c r="B36" s="203">
        <f>SUM(B28:B35)</f>
        <v>-6223</v>
      </c>
      <c r="C36" s="203">
        <f>SUM(C30:C35)</f>
        <v>-7605</v>
      </c>
    </row>
    <row r="37" spans="1:3" ht="18" customHeight="1">
      <c r="A37" s="136"/>
      <c r="B37" s="205"/>
      <c r="C37" s="205"/>
    </row>
    <row r="38" spans="1:3" ht="18" customHeight="1">
      <c r="A38" s="126" t="s">
        <v>79</v>
      </c>
      <c r="B38" s="51">
        <f>B15+B25+B36</f>
        <v>102</v>
      </c>
      <c r="C38" s="51">
        <f>C15+C25+C36</f>
        <v>7685</v>
      </c>
    </row>
    <row r="39" spans="1:3" ht="18" customHeight="1">
      <c r="A39" s="31" t="s">
        <v>80</v>
      </c>
      <c r="B39" s="124">
        <v>22973</v>
      </c>
      <c r="C39" s="124">
        <v>14835</v>
      </c>
    </row>
    <row r="40" spans="1:3" ht="15">
      <c r="A40" s="206"/>
      <c r="B40" s="207"/>
      <c r="C40" s="207"/>
    </row>
    <row r="41" spans="1:3" ht="18" customHeight="1" thickBot="1">
      <c r="A41" s="202" t="s">
        <v>81</v>
      </c>
      <c r="B41" s="54">
        <f>B39+B38</f>
        <v>23075</v>
      </c>
      <c r="C41" s="54">
        <f>C39+C38</f>
        <v>22520</v>
      </c>
    </row>
    <row r="42" spans="1:3" ht="18" customHeight="1">
      <c r="A42" s="6"/>
      <c r="B42" s="7"/>
      <c r="C42" s="7"/>
    </row>
    <row r="43" spans="1:3" ht="18" customHeight="1">
      <c r="A43" s="181"/>
      <c r="B43" s="7"/>
      <c r="C43" s="7"/>
    </row>
    <row r="44" spans="1:3" s="100" customFormat="1" ht="14.25">
      <c r="A44" s="181"/>
      <c r="B44" s="99"/>
      <c r="C44" s="99"/>
    </row>
    <row r="45" spans="1:3" s="27" customFormat="1" ht="15" customHeight="1">
      <c r="A45" s="152" t="s">
        <v>102</v>
      </c>
      <c r="B45" s="214" t="s">
        <v>195</v>
      </c>
      <c r="C45" s="214"/>
    </row>
    <row r="46" spans="1:2" s="27" customFormat="1" ht="15">
      <c r="A46" s="152"/>
      <c r="B46" s="152"/>
    </row>
    <row r="47" spans="1:3" s="27" customFormat="1" ht="15" customHeight="1">
      <c r="A47" s="152"/>
      <c r="B47" s="214"/>
      <c r="C47" s="214"/>
    </row>
    <row r="48" spans="1:2" s="27" customFormat="1" ht="15">
      <c r="A48" s="152"/>
      <c r="B48" s="152"/>
    </row>
    <row r="49" spans="1:3" ht="14.25">
      <c r="A49" s="6"/>
      <c r="B49" s="7"/>
      <c r="C49" s="7"/>
    </row>
    <row r="50" spans="1:3" ht="25.5" customHeight="1">
      <c r="A50" s="10"/>
      <c r="B50" s="11"/>
      <c r="C50" s="3"/>
    </row>
  </sheetData>
  <sheetProtection/>
  <mergeCells count="5">
    <mergeCell ref="A1:C1"/>
    <mergeCell ref="B47:C47"/>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2:C43 B25:B37 B39:C39 B8:C20 C24:C37">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B44:C44">
      <formula1>0</formula1>
      <formula2>9999999999999990</formula2>
    </dataValidation>
  </dataValidations>
  <hyperlinks>
    <hyperlink ref="A1:C1" r:id="rId1" display="STARA PLANINA HOLD PLC"/>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F47"/>
  <sheetViews>
    <sheetView showGridLines="0" zoomScale="75" zoomScaleNormal="75" zoomScalePageLayoutView="0" workbookViewId="0" topLeftCell="A1">
      <selection activeCell="A1" sqref="A1:F1"/>
    </sheetView>
  </sheetViews>
  <sheetFormatPr defaultColWidth="9.28125" defaultRowHeight="12.75"/>
  <cols>
    <col min="1" max="1" width="36.140625" style="89" customWidth="1"/>
    <col min="2" max="2" width="11.421875" style="71" customWidth="1"/>
    <col min="3" max="3" width="10.140625" style="71" customWidth="1"/>
    <col min="4" max="4" width="13.00390625" style="71" customWidth="1"/>
    <col min="5" max="5" width="11.421875" style="71" customWidth="1"/>
    <col min="6" max="6" width="12.28125" style="71" customWidth="1"/>
    <col min="7" max="16384" width="9.28125" style="71" customWidth="1"/>
  </cols>
  <sheetData>
    <row r="1" spans="1:6" s="15" customFormat="1" ht="36.75" customHeight="1">
      <c r="A1" s="208" t="s">
        <v>169</v>
      </c>
      <c r="B1" s="208"/>
      <c r="C1" s="208"/>
      <c r="D1" s="208"/>
      <c r="E1" s="208"/>
      <c r="F1" s="208"/>
    </row>
    <row r="2" spans="1:5" ht="15.75">
      <c r="A2" s="72"/>
      <c r="B2" s="72"/>
      <c r="C2" s="72"/>
      <c r="D2" s="72"/>
      <c r="E2" s="72"/>
    </row>
    <row r="3" spans="1:6" s="73" customFormat="1" ht="15.75">
      <c r="A3" s="221" t="s">
        <v>153</v>
      </c>
      <c r="B3" s="221"/>
      <c r="C3" s="221"/>
      <c r="D3" s="221"/>
      <c r="E3" s="221"/>
      <c r="F3" s="221"/>
    </row>
    <row r="4" spans="1:6" s="73" customFormat="1" ht="15.75">
      <c r="A4" s="222" t="s">
        <v>223</v>
      </c>
      <c r="B4" s="222"/>
      <c r="C4" s="222"/>
      <c r="D4" s="222"/>
      <c r="E4" s="222"/>
      <c r="F4" s="222"/>
    </row>
    <row r="5" spans="1:5" s="73" customFormat="1" ht="15.75">
      <c r="A5" s="40"/>
      <c r="B5" s="74"/>
      <c r="C5" s="74"/>
      <c r="D5" s="74"/>
      <c r="E5" s="75"/>
    </row>
    <row r="6" spans="1:6" s="73" customFormat="1" ht="15.75">
      <c r="A6" s="40"/>
      <c r="B6" s="76"/>
      <c r="C6" s="76"/>
      <c r="D6" s="76"/>
      <c r="F6" s="92" t="s">
        <v>0</v>
      </c>
    </row>
    <row r="7" spans="1:6" s="94" customFormat="1" ht="30" customHeight="1">
      <c r="A7" s="93"/>
      <c r="B7" s="128" t="s">
        <v>82</v>
      </c>
      <c r="C7" s="128" t="s">
        <v>227</v>
      </c>
      <c r="D7" s="128" t="s">
        <v>83</v>
      </c>
      <c r="E7" s="129" t="s">
        <v>84</v>
      </c>
      <c r="F7" s="166" t="s">
        <v>31</v>
      </c>
    </row>
    <row r="8" spans="1:6" s="94" customFormat="1" ht="30" customHeight="1">
      <c r="A8" s="137" t="s">
        <v>204</v>
      </c>
      <c r="B8" s="77">
        <v>20729</v>
      </c>
      <c r="C8" s="190">
        <v>6019</v>
      </c>
      <c r="D8" s="77">
        <v>29499</v>
      </c>
      <c r="E8" s="77">
        <f>SUM(B8:D8)</f>
        <v>56247</v>
      </c>
      <c r="F8" s="77">
        <v>23282</v>
      </c>
    </row>
    <row r="9" spans="1:6" s="94" customFormat="1" ht="30" customHeight="1">
      <c r="A9" s="138" t="s">
        <v>59</v>
      </c>
      <c r="B9" s="78"/>
      <c r="C9" s="78"/>
      <c r="D9" s="185">
        <v>9151</v>
      </c>
      <c r="E9" s="186">
        <f>D9</f>
        <v>9151</v>
      </c>
      <c r="F9" s="186">
        <v>12392</v>
      </c>
    </row>
    <row r="10" spans="1:6" s="94" customFormat="1" ht="30" customHeight="1">
      <c r="A10" s="39" t="s">
        <v>147</v>
      </c>
      <c r="B10" s="78"/>
      <c r="C10" s="78"/>
      <c r="D10" s="185">
        <v>-274</v>
      </c>
      <c r="E10" s="186">
        <f>D10</f>
        <v>-274</v>
      </c>
      <c r="F10" s="186">
        <v>-2226</v>
      </c>
    </row>
    <row r="11" spans="1:6" s="94" customFormat="1" ht="30" customHeight="1">
      <c r="A11" s="39" t="s">
        <v>160</v>
      </c>
      <c r="B11" s="78"/>
      <c r="C11" s="171">
        <v>277</v>
      </c>
      <c r="D11" s="187">
        <v>-277</v>
      </c>
      <c r="E11" s="188"/>
      <c r="F11" s="188"/>
    </row>
    <row r="12" spans="1:6" s="94" customFormat="1" ht="30" customHeight="1">
      <c r="A12" s="39" t="s">
        <v>206</v>
      </c>
      <c r="B12" s="78"/>
      <c r="C12" s="171"/>
      <c r="D12" s="187">
        <v>-278</v>
      </c>
      <c r="E12" s="187">
        <v>-278</v>
      </c>
      <c r="F12" s="188">
        <v>-419</v>
      </c>
    </row>
    <row r="13" spans="1:6" s="94" customFormat="1" ht="30" customHeight="1">
      <c r="A13" s="39" t="s">
        <v>207</v>
      </c>
      <c r="B13" s="78"/>
      <c r="C13" s="171"/>
      <c r="D13" s="187">
        <v>254</v>
      </c>
      <c r="E13" s="188">
        <v>254</v>
      </c>
      <c r="F13" s="188">
        <v>3</v>
      </c>
    </row>
    <row r="14" spans="1:6" s="94" customFormat="1" ht="30" customHeight="1">
      <c r="A14" s="139" t="s">
        <v>85</v>
      </c>
      <c r="B14" s="189"/>
      <c r="C14" s="189">
        <v>78</v>
      </c>
      <c r="D14" s="187">
        <v>-28</v>
      </c>
      <c r="E14" s="188">
        <v>50</v>
      </c>
      <c r="F14" s="171">
        <v>32603</v>
      </c>
    </row>
    <row r="15" spans="1:6" ht="30" customHeight="1">
      <c r="A15" s="140" t="s">
        <v>205</v>
      </c>
      <c r="B15" s="77">
        <v>20729</v>
      </c>
      <c r="C15" s="77">
        <f>SUM(C8:C14)</f>
        <v>6374</v>
      </c>
      <c r="D15" s="77">
        <f>SUM(D8:D14)</f>
        <v>38047</v>
      </c>
      <c r="E15" s="77">
        <f>SUM(E8:E14)</f>
        <v>65150</v>
      </c>
      <c r="F15" s="77">
        <v>65635</v>
      </c>
    </row>
    <row r="16" spans="1:6" ht="30" customHeight="1">
      <c r="A16" s="138" t="s">
        <v>59</v>
      </c>
      <c r="B16" s="78"/>
      <c r="C16" s="78"/>
      <c r="D16" s="185">
        <v>5411</v>
      </c>
      <c r="E16" s="186">
        <f>D16</f>
        <v>5411</v>
      </c>
      <c r="F16" s="186">
        <v>9225</v>
      </c>
    </row>
    <row r="17" spans="1:6" ht="30" customHeight="1">
      <c r="A17" s="39" t="s">
        <v>147</v>
      </c>
      <c r="B17" s="78"/>
      <c r="C17" s="78"/>
      <c r="D17" s="187">
        <v>-290</v>
      </c>
      <c r="E17" s="188">
        <f>D17</f>
        <v>-290</v>
      </c>
      <c r="F17" s="188">
        <v>-4177</v>
      </c>
    </row>
    <row r="18" spans="1:6" ht="30" customHeight="1">
      <c r="A18" s="39" t="s">
        <v>206</v>
      </c>
      <c r="B18" s="78"/>
      <c r="C18" s="171">
        <v>2885</v>
      </c>
      <c r="D18" s="187">
        <v>-3339</v>
      </c>
      <c r="E18" s="188">
        <f>SUM(B18:D18)</f>
        <v>-454</v>
      </c>
      <c r="F18" s="188">
        <v>-736</v>
      </c>
    </row>
    <row r="19" spans="1:6" ht="30" customHeight="1">
      <c r="A19" s="139" t="s">
        <v>85</v>
      </c>
      <c r="B19" s="189"/>
      <c r="C19" s="189">
        <v>475</v>
      </c>
      <c r="D19" s="187">
        <v>-158</v>
      </c>
      <c r="E19" s="188">
        <f>SUM(B19:D19)</f>
        <v>317</v>
      </c>
      <c r="F19" s="171">
        <v>501</v>
      </c>
    </row>
    <row r="20" spans="1:6" ht="30" customHeight="1">
      <c r="A20" s="140" t="s">
        <v>226</v>
      </c>
      <c r="B20" s="77">
        <f>SUM(B15:B19)</f>
        <v>20729</v>
      </c>
      <c r="C20" s="77">
        <f>SUM(C15:C19)</f>
        <v>9734</v>
      </c>
      <c r="D20" s="77">
        <f>SUM(D15:D19)</f>
        <v>39671</v>
      </c>
      <c r="E20" s="77">
        <f>SUM(E15:E19)</f>
        <v>70134</v>
      </c>
      <c r="F20" s="77">
        <f>SUM(F15:F19)</f>
        <v>70448</v>
      </c>
    </row>
    <row r="21" spans="1:5" s="110" customFormat="1" ht="34.5" customHeight="1">
      <c r="A21" s="107"/>
      <c r="B21" s="108"/>
      <c r="C21" s="108"/>
      <c r="D21" s="108"/>
      <c r="E21" s="109"/>
    </row>
    <row r="22" spans="1:3" s="27" customFormat="1" ht="15" customHeight="1">
      <c r="A22" s="181"/>
      <c r="B22" s="214"/>
      <c r="C22" s="214"/>
    </row>
    <row r="23" spans="1:2" s="100" customFormat="1" ht="14.25">
      <c r="A23" s="181"/>
      <c r="B23" s="99"/>
    </row>
    <row r="24" spans="1:5" s="27" customFormat="1" ht="15" customHeight="1">
      <c r="A24" s="152" t="s">
        <v>102</v>
      </c>
      <c r="D24" s="214" t="s">
        <v>195</v>
      </c>
      <c r="E24" s="214"/>
    </row>
    <row r="25" spans="1:2" s="27" customFormat="1" ht="15">
      <c r="A25" s="152"/>
      <c r="B25" s="152"/>
    </row>
    <row r="26" spans="1:4" s="101" customFormat="1" ht="14.25">
      <c r="A26" s="2"/>
      <c r="B26" s="102"/>
      <c r="C26" s="111"/>
      <c r="D26" s="112"/>
    </row>
    <row r="27" spans="1:4" s="101" customFormat="1" ht="14.25">
      <c r="A27" s="8"/>
      <c r="C27" s="9"/>
      <c r="D27" s="112"/>
    </row>
    <row r="28" spans="1:5" s="100" customFormat="1" ht="28.5" customHeight="1">
      <c r="A28" s="113"/>
      <c r="B28" s="114"/>
      <c r="C28" s="115"/>
      <c r="E28" s="3"/>
    </row>
    <row r="29" spans="1:4" s="15" customFormat="1" ht="14.25" customHeight="1">
      <c r="A29" s="18"/>
      <c r="B29" s="17"/>
      <c r="C29" s="82"/>
      <c r="D29" s="83"/>
    </row>
    <row r="30" spans="1:4" s="15" customFormat="1" ht="15">
      <c r="A30" s="18"/>
      <c r="B30" s="17"/>
      <c r="C30" s="18"/>
      <c r="D30" s="83"/>
    </row>
    <row r="31" spans="1:4" s="15" customFormat="1" ht="15">
      <c r="A31" s="18"/>
      <c r="B31" s="17"/>
      <c r="C31" s="18"/>
      <c r="D31" s="83"/>
    </row>
    <row r="32" spans="1:4" s="15" customFormat="1" ht="15">
      <c r="A32" s="18"/>
      <c r="B32" s="84"/>
      <c r="C32" s="18"/>
      <c r="D32" s="83"/>
    </row>
    <row r="33" spans="1:4" s="15" customFormat="1" ht="15">
      <c r="A33" s="18"/>
      <c r="B33" s="17"/>
      <c r="C33" s="18"/>
      <c r="D33" s="83"/>
    </row>
    <row r="34" spans="1:4" s="15" customFormat="1" ht="15">
      <c r="A34" s="18"/>
      <c r="B34" s="17"/>
      <c r="C34" s="18"/>
      <c r="D34" s="83"/>
    </row>
    <row r="35" spans="1:5" ht="15.75">
      <c r="A35" s="79"/>
      <c r="B35" s="80"/>
      <c r="C35" s="80"/>
      <c r="D35" s="80"/>
      <c r="E35" s="81"/>
    </row>
    <row r="36" spans="1:5" ht="15.75">
      <c r="A36" s="79"/>
      <c r="B36" s="80"/>
      <c r="C36" s="80"/>
      <c r="D36" s="80"/>
      <c r="E36" s="81"/>
    </row>
    <row r="37" spans="1:5" ht="15.75">
      <c r="A37" s="79"/>
      <c r="B37" s="80"/>
      <c r="C37" s="80"/>
      <c r="D37" s="80"/>
      <c r="E37" s="81"/>
    </row>
    <row r="38" spans="1:5" ht="15">
      <c r="A38" s="85"/>
      <c r="B38" s="81"/>
      <c r="C38" s="81"/>
      <c r="D38" s="81"/>
      <c r="E38" s="81"/>
    </row>
    <row r="39" spans="1:5" ht="15" customHeight="1">
      <c r="A39" s="86"/>
      <c r="B39" s="87"/>
      <c r="C39" s="87"/>
      <c r="D39" s="87"/>
      <c r="E39" s="55"/>
    </row>
    <row r="40" spans="1:5" ht="15">
      <c r="A40" s="86"/>
      <c r="B40" s="87"/>
      <c r="C40" s="87"/>
      <c r="D40" s="87"/>
      <c r="E40" s="88"/>
    </row>
    <row r="41" spans="1:5" ht="15">
      <c r="A41" s="86"/>
      <c r="B41" s="87"/>
      <c r="C41" s="87"/>
      <c r="D41" s="87"/>
      <c r="E41" s="88"/>
    </row>
    <row r="42" spans="1:5" ht="15">
      <c r="A42" s="86"/>
      <c r="B42" s="87"/>
      <c r="C42" s="87"/>
      <c r="D42" s="87"/>
      <c r="E42" s="88"/>
    </row>
    <row r="43" spans="1:5" ht="15">
      <c r="A43" s="86"/>
      <c r="B43" s="87"/>
      <c r="C43" s="87"/>
      <c r="D43" s="87"/>
      <c r="E43" s="87"/>
    </row>
    <row r="44" spans="1:5" ht="15">
      <c r="A44" s="86"/>
      <c r="B44" s="87"/>
      <c r="C44" s="87"/>
      <c r="D44" s="87"/>
      <c r="E44" s="87"/>
    </row>
    <row r="46" ht="15" customHeight="1">
      <c r="D46" s="90"/>
    </row>
    <row r="47" ht="15" customHeight="1">
      <c r="D47" s="56"/>
    </row>
  </sheetData>
  <sheetProtection/>
  <mergeCells count="5">
    <mergeCell ref="A1:F1"/>
    <mergeCell ref="A3:F3"/>
    <mergeCell ref="A4:F4"/>
    <mergeCell ref="B22:C22"/>
    <mergeCell ref="D24:E24"/>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3">
      <formula1>0</formula1>
      <formula2>9999999999999990</formula2>
    </dataValidation>
  </dataValidations>
  <hyperlinks>
    <hyperlink ref="A1:B1" r:id="rId1" display="STARA PLANINA HOLD PLC"/>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42"/>
  <sheetViews>
    <sheetView showGridLines="0" zoomScale="75" zoomScaleNormal="75" zoomScalePageLayoutView="0" workbookViewId="0" topLeftCell="A1">
      <selection activeCell="A1" sqref="A1:C1"/>
    </sheetView>
  </sheetViews>
  <sheetFormatPr defaultColWidth="10.7109375" defaultRowHeight="12.75"/>
  <cols>
    <col min="1" max="1" width="51.140625" style="116" customWidth="1"/>
    <col min="2" max="2" width="19.00390625" style="116" customWidth="1"/>
    <col min="3" max="3" width="18.28125" style="116" customWidth="1"/>
    <col min="4" max="16384" width="10.7109375" style="116" customWidth="1"/>
  </cols>
  <sheetData>
    <row r="1" spans="1:3" s="15" customFormat="1" ht="36.75" customHeight="1">
      <c r="A1" s="208" t="s">
        <v>169</v>
      </c>
      <c r="B1" s="208"/>
      <c r="C1" s="208"/>
    </row>
    <row r="2" spans="1:3" ht="15">
      <c r="A2" s="223"/>
      <c r="B2" s="223"/>
      <c r="C2" s="223"/>
    </row>
    <row r="3" spans="1:3" ht="15.75">
      <c r="A3" s="224" t="s">
        <v>90</v>
      </c>
      <c r="B3" s="224"/>
      <c r="C3" s="224"/>
    </row>
    <row r="4" spans="1:3" ht="15.75">
      <c r="A4" s="224" t="s">
        <v>91</v>
      </c>
      <c r="B4" s="224"/>
      <c r="C4" s="224"/>
    </row>
    <row r="5" spans="1:3" ht="15">
      <c r="A5" s="212" t="s">
        <v>223</v>
      </c>
      <c r="B5" s="212"/>
      <c r="C5" s="212"/>
    </row>
    <row r="6" spans="1:3" ht="15">
      <c r="A6" s="223"/>
      <c r="B6" s="223"/>
      <c r="C6" s="223"/>
    </row>
    <row r="7" spans="1:9" s="142" customFormat="1" ht="14.25">
      <c r="A7" s="225" t="s">
        <v>0</v>
      </c>
      <c r="B7" s="225"/>
      <c r="C7" s="225"/>
      <c r="D7" s="141"/>
      <c r="E7" s="141"/>
      <c r="F7" s="141"/>
      <c r="G7" s="141"/>
      <c r="H7" s="141"/>
      <c r="I7" s="141"/>
    </row>
    <row r="8" spans="1:11" s="96" customFormat="1" ht="15.75">
      <c r="A8" s="143"/>
      <c r="B8" s="130" t="s">
        <v>88</v>
      </c>
      <c r="C8" s="130" t="s">
        <v>89</v>
      </c>
      <c r="D8" s="95"/>
      <c r="E8" s="95"/>
      <c r="F8" s="95"/>
      <c r="G8" s="95"/>
      <c r="H8" s="95"/>
      <c r="I8" s="95"/>
      <c r="J8" s="95"/>
      <c r="K8" s="95"/>
    </row>
    <row r="9" spans="1:3" ht="23.25" customHeight="1">
      <c r="A9" s="144" t="s">
        <v>86</v>
      </c>
      <c r="B9" s="66"/>
      <c r="C9" s="66"/>
    </row>
    <row r="10" spans="1:3" ht="15">
      <c r="A10" s="145" t="s">
        <v>181</v>
      </c>
      <c r="B10" s="68">
        <v>0</v>
      </c>
      <c r="C10" s="69">
        <v>64.53</v>
      </c>
    </row>
    <row r="11" spans="1:3" ht="15">
      <c r="A11" s="145" t="s">
        <v>182</v>
      </c>
      <c r="B11" s="68">
        <v>0</v>
      </c>
      <c r="C11" s="69">
        <v>51.4</v>
      </c>
    </row>
    <row r="12" spans="1:3" ht="15">
      <c r="A12" s="145" t="s">
        <v>185</v>
      </c>
      <c r="B12" s="68">
        <v>0</v>
      </c>
      <c r="C12" s="69">
        <v>53.6</v>
      </c>
    </row>
    <row r="13" spans="1:3" ht="15">
      <c r="A13" s="145" t="s">
        <v>184</v>
      </c>
      <c r="B13" s="68">
        <v>0</v>
      </c>
      <c r="C13" s="69">
        <v>86.88</v>
      </c>
    </row>
    <row r="14" spans="1:3" ht="15">
      <c r="A14" s="145" t="s">
        <v>183</v>
      </c>
      <c r="B14" s="68">
        <v>0</v>
      </c>
      <c r="C14" s="69">
        <v>98.74</v>
      </c>
    </row>
    <row r="15" spans="1:3" ht="15">
      <c r="A15" s="39" t="s">
        <v>186</v>
      </c>
      <c r="B15" s="68">
        <v>0</v>
      </c>
      <c r="C15" s="69">
        <v>65</v>
      </c>
    </row>
    <row r="16" spans="1:12" ht="15.75">
      <c r="A16" s="146" t="s">
        <v>84</v>
      </c>
      <c r="B16" s="147">
        <f>SUM(B14:B15)</f>
        <v>0</v>
      </c>
      <c r="C16" s="69"/>
      <c r="D16" s="148"/>
      <c r="E16" s="149"/>
      <c r="F16" s="149"/>
      <c r="G16" s="149"/>
      <c r="H16" s="149"/>
      <c r="I16" s="149"/>
      <c r="J16" s="149"/>
      <c r="K16" s="149"/>
      <c r="L16" s="149"/>
    </row>
    <row r="17" spans="1:3" ht="23.25" customHeight="1">
      <c r="A17" s="144" t="s">
        <v>87</v>
      </c>
      <c r="B17" s="66"/>
      <c r="C17" s="69"/>
    </row>
    <row r="18" spans="1:3" ht="15">
      <c r="A18" s="145" t="s">
        <v>187</v>
      </c>
      <c r="B18" s="68">
        <v>0</v>
      </c>
      <c r="C18" s="69">
        <v>30.91</v>
      </c>
    </row>
    <row r="19" spans="1:3" ht="15">
      <c r="A19" s="145" t="s">
        <v>188</v>
      </c>
      <c r="B19" s="68">
        <v>0</v>
      </c>
      <c r="C19" s="69">
        <v>49.99</v>
      </c>
    </row>
    <row r="20" spans="1:3" ht="15">
      <c r="A20" s="145" t="s">
        <v>217</v>
      </c>
      <c r="B20" s="68">
        <v>0</v>
      </c>
      <c r="C20" s="69">
        <v>50</v>
      </c>
    </row>
    <row r="21" spans="1:3" ht="15">
      <c r="A21" s="67" t="s">
        <v>189</v>
      </c>
      <c r="B21" s="68">
        <v>0</v>
      </c>
      <c r="C21" s="69">
        <v>50</v>
      </c>
    </row>
    <row r="22" spans="1:12" ht="15.75">
      <c r="A22" s="146" t="s">
        <v>84</v>
      </c>
      <c r="B22" s="70">
        <f>SUM(B18:B21)</f>
        <v>0</v>
      </c>
      <c r="C22" s="69"/>
      <c r="D22" s="149"/>
      <c r="E22" s="149"/>
      <c r="F22" s="149"/>
      <c r="G22" s="149"/>
      <c r="H22" s="149"/>
      <c r="I22" s="149"/>
      <c r="J22" s="149"/>
      <c r="K22" s="149"/>
      <c r="L22" s="149"/>
    </row>
    <row r="23" spans="1:12" ht="15.75">
      <c r="A23" s="144" t="s">
        <v>216</v>
      </c>
      <c r="B23" s="66"/>
      <c r="C23" s="69"/>
      <c r="D23" s="148"/>
      <c r="E23" s="149"/>
      <c r="F23" s="149"/>
      <c r="G23" s="149"/>
      <c r="H23" s="149"/>
      <c r="I23" s="149"/>
      <c r="J23" s="149"/>
      <c r="K23" s="149"/>
      <c r="L23" s="149"/>
    </row>
    <row r="24" spans="1:12" ht="15">
      <c r="A24" s="67" t="s">
        <v>197</v>
      </c>
      <c r="B24" s="68">
        <v>746</v>
      </c>
      <c r="C24" s="69">
        <v>31.98</v>
      </c>
      <c r="D24" s="148"/>
      <c r="E24" s="149"/>
      <c r="F24" s="149"/>
      <c r="G24" s="149"/>
      <c r="H24" s="149"/>
      <c r="I24" s="149"/>
      <c r="J24" s="149"/>
      <c r="K24" s="149"/>
      <c r="L24" s="149"/>
    </row>
    <row r="25" spans="1:12" ht="15.75">
      <c r="A25" s="146" t="s">
        <v>84</v>
      </c>
      <c r="B25" s="70">
        <f>SUM(B24:B24)</f>
        <v>746</v>
      </c>
      <c r="C25" s="69"/>
      <c r="D25" s="148"/>
      <c r="E25" s="149"/>
      <c r="F25" s="149"/>
      <c r="G25" s="149"/>
      <c r="H25" s="149"/>
      <c r="I25" s="149"/>
      <c r="J25" s="149"/>
      <c r="K25" s="149"/>
      <c r="L25" s="149"/>
    </row>
    <row r="26" spans="1:3" ht="23.25" customHeight="1">
      <c r="A26" s="144" t="s">
        <v>198</v>
      </c>
      <c r="B26" s="66"/>
      <c r="C26" s="69"/>
    </row>
    <row r="27" spans="1:3" ht="15">
      <c r="A27" s="145" t="s">
        <v>214</v>
      </c>
      <c r="B27" s="68">
        <v>3942</v>
      </c>
      <c r="C27" s="69">
        <v>12.97</v>
      </c>
    </row>
    <row r="28" spans="1:3" ht="15">
      <c r="A28" s="145" t="s">
        <v>181</v>
      </c>
      <c r="B28" s="68">
        <v>2574</v>
      </c>
      <c r="C28" s="69">
        <v>8.28</v>
      </c>
    </row>
    <row r="29" spans="1:3" ht="15">
      <c r="A29" s="145" t="s">
        <v>182</v>
      </c>
      <c r="B29" s="68">
        <v>165</v>
      </c>
      <c r="C29" s="69">
        <v>0.8</v>
      </c>
    </row>
    <row r="30" spans="1:3" ht="15">
      <c r="A30" s="67" t="s">
        <v>215</v>
      </c>
      <c r="B30" s="68">
        <v>13</v>
      </c>
      <c r="C30" s="69">
        <v>5</v>
      </c>
    </row>
    <row r="31" spans="1:3" ht="15">
      <c r="A31" s="67" t="s">
        <v>180</v>
      </c>
      <c r="B31" s="68">
        <v>287</v>
      </c>
      <c r="C31" s="69">
        <v>24.2</v>
      </c>
    </row>
    <row r="32" spans="1:3" ht="15">
      <c r="A32" s="39" t="s">
        <v>186</v>
      </c>
      <c r="B32" s="68">
        <v>4</v>
      </c>
      <c r="C32" s="69">
        <v>20</v>
      </c>
    </row>
    <row r="33" spans="1:3" ht="15">
      <c r="A33" s="67" t="s">
        <v>103</v>
      </c>
      <c r="B33" s="68">
        <v>9</v>
      </c>
      <c r="C33" s="69">
        <v>16.67</v>
      </c>
    </row>
    <row r="34" spans="1:3" ht="15">
      <c r="A34" s="193" t="s">
        <v>196</v>
      </c>
      <c r="B34" s="68">
        <v>16</v>
      </c>
      <c r="C34" s="69"/>
    </row>
    <row r="35" spans="1:12" ht="15.75">
      <c r="A35" s="146" t="s">
        <v>84</v>
      </c>
      <c r="B35" s="70">
        <f>SUM(B27:B34)</f>
        <v>7010</v>
      </c>
      <c r="C35" s="69"/>
      <c r="D35" s="149"/>
      <c r="E35" s="149"/>
      <c r="F35" s="149"/>
      <c r="G35" s="149"/>
      <c r="H35" s="149"/>
      <c r="I35" s="149"/>
      <c r="J35" s="149"/>
      <c r="K35" s="149"/>
      <c r="L35" s="149"/>
    </row>
    <row r="36" spans="1:12" ht="15.75">
      <c r="A36" s="150" t="s">
        <v>199</v>
      </c>
      <c r="B36" s="70">
        <f>B16+B22+B35+B25</f>
        <v>7756</v>
      </c>
      <c r="C36" s="69"/>
      <c r="D36" s="148"/>
      <c r="E36" s="149"/>
      <c r="F36" s="149"/>
      <c r="G36" s="149"/>
      <c r="H36" s="149"/>
      <c r="I36" s="149"/>
      <c r="J36" s="149"/>
      <c r="K36" s="149"/>
      <c r="L36" s="149"/>
    </row>
    <row r="37" spans="1:3" ht="15">
      <c r="A37" s="223"/>
      <c r="B37" s="223"/>
      <c r="C37" s="223"/>
    </row>
    <row r="39" spans="1:2" ht="14.25">
      <c r="A39" s="151"/>
      <c r="B39" s="151"/>
    </row>
    <row r="41" spans="1:3" s="27" customFormat="1" ht="15" customHeight="1">
      <c r="A41" s="152" t="s">
        <v>102</v>
      </c>
      <c r="B41" s="214" t="s">
        <v>195</v>
      </c>
      <c r="C41" s="214"/>
    </row>
    <row r="42" spans="1:2" s="27" customFormat="1" ht="15">
      <c r="A42" s="152"/>
      <c r="B42" s="152"/>
    </row>
  </sheetData>
  <sheetProtection/>
  <mergeCells count="9">
    <mergeCell ref="A1:C1"/>
    <mergeCell ref="B41:C41"/>
    <mergeCell ref="A6:C6"/>
    <mergeCell ref="A3:C3"/>
    <mergeCell ref="A4:C4"/>
    <mergeCell ref="A5:C5"/>
    <mergeCell ref="A2:C2"/>
    <mergeCell ref="A7:C7"/>
    <mergeCell ref="A37:C37"/>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4 B27:C34 B18:C21 B10:C15">
      <formula1>0</formula1>
      <formula2>9999999999999990</formula2>
    </dataValidation>
  </dataValidations>
  <hyperlinks>
    <hyperlink ref="A14" r:id="rId1" display="Slavyana Jsc, Slavianovo"/>
    <hyperlink ref="A13" r:id="rId2" display="Fazan Plc, Ruse"/>
    <hyperlink ref="A11" r:id="rId3" display="Elhim - Iskra Plc, Pazardzhik"/>
    <hyperlink ref="A18" r:id="rId4" display="M+C Hydraulic Plc, Kazanluk"/>
    <hyperlink ref="A19" r:id="rId5" display="Bulgarska Rosa Plc, Karlovo"/>
    <hyperlink ref="A28" r:id="rId6" display="Hydraulic elements and systems Plc, Yambol"/>
    <hyperlink ref="A12" r:id="rId7" display="Patstroy Enjineering Jsc, Kurdzhali"/>
    <hyperlink ref="A24" r:id="rId8" display="http://www.sphold.com/en/companies/mc_hdraulic/"/>
    <hyperlink ref="A27" r:id="rId9" display="International Asset Bank"/>
    <hyperlink ref="A29" r:id="rId10" display="Elhim - Iskra Plc, Pazardzhik"/>
    <hyperlink ref="A1:C1" r:id="rId11" display="STARA PLANINA HOLD PLC"/>
    <hyperlink ref="A10" r:id="rId12" display="Hydraulic elements and systems Plc, Yambol"/>
    <hyperlink ref="A20" r:id="rId13" display="Boriana Jsc, Cherven Briag"/>
  </hyperlinks>
  <printOptions horizontalCentered="1"/>
  <pageMargins left="0.3937007874015748" right="0.3937007874015748" top="0.984251968503937" bottom="0.3937007874015748" header="0.15748031496062992" footer="0.15748031496062992"/>
  <pageSetup horizontalDpi="600" verticalDpi="600" orientation="portrait" paperSize="9" r:id="rId14"/>
</worksheet>
</file>

<file path=xl/worksheets/sheet6.xml><?xml version="1.0" encoding="utf-8"?>
<worksheet xmlns="http://schemas.openxmlformats.org/spreadsheetml/2006/main" xmlns:r="http://schemas.openxmlformats.org/officeDocument/2006/relationships">
  <dimension ref="A1:D54"/>
  <sheetViews>
    <sheetView showGridLines="0" zoomScale="75" zoomScaleNormal="75" zoomScalePageLayoutView="0" workbookViewId="0" topLeftCell="A1">
      <selection activeCell="A1" sqref="A1:D1"/>
    </sheetView>
  </sheetViews>
  <sheetFormatPr defaultColWidth="9.140625" defaultRowHeight="12.75"/>
  <cols>
    <col min="1" max="1" width="3.28125" style="158" customWidth="1"/>
    <col min="2" max="2" width="56.140625" style="158" customWidth="1"/>
    <col min="3" max="3" width="17.421875" style="158" customWidth="1"/>
    <col min="4" max="4" width="20.00390625" style="158" customWidth="1"/>
    <col min="5" max="16384" width="9.140625" style="158" customWidth="1"/>
  </cols>
  <sheetData>
    <row r="1" spans="1:4" s="15" customFormat="1" ht="36.75" customHeight="1" thickBot="1">
      <c r="A1" s="235" t="s">
        <v>169</v>
      </c>
      <c r="B1" s="235"/>
      <c r="C1" s="235"/>
      <c r="D1" s="235"/>
    </row>
    <row r="2" spans="1:4" s="153" customFormat="1" ht="16.5" customHeight="1" thickBot="1" thickTop="1">
      <c r="A2" s="228" t="s">
        <v>104</v>
      </c>
      <c r="B2" s="228"/>
      <c r="C2" s="228"/>
      <c r="D2" s="228"/>
    </row>
    <row r="3" spans="1:4" s="153" customFormat="1" ht="36.75" customHeight="1" thickTop="1">
      <c r="A3" s="154"/>
      <c r="B3" s="226"/>
      <c r="C3" s="226"/>
      <c r="D3" s="226"/>
    </row>
    <row r="4" spans="1:4" s="153" customFormat="1" ht="15">
      <c r="A4" s="222" t="s">
        <v>161</v>
      </c>
      <c r="B4" s="222"/>
      <c r="C4" s="222"/>
      <c r="D4" s="222"/>
    </row>
    <row r="5" spans="1:4" s="153" customFormat="1" ht="15">
      <c r="A5" s="154"/>
      <c r="B5" s="212" t="s">
        <v>223</v>
      </c>
      <c r="C5" s="212"/>
      <c r="D5" s="212"/>
    </row>
    <row r="6" spans="1:4" s="153" customFormat="1" ht="15">
      <c r="A6" s="154"/>
      <c r="B6" s="131"/>
      <c r="C6" s="131"/>
      <c r="D6" s="131"/>
    </row>
    <row r="7" spans="1:4" s="153" customFormat="1" ht="15">
      <c r="A7" s="155" t="s">
        <v>105</v>
      </c>
      <c r="B7" s="229" t="s">
        <v>106</v>
      </c>
      <c r="C7" s="229"/>
      <c r="D7" s="229"/>
    </row>
    <row r="8" spans="1:4" s="153" customFormat="1" ht="30" customHeight="1">
      <c r="A8" s="154"/>
      <c r="B8" s="226" t="s">
        <v>107</v>
      </c>
      <c r="C8" s="226"/>
      <c r="D8" s="226"/>
    </row>
    <row r="9" spans="1:4" s="153" customFormat="1" ht="25.5" customHeight="1">
      <c r="A9" s="154"/>
      <c r="B9" s="226" t="s">
        <v>108</v>
      </c>
      <c r="C9" s="226"/>
      <c r="D9" s="226"/>
    </row>
    <row r="10" spans="1:4" s="153" customFormat="1" ht="14.25">
      <c r="A10" s="154"/>
      <c r="B10" s="226"/>
      <c r="C10" s="226"/>
      <c r="D10" s="226"/>
    </row>
    <row r="11" spans="1:4" s="153" customFormat="1" ht="14.25">
      <c r="A11" s="154"/>
      <c r="B11" s="226" t="s">
        <v>109</v>
      </c>
      <c r="C11" s="226"/>
      <c r="D11" s="226"/>
    </row>
    <row r="12" spans="1:4" s="153" customFormat="1" ht="30.75" customHeight="1">
      <c r="A12" s="156" t="s">
        <v>128</v>
      </c>
      <c r="B12" s="226" t="s">
        <v>110</v>
      </c>
      <c r="C12" s="227"/>
      <c r="D12" s="227"/>
    </row>
    <row r="13" spans="1:4" s="153" customFormat="1" ht="31.5" customHeight="1">
      <c r="A13" s="156" t="s">
        <v>111</v>
      </c>
      <c r="B13" s="226" t="s">
        <v>112</v>
      </c>
      <c r="C13" s="227"/>
      <c r="D13" s="227"/>
    </row>
    <row r="14" spans="1:4" s="153" customFormat="1" ht="18.75" customHeight="1">
      <c r="A14" s="156" t="s">
        <v>128</v>
      </c>
      <c r="B14" s="226" t="s">
        <v>113</v>
      </c>
      <c r="C14" s="227"/>
      <c r="D14" s="227"/>
    </row>
    <row r="15" spans="1:4" s="153" customFormat="1" ht="20.25" customHeight="1">
      <c r="A15" s="156" t="s">
        <v>128</v>
      </c>
      <c r="B15" s="226" t="s">
        <v>114</v>
      </c>
      <c r="C15" s="227"/>
      <c r="D15" s="227"/>
    </row>
    <row r="16" spans="1:4" s="153" customFormat="1" ht="14.25">
      <c r="A16" s="154"/>
      <c r="B16" s="226"/>
      <c r="C16" s="226"/>
      <c r="D16" s="226"/>
    </row>
    <row r="17" spans="1:4" s="153" customFormat="1" ht="45" customHeight="1">
      <c r="A17" s="154"/>
      <c r="B17" s="230" t="s">
        <v>115</v>
      </c>
      <c r="C17" s="230"/>
      <c r="D17" s="230"/>
    </row>
    <row r="18" spans="1:4" s="153" customFormat="1" ht="14.25">
      <c r="A18" s="154"/>
      <c r="B18" s="226"/>
      <c r="C18" s="226"/>
      <c r="D18" s="226"/>
    </row>
    <row r="19" spans="1:4" ht="15">
      <c r="A19" s="155" t="s">
        <v>116</v>
      </c>
      <c r="B19" s="229" t="s">
        <v>117</v>
      </c>
      <c r="C19" s="229"/>
      <c r="D19" s="229"/>
    </row>
    <row r="20" spans="1:4" ht="29.25" customHeight="1">
      <c r="A20" s="159"/>
      <c r="B20" s="230" t="s">
        <v>118</v>
      </c>
      <c r="C20" s="230"/>
      <c r="D20" s="230"/>
    </row>
    <row r="21" spans="1:4" ht="18" customHeight="1">
      <c r="A21" s="159"/>
      <c r="B21" s="230" t="s">
        <v>119</v>
      </c>
      <c r="C21" s="230"/>
      <c r="D21" s="230"/>
    </row>
    <row r="22" spans="1:4" ht="29.25" customHeight="1">
      <c r="A22" s="159"/>
      <c r="B22" s="230" t="s">
        <v>120</v>
      </c>
      <c r="C22" s="230"/>
      <c r="D22" s="230"/>
    </row>
    <row r="23" spans="1:4" s="153" customFormat="1" ht="14.25">
      <c r="A23" s="154"/>
      <c r="B23" s="226"/>
      <c r="C23" s="226"/>
      <c r="D23" s="226"/>
    </row>
    <row r="24" spans="1:4" ht="15">
      <c r="A24" s="155" t="s">
        <v>121</v>
      </c>
      <c r="B24" s="229" t="s">
        <v>122</v>
      </c>
      <c r="C24" s="229"/>
      <c r="D24" s="229"/>
    </row>
    <row r="25" spans="1:4" s="153" customFormat="1" ht="6.75" customHeight="1">
      <c r="A25" s="154"/>
      <c r="B25" s="226"/>
      <c r="C25" s="226"/>
      <c r="D25" s="226"/>
    </row>
    <row r="26" spans="1:4" ht="35.25" customHeight="1">
      <c r="A26" s="159" t="s">
        <v>123</v>
      </c>
      <c r="B26" s="231" t="s">
        <v>208</v>
      </c>
      <c r="C26" s="231"/>
      <c r="D26" s="231"/>
    </row>
    <row r="27" spans="1:4" ht="43.5" customHeight="1">
      <c r="A27" s="159" t="s">
        <v>124</v>
      </c>
      <c r="B27" s="231" t="s">
        <v>200</v>
      </c>
      <c r="C27" s="231"/>
      <c r="D27" s="231"/>
    </row>
    <row r="28" spans="1:4" ht="107.25" customHeight="1">
      <c r="A28" s="154" t="s">
        <v>125</v>
      </c>
      <c r="B28" s="230" t="s">
        <v>233</v>
      </c>
      <c r="C28" s="231"/>
      <c r="D28" s="231"/>
    </row>
    <row r="29" spans="1:4" ht="45" customHeight="1">
      <c r="A29" s="154" t="s">
        <v>126</v>
      </c>
      <c r="B29" s="231" t="s">
        <v>201</v>
      </c>
      <c r="C29" s="231"/>
      <c r="D29" s="231"/>
    </row>
    <row r="30" spans="1:4" ht="71.25" customHeight="1">
      <c r="A30" s="154" t="s">
        <v>127</v>
      </c>
      <c r="B30" s="234" t="s">
        <v>129</v>
      </c>
      <c r="C30" s="234"/>
      <c r="D30" s="234"/>
    </row>
    <row r="31" spans="1:4" ht="17.25" customHeight="1">
      <c r="A31" s="154" t="s">
        <v>130</v>
      </c>
      <c r="B31" s="230" t="s">
        <v>230</v>
      </c>
      <c r="C31" s="231"/>
      <c r="D31" s="231"/>
    </row>
    <row r="32" spans="1:4" ht="17.25" customHeight="1">
      <c r="A32" s="154" t="s">
        <v>131</v>
      </c>
      <c r="B32" s="232" t="s">
        <v>231</v>
      </c>
      <c r="C32" s="233"/>
      <c r="D32" s="233"/>
    </row>
    <row r="33" spans="1:4" ht="17.25" customHeight="1">
      <c r="A33" s="154" t="s">
        <v>151</v>
      </c>
      <c r="B33" s="230" t="s">
        <v>232</v>
      </c>
      <c r="C33" s="230"/>
      <c r="D33" s="230"/>
    </row>
    <row r="34" spans="1:4" ht="45" customHeight="1">
      <c r="A34" s="154" t="s">
        <v>228</v>
      </c>
      <c r="B34" s="236" t="s">
        <v>229</v>
      </c>
      <c r="C34" s="237"/>
      <c r="D34" s="237"/>
    </row>
    <row r="35" spans="1:4" ht="14.25">
      <c r="A35" s="159"/>
      <c r="B35" s="230" t="s">
        <v>132</v>
      </c>
      <c r="C35" s="230"/>
      <c r="D35" s="230"/>
    </row>
    <row r="36" spans="1:4" ht="8.25" customHeight="1">
      <c r="A36" s="159"/>
      <c r="B36" s="230"/>
      <c r="C36" s="230"/>
      <c r="D36" s="230"/>
    </row>
    <row r="37" spans="1:4" ht="48" customHeight="1">
      <c r="A37" s="159"/>
      <c r="B37" s="164" t="s">
        <v>133</v>
      </c>
      <c r="C37" s="164" t="s">
        <v>134</v>
      </c>
      <c r="D37" s="165" t="s">
        <v>144</v>
      </c>
    </row>
    <row r="38" spans="1:4" ht="14.25">
      <c r="A38" s="159"/>
      <c r="B38" s="161" t="s">
        <v>140</v>
      </c>
      <c r="C38" s="162" t="s">
        <v>173</v>
      </c>
      <c r="D38" s="163" t="s">
        <v>157</v>
      </c>
    </row>
    <row r="39" spans="1:4" s="153" customFormat="1" ht="14.25">
      <c r="A39" s="154"/>
      <c r="B39" s="161" t="s">
        <v>135</v>
      </c>
      <c r="C39" s="162" t="s">
        <v>170</v>
      </c>
      <c r="D39" s="163" t="s">
        <v>136</v>
      </c>
    </row>
    <row r="40" spans="1:4" ht="14.25">
      <c r="A40" s="159"/>
      <c r="B40" s="161" t="s">
        <v>141</v>
      </c>
      <c r="C40" s="162" t="s">
        <v>171</v>
      </c>
      <c r="D40" s="163" t="s">
        <v>222</v>
      </c>
    </row>
    <row r="41" spans="1:4" ht="14.25">
      <c r="A41" s="159"/>
      <c r="B41" s="161" t="s">
        <v>178</v>
      </c>
      <c r="C41" s="162" t="s">
        <v>172</v>
      </c>
      <c r="D41" s="163" t="s">
        <v>167</v>
      </c>
    </row>
    <row r="42" spans="1:4" ht="14.25">
      <c r="A42" s="159"/>
      <c r="B42" s="161" t="s">
        <v>142</v>
      </c>
      <c r="C42" s="162" t="s">
        <v>143</v>
      </c>
      <c r="D42" s="163" t="s">
        <v>145</v>
      </c>
    </row>
    <row r="43" spans="1:4" ht="14.25">
      <c r="A43" s="159"/>
      <c r="B43" s="161" t="s">
        <v>137</v>
      </c>
      <c r="C43" s="162" t="s">
        <v>138</v>
      </c>
      <c r="D43" s="163" t="s">
        <v>139</v>
      </c>
    </row>
    <row r="44" spans="1:4" ht="12.75" customHeight="1">
      <c r="A44" s="159"/>
      <c r="B44" s="157"/>
      <c r="C44" s="157"/>
      <c r="D44" s="157"/>
    </row>
    <row r="45" spans="1:4" ht="14.25">
      <c r="A45" s="159"/>
      <c r="B45" s="230" t="s">
        <v>202</v>
      </c>
      <c r="C45" s="230"/>
      <c r="D45" s="230"/>
    </row>
    <row r="46" spans="1:4" ht="8.25" customHeight="1">
      <c r="A46" s="159"/>
      <c r="B46" s="230"/>
      <c r="C46" s="230"/>
      <c r="D46" s="230"/>
    </row>
    <row r="47" spans="1:4" ht="48" customHeight="1">
      <c r="A47" s="159"/>
      <c r="B47" s="164" t="s">
        <v>133</v>
      </c>
      <c r="C47" s="164" t="s">
        <v>134</v>
      </c>
      <c r="D47" s="165" t="s">
        <v>144</v>
      </c>
    </row>
    <row r="48" spans="1:4" ht="15">
      <c r="A48" s="159"/>
      <c r="B48" s="67" t="s">
        <v>175</v>
      </c>
      <c r="C48" s="162" t="s">
        <v>179</v>
      </c>
      <c r="D48" s="163" t="s">
        <v>212</v>
      </c>
    </row>
    <row r="49" spans="1:4" s="153" customFormat="1" ht="15">
      <c r="A49" s="154"/>
      <c r="B49" s="67" t="s">
        <v>176</v>
      </c>
      <c r="C49" s="162" t="s">
        <v>174</v>
      </c>
      <c r="D49" s="163" t="s">
        <v>213</v>
      </c>
    </row>
    <row r="50" spans="1:4" ht="15">
      <c r="A50" s="159"/>
      <c r="B50" s="193" t="s">
        <v>210</v>
      </c>
      <c r="C50" s="162" t="s">
        <v>209</v>
      </c>
      <c r="D50" s="163" t="s">
        <v>211</v>
      </c>
    </row>
    <row r="51" spans="1:4" ht="15">
      <c r="A51" s="159"/>
      <c r="B51" s="67" t="s">
        <v>177</v>
      </c>
      <c r="C51" s="162" t="s">
        <v>138</v>
      </c>
      <c r="D51" s="163" t="s">
        <v>211</v>
      </c>
    </row>
    <row r="52" spans="1:4" ht="15">
      <c r="A52" s="159"/>
      <c r="B52" s="191"/>
      <c r="C52" s="168"/>
      <c r="D52" s="192"/>
    </row>
    <row r="53" spans="1:4" ht="14.25" customHeight="1">
      <c r="A53" s="159"/>
      <c r="B53" s="160" t="s">
        <v>102</v>
      </c>
      <c r="C53" s="214" t="s">
        <v>195</v>
      </c>
      <c r="D53" s="214"/>
    </row>
    <row r="54" spans="2:4" ht="14.25">
      <c r="B54" s="160"/>
      <c r="C54"/>
      <c r="D54"/>
    </row>
  </sheetData>
  <sheetProtection/>
  <mergeCells count="38">
    <mergeCell ref="A1:D1"/>
    <mergeCell ref="B46:D46"/>
    <mergeCell ref="B26:D26"/>
    <mergeCell ref="B31:D31"/>
    <mergeCell ref="B35:D35"/>
    <mergeCell ref="B36:D36"/>
    <mergeCell ref="B29:D29"/>
    <mergeCell ref="B34:D34"/>
    <mergeCell ref="B45:D45"/>
    <mergeCell ref="B16:D16"/>
    <mergeCell ref="B24:D24"/>
    <mergeCell ref="B32:D32"/>
    <mergeCell ref="B20:D20"/>
    <mergeCell ref="B22:D22"/>
    <mergeCell ref="B21:D21"/>
    <mergeCell ref="B23:D23"/>
    <mergeCell ref="B30:D30"/>
    <mergeCell ref="B27:D27"/>
    <mergeCell ref="A2:D2"/>
    <mergeCell ref="B19:D19"/>
    <mergeCell ref="C53:D53"/>
    <mergeCell ref="B5:D5"/>
    <mergeCell ref="B7:D7"/>
    <mergeCell ref="B33:D33"/>
    <mergeCell ref="B28:D28"/>
    <mergeCell ref="B17:D17"/>
    <mergeCell ref="B13:D13"/>
    <mergeCell ref="B14:D14"/>
    <mergeCell ref="B3:D3"/>
    <mergeCell ref="B8:D8"/>
    <mergeCell ref="B18:D18"/>
    <mergeCell ref="B25:D25"/>
    <mergeCell ref="B15:D15"/>
    <mergeCell ref="A4:D4"/>
    <mergeCell ref="B12:D12"/>
    <mergeCell ref="B11:D11"/>
    <mergeCell ref="B9:D9"/>
    <mergeCell ref="B10:D10"/>
  </mergeCells>
  <hyperlinks>
    <hyperlink ref="A1:C1" r:id="rId1" display="STARA PLANINA HOLD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Iskra</cp:lastModifiedBy>
  <cp:lastPrinted>2013-02-28T10:29:23Z</cp:lastPrinted>
  <dcterms:created xsi:type="dcterms:W3CDTF">2004-07-26T14:28:27Z</dcterms:created>
  <dcterms:modified xsi:type="dcterms:W3CDTF">2013-02-28T10:52:59Z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