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35" windowWidth="14940" windowHeight="8220" tabRatio="822" activeTab="0"/>
  </bookViews>
  <sheets>
    <sheet name="SFP" sheetId="1" r:id="rId1"/>
    <sheet name="SCI" sheetId="2" r:id="rId2"/>
    <sheet name="CFS" sheetId="3" r:id="rId3"/>
    <sheet name="SCE" sheetId="4" r:id="rId4"/>
    <sheet name="Investmens" sheetId="5" r:id="rId5"/>
    <sheet name="Notes" sheetId="6" r:id="rId6"/>
  </sheets>
  <definedNames>
    <definedName name="_Ref149986744" localSheetId="5">'Notes'!#REF!</definedName>
    <definedName name="_Ref149988108" localSheetId="5">'Notes'!#REF!</definedName>
    <definedName name="_Toc95275307" localSheetId="5">'Notes'!$B$24</definedName>
    <definedName name="_xlnm.Print_Area" localSheetId="0">'SFP'!$A$1:$C$82</definedName>
  </definedNames>
  <calcPr calcMode="autoNoTable" fullCalcOnLoad="1"/>
</workbook>
</file>

<file path=xl/sharedStrings.xml><?xml version="1.0" encoding="utf-8"?>
<sst xmlns="http://schemas.openxmlformats.org/spreadsheetml/2006/main" count="268" uniqueCount="223">
  <si>
    <t>BGN’000s</t>
  </si>
  <si>
    <t>ASSETS</t>
  </si>
  <si>
    <t>Non-current assets</t>
  </si>
  <si>
    <t>Land</t>
  </si>
  <si>
    <t>Buildings</t>
  </si>
  <si>
    <t>Outfits</t>
  </si>
  <si>
    <t>Furniture and fixtures</t>
  </si>
  <si>
    <t>Construction in progress</t>
  </si>
  <si>
    <t>Other</t>
  </si>
  <si>
    <t>Intangible assets</t>
  </si>
  <si>
    <t>Other investments</t>
  </si>
  <si>
    <t>Long-term receivables</t>
  </si>
  <si>
    <t>Prepaid expenses</t>
  </si>
  <si>
    <t>Total Non-current assets</t>
  </si>
  <si>
    <t>Current assets</t>
  </si>
  <si>
    <t>Materials</t>
  </si>
  <si>
    <t>Finished goods</t>
  </si>
  <si>
    <t>Trading Goods</t>
  </si>
  <si>
    <t>Work in progress</t>
  </si>
  <si>
    <t>Cash and cash equivalents</t>
  </si>
  <si>
    <t>Trade receivables</t>
  </si>
  <si>
    <t>Prepayments</t>
  </si>
  <si>
    <t>Court receivables</t>
  </si>
  <si>
    <t>Tax receivables</t>
  </si>
  <si>
    <t>Total current assets</t>
  </si>
  <si>
    <t>TOTAL ASSETS</t>
  </si>
  <si>
    <t>EQUITY</t>
  </si>
  <si>
    <t>Total equity</t>
  </si>
  <si>
    <t>Share capital</t>
  </si>
  <si>
    <t>Retained earnings</t>
  </si>
  <si>
    <t>Minority interest</t>
  </si>
  <si>
    <t>LIABILITIES</t>
  </si>
  <si>
    <t>Non-current</t>
  </si>
  <si>
    <t>Deferred income</t>
  </si>
  <si>
    <t>Total non-current liabilities</t>
  </si>
  <si>
    <t>Current</t>
  </si>
  <si>
    <t>Total current liabilities</t>
  </si>
  <si>
    <t>Total liabilities</t>
  </si>
  <si>
    <t>TOTAL EQUITY AND LIABILITIES</t>
  </si>
  <si>
    <t>Provisions</t>
  </si>
  <si>
    <t>Short-term related parties payables</t>
  </si>
  <si>
    <t>Payables to suppliers</t>
  </si>
  <si>
    <t>Advansed received</t>
  </si>
  <si>
    <t>Payables to the personnel</t>
  </si>
  <si>
    <t xml:space="preserve">Social security liabilities </t>
  </si>
  <si>
    <t>Tax payables</t>
  </si>
  <si>
    <t>Grants</t>
  </si>
  <si>
    <t>Interest income/expenses (net)</t>
  </si>
  <si>
    <t>Net foreign exchange gain/loss</t>
  </si>
  <si>
    <t>Cost of materials</t>
  </si>
  <si>
    <t>Services</t>
  </si>
  <si>
    <t>Depreciation</t>
  </si>
  <si>
    <t>Salaries</t>
  </si>
  <si>
    <t>Social securities</t>
  </si>
  <si>
    <t>Other expenses</t>
  </si>
  <si>
    <t>Result before tax</t>
  </si>
  <si>
    <t>Tax expenses, net</t>
  </si>
  <si>
    <t>Cost of disposals</t>
  </si>
  <si>
    <t>Net result for the period</t>
  </si>
  <si>
    <t>Attributable to minority interest</t>
  </si>
  <si>
    <t>Earnings per share</t>
  </si>
  <si>
    <t>Attributable to shareholders of Stara planina hold Pls</t>
  </si>
  <si>
    <t>Changes in finished goods and work in progress</t>
  </si>
  <si>
    <t>Cash receipts from customers</t>
  </si>
  <si>
    <t xml:space="preserve">Cash paid to suppliers </t>
  </si>
  <si>
    <t>Cash paid to employees and social security institutions</t>
  </si>
  <si>
    <t xml:space="preserve">Other payments/proceeds for operating activities </t>
  </si>
  <si>
    <t>Purchase of non-current assets</t>
  </si>
  <si>
    <t>CASH FLOWS FROM OPERATING ACTIVITIES</t>
  </si>
  <si>
    <t>Proceeds from loans received</t>
  </si>
  <si>
    <t>Payments for loans granted</t>
  </si>
  <si>
    <t>Payments for loans received</t>
  </si>
  <si>
    <t>Payments under to lease contracts</t>
  </si>
  <si>
    <t xml:space="preserve">Interest, fees and commissions paid </t>
  </si>
  <si>
    <t>Dividends paid</t>
  </si>
  <si>
    <t>Other payments for financial activity</t>
  </si>
  <si>
    <t>Net cash flow from operating activities</t>
  </si>
  <si>
    <t>Net cash flow from investing activities</t>
  </si>
  <si>
    <t>Net increase/decrease in cash and cash equivalents</t>
  </si>
  <si>
    <t>Cash and cash equivalents at a beginning of the period</t>
  </si>
  <si>
    <t>Cash and cash equivalents at the end of the period</t>
  </si>
  <si>
    <t xml:space="preserve"> Share Capital </t>
  </si>
  <si>
    <t xml:space="preserve"> Retained earnings </t>
  </si>
  <si>
    <t>Total</t>
  </si>
  <si>
    <t>Other changes in equity</t>
  </si>
  <si>
    <t>I. Subsidiaries</t>
  </si>
  <si>
    <t>II. Associates</t>
  </si>
  <si>
    <t>Value</t>
  </si>
  <si>
    <t>Per cent</t>
  </si>
  <si>
    <t xml:space="preserve">CONSOLIDATED INVESTMENTS </t>
  </si>
  <si>
    <t xml:space="preserve"> in subsidiaries, associates and other companies</t>
  </si>
  <si>
    <t>Vehicles</t>
  </si>
  <si>
    <t>Revenue from sales of finished goods</t>
  </si>
  <si>
    <t>Revenue from sales of trading goods</t>
  </si>
  <si>
    <t>Revenue from sales of services</t>
  </si>
  <si>
    <t xml:space="preserve">Revenue from other sales </t>
  </si>
  <si>
    <t>Other financial income/expenses (net)</t>
  </si>
  <si>
    <t>CASH FLOWS FROM INVESTING ACTIVITIES</t>
  </si>
  <si>
    <t>CASH FLOWS FROM FINANCIAL ACTIVITIES</t>
  </si>
  <si>
    <t>Net cash flow from financial activities</t>
  </si>
  <si>
    <t>Machines and Equipment</t>
  </si>
  <si>
    <t>Prepared by: Kremena Dulgerova</t>
  </si>
  <si>
    <t>EcoBat AD</t>
  </si>
  <si>
    <t>20, Frederic Joliot Curie Str., 1113 Sofia, Bulgaria                                            Tel./fax: (359 2) 9634159; 9634161</t>
  </si>
  <si>
    <t>A.</t>
  </si>
  <si>
    <t>General information</t>
  </si>
  <si>
    <t>Stara Planina Hold was established on 27 September 1996 under the name Central Privatization Fund.</t>
  </si>
  <si>
    <t xml:space="preserve">Stara Planina Hold was registered as a public limited company at Sofia city court on 13 November 1996. </t>
  </si>
  <si>
    <t>The Company is engaged in the following business activities:</t>
  </si>
  <si>
    <t>acquisition, management, assessment and sale of equity ownership in Bulgarian and foreign companies;</t>
  </si>
  <si>
    <t>Ø</t>
  </si>
  <si>
    <t>acquisition, management and sale of debentures, evaluation and sale of patents, assignment of licenses for patent use of companies, in which the holding joint-stock company holds shares;</t>
  </si>
  <si>
    <t>financing of companies in which the holding company holds shares;</t>
  </si>
  <si>
    <t>other business transactions not forbidden by law</t>
  </si>
  <si>
    <t>Stara Planina Hold AD as a company of holding type does not carry out an independent business. The company has focused its business primarily on the management of the subsidiary and associated companies.</t>
  </si>
  <si>
    <t>B.</t>
  </si>
  <si>
    <t>Basis for preparation of the financial statements</t>
  </si>
  <si>
    <t>These condensed financial statements have been prepared in accordance with International Financial Reporting Standards (IFRS).</t>
  </si>
  <si>
    <t xml:space="preserve">Financial statements are presented in BGN, which is also the functional currency of the Company. </t>
  </si>
  <si>
    <t>A major bank and an investment broker that the company is in long relations is International Asset Bank AD, Sofia.</t>
  </si>
  <si>
    <t>C.</t>
  </si>
  <si>
    <t>Notes</t>
  </si>
  <si>
    <t>1.</t>
  </si>
  <si>
    <t>2.</t>
  </si>
  <si>
    <t>3.</t>
  </si>
  <si>
    <t>4.</t>
  </si>
  <si>
    <t>5.</t>
  </si>
  <si>
    <r>
      <t>Ø</t>
    </r>
  </si>
  <si>
    <t xml:space="preserve">In the procedure of consolidation the value of shares of the parent in the subsidiaries has been eliminated successively for:
• Issued capital
• Capital reserves
• Retained earnings/losses
</t>
  </si>
  <si>
    <t>6.</t>
  </si>
  <si>
    <t>7.</t>
  </si>
  <si>
    <t>The List of the subsidiaries included in the consolidation as follow</t>
  </si>
  <si>
    <t>Company</t>
  </si>
  <si>
    <t>Location</t>
  </si>
  <si>
    <t>Elhim - Iskra Plc</t>
  </si>
  <si>
    <t>51.40%</t>
  </si>
  <si>
    <t>SPH Trans Ltd</t>
  </si>
  <si>
    <t>Sofia</t>
  </si>
  <si>
    <t>65.00%</t>
  </si>
  <si>
    <t>Hydraulic elements and systems Plc</t>
  </si>
  <si>
    <t>Fazan Plc</t>
  </si>
  <si>
    <t>Slaviana Jsc</t>
  </si>
  <si>
    <t>Slavianovo</t>
  </si>
  <si>
    <t>The Share in the Issued capital/     votes on AGM</t>
  </si>
  <si>
    <t>98.74%</t>
  </si>
  <si>
    <t>Receivables from trade loans</t>
  </si>
  <si>
    <t>Interests from loans received</t>
  </si>
  <si>
    <t>Taxes paid/received</t>
  </si>
  <si>
    <t>8.</t>
  </si>
  <si>
    <t>Financial assets</t>
  </si>
  <si>
    <t>64.53%</t>
  </si>
  <si>
    <t>Interest, fees and commissions paid/received</t>
  </si>
  <si>
    <t>Gains/loss from transactions with financial instruments (net)</t>
  </si>
  <si>
    <t>Goodwill</t>
  </si>
  <si>
    <t>Deferred tax assets</t>
  </si>
  <si>
    <t>Proceeds from sales of non-current assets</t>
  </si>
  <si>
    <t>53.60%</t>
  </si>
  <si>
    <t>Financing</t>
  </si>
  <si>
    <t>STARA PLANINA HOLD PLC</t>
  </si>
  <si>
    <t>Pazardzhik</t>
  </si>
  <si>
    <t>Ruse</t>
  </si>
  <si>
    <t>Kurdzhali</t>
  </si>
  <si>
    <t>Yambol</t>
  </si>
  <si>
    <t>Karlovo</t>
  </si>
  <si>
    <t>M+C Hydraulic Plc</t>
  </si>
  <si>
    <t>Bulgarska Rosa Plc</t>
  </si>
  <si>
    <t>Patstroy Engineering Jsc</t>
  </si>
  <si>
    <t>Kazanluk</t>
  </si>
  <si>
    <t>Ptici &amp; Ptichi produkti Jsc, Pleven</t>
  </si>
  <si>
    <t>Hydraulic elements and systems Plc, Yambol</t>
  </si>
  <si>
    <t>Elhim - Iskra Plc, Pazardzhik</t>
  </si>
  <si>
    <t>Slavyana Jsc, Slavianovo</t>
  </si>
  <si>
    <t>Fazan Plc, Ruse</t>
  </si>
  <si>
    <t>Patstroy Enjineering Jsc, Kurdzhali</t>
  </si>
  <si>
    <t>SPH Trans Ltd, Sofia</t>
  </si>
  <si>
    <t>M+C Hydraulic Plc, Kazanluk</t>
  </si>
  <si>
    <t>Bulgarska Rosa Plc, Karlovo</t>
  </si>
  <si>
    <t>Forsan Bulgaria Ltd, Sofia</t>
  </si>
  <si>
    <t>Short-term loans</t>
  </si>
  <si>
    <t>Long-term loans</t>
  </si>
  <si>
    <t>Deferred tax liabilities</t>
  </si>
  <si>
    <t>Lease contracts receivables</t>
  </si>
  <si>
    <t>Investments in joint ventures</t>
  </si>
  <si>
    <t>Manager: Vasil Velev</t>
  </si>
  <si>
    <t>Other companies</t>
  </si>
  <si>
    <t>MC 2 DZZD</t>
  </si>
  <si>
    <t>IV. Other companies</t>
  </si>
  <si>
    <r>
      <t>TOTAL</t>
    </r>
    <r>
      <rPr>
        <sz val="12"/>
        <rFont val="Arial"/>
        <family val="2"/>
      </rPr>
      <t xml:space="preserve"> (I+II+III+IV)</t>
    </r>
  </si>
  <si>
    <t>The Cost method of accounting has been applied for the investments in enterprise group in the Separate Financial Statements of the Stara planina hold Plc.</t>
  </si>
  <si>
    <t>Consolidation of Separate Financial Statements of enterprise group and Separate Financial Statements of the parent has been made successively for the assets, liabilities, equity, incomes and expenses.</t>
  </si>
  <si>
    <t>The List of the associated companies included in the consolidation as follow</t>
  </si>
  <si>
    <t>The Financial Statements of the enterprise group for the current period are consolidated with the Financial Statement of the parent for the same period.</t>
  </si>
  <si>
    <t>Cherven Briag</t>
  </si>
  <si>
    <t>50.00%</t>
  </si>
  <si>
    <t>30.91%</t>
  </si>
  <si>
    <t>49.99%</t>
  </si>
  <si>
    <t>International Asset Bank</t>
  </si>
  <si>
    <t>Leasing Company Jsc, Sofia</t>
  </si>
  <si>
    <t>III. Joint ventures</t>
  </si>
  <si>
    <t>Proceeds from financial assets held for trade</t>
  </si>
  <si>
    <t>Dividends received from investment</t>
  </si>
  <si>
    <t>Other reserves</t>
  </si>
  <si>
    <t>Premium reserve</t>
  </si>
  <si>
    <t>Revaluation reserve</t>
  </si>
  <si>
    <t>Uncovered loss</t>
  </si>
  <si>
    <t>Boryana Jsc.</t>
  </si>
  <si>
    <t>Boryana Jsc, Cherven Briag</t>
  </si>
  <si>
    <t>Asset Insurance Jsc</t>
  </si>
  <si>
    <t>For the period ended 31 December 2013</t>
  </si>
  <si>
    <t>88.07%</t>
  </si>
  <si>
    <t>INTERIM CONSOLIDATED STATEMENT OF FINANCIAL POSITION</t>
  </si>
  <si>
    <t>For the period ended 31 March 2014</t>
  </si>
  <si>
    <t>Date: 30.05.2014</t>
  </si>
  <si>
    <t>INTERIM CONSOLIDATED STATEMENT OF COMPREHENSIVE INCOME</t>
  </si>
  <si>
    <t>INTERIM CONSOLIDATED CASH FLOW STATEMENT</t>
  </si>
  <si>
    <t>INTERIM CONSOLIDATED STATEMENT OF CHANGES IN EQUITY</t>
  </si>
  <si>
    <t>Balance 01 January 2014</t>
  </si>
  <si>
    <t>Balance 31 March 2014</t>
  </si>
  <si>
    <t xml:space="preserve">Notes about the accounting policy adopted for the Interim Consolidated Financial Statements </t>
  </si>
  <si>
    <t>Data in the consolidated statement of financial position for the previous reporting period are stated based on the data presented in the consolidated statement of financial position as of 31.12.2013 prepared on the basis of the financial statements of the group entities as of 31.12.2013.</t>
  </si>
  <si>
    <t xml:space="preserve">Тне consolidated net result is BGN 1 900 thousand </t>
  </si>
  <si>
    <t>Minority interests in the Consolidated statement of financial position are BGN 75 482 thousand</t>
  </si>
  <si>
    <t>Minority interests in the Consolidated Statement of comprehensive income are BGN 2 977 thousand</t>
  </si>
</sst>
</file>

<file path=xl/styles.xml><?xml version="1.0" encoding="utf-8"?>
<styleSheet xmlns="http://schemas.openxmlformats.org/spreadsheetml/2006/main">
  <numFmts count="3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лв&quot;#,##0_);\(&quot;лв&quot;#,##0\)"/>
    <numFmt numFmtId="165" formatCode="&quot;лв&quot;#,##0_);[Red]\(&quot;лв&quot;#,##0\)"/>
    <numFmt numFmtId="166" formatCode="&quot;лв&quot;#,##0.00_);\(&quot;лв&quot;#,##0.00\)"/>
    <numFmt numFmtId="167" formatCode="&quot;лв&quot;#,##0.00_);[Red]\(&quot;лв&quot;#,##0.00\)"/>
    <numFmt numFmtId="168" formatCode="_(&quot;лв&quot;* #,##0_);_(&quot;лв&quot;* \(#,##0\);_(&quot;лв&quot;* &quot;-&quot;_);_(@_)"/>
    <numFmt numFmtId="169" formatCode="_(* #,##0_);_(* \(#,##0\);_(* &quot;-&quot;_);_(@_)"/>
    <numFmt numFmtId="170" formatCode="_(&quot;лв&quot;* #,##0.00_);_(&quot;лв&quot;* \(#,##0.00\);_(&quot;лв&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0\ &quot;$&quot;_-;_-* #,##0\ &quot;$&quot;\-;_-* &quot;-&quot;\ &quot;$&quot;_-;_-@_-"/>
    <numFmt numFmtId="177" formatCode="_-* #,##0\ _$_-;_-* #,##0\ _$\-;_-* &quot;-&quot;\ _$_-;_-@_-"/>
    <numFmt numFmtId="178" formatCode="_-* #,##0.00\ &quot;$&quot;_-;_-* #,##0.00\ &quot;$&quot;\-;_-* &quot;-&quot;??\ &quot;$&quot;_-;_-@_-"/>
    <numFmt numFmtId="179" formatCode="_-* #,##0.00\ _$_-;_-* #,##0.00\ _$\-;_-* &quot;-&quot;??\ _$_-;_-@_-"/>
    <numFmt numFmtId="180" formatCode="_(* #,##0.00_);_(* \(#,##0\);_(* &quot;-&quot;_);_(@_)"/>
    <numFmt numFmtId="181" formatCode="&quot;Да&quot;;&quot;Да&quot;;&quot;Не&quot;"/>
    <numFmt numFmtId="182" formatCode="&quot;Истина&quot;;&quot; Истина &quot;;&quot; Неистина &quot;"/>
    <numFmt numFmtId="183" formatCode="&quot;Включено&quot;;&quot; Включено &quot;;&quot; Изключено &quot;"/>
    <numFmt numFmtId="184" formatCode="[$€-2]\ #,##0.00_);[Red]\([$€-2]\ #,##0.00\)"/>
    <numFmt numFmtId="185" formatCode="_(* #,##0_);_(* \(#,##0\);_(* &quot;-&quot;\2_);_(@_)"/>
    <numFmt numFmtId="186" formatCode="&quot;Yes&quot;;&quot;Yes&quot;;&quot;No&quot;"/>
    <numFmt numFmtId="187" formatCode="&quot;True&quot;;&quot;True&quot;;&quot;False&quot;"/>
    <numFmt numFmtId="188" formatCode="&quot;On&quot;;&quot;On&quot;;&quot;Off&quot;"/>
  </numFmts>
  <fonts count="59">
    <font>
      <sz val="10"/>
      <name val="Arial"/>
      <family val="0"/>
    </font>
    <font>
      <sz val="10"/>
      <name val="Timok"/>
      <family val="0"/>
    </font>
    <font>
      <sz val="10"/>
      <name val="TmsCyr"/>
      <family val="0"/>
    </font>
    <font>
      <u val="single"/>
      <sz val="10"/>
      <color indexed="36"/>
      <name val="TmsCyr"/>
      <family val="0"/>
    </font>
    <font>
      <u val="single"/>
      <sz val="10"/>
      <color indexed="12"/>
      <name val="TmsCyr"/>
      <family val="0"/>
    </font>
    <font>
      <b/>
      <sz val="11"/>
      <name val="Arial"/>
      <family val="2"/>
    </font>
    <font>
      <sz val="11"/>
      <name val="Arial"/>
      <family val="2"/>
    </font>
    <font>
      <sz val="12"/>
      <name val="Arial"/>
      <family val="2"/>
    </font>
    <font>
      <b/>
      <sz val="12"/>
      <name val="Arial"/>
      <family val="2"/>
    </font>
    <font>
      <b/>
      <sz val="16"/>
      <color indexed="18"/>
      <name val="Arial"/>
      <family val="2"/>
    </font>
    <font>
      <sz val="9"/>
      <name val="Arial"/>
      <family val="2"/>
    </font>
    <font>
      <b/>
      <sz val="12"/>
      <color indexed="8"/>
      <name val="Arial"/>
      <family val="2"/>
    </font>
    <font>
      <sz val="12"/>
      <color indexed="8"/>
      <name val="Arial"/>
      <family val="2"/>
    </font>
    <font>
      <sz val="8"/>
      <name val="Arial"/>
      <family val="2"/>
    </font>
    <font>
      <sz val="11"/>
      <color indexed="8"/>
      <name val="Arial"/>
      <family val="2"/>
    </font>
    <font>
      <b/>
      <i/>
      <sz val="11"/>
      <name val="Arial"/>
      <family val="2"/>
    </font>
    <font>
      <b/>
      <sz val="11.5"/>
      <color indexed="8"/>
      <name val="Arial"/>
      <family val="2"/>
    </font>
    <font>
      <b/>
      <sz val="11"/>
      <color indexed="8"/>
      <name val="Arial"/>
      <family val="2"/>
    </font>
    <font>
      <sz val="9"/>
      <color indexed="8"/>
      <name val="Arial"/>
      <family val="2"/>
    </font>
    <font>
      <sz val="7"/>
      <color indexed="8"/>
      <name val="Times New Roman"/>
      <family val="1"/>
    </font>
    <font>
      <sz val="12"/>
      <color indexed="8"/>
      <name val="Wingdings"/>
      <family val="0"/>
    </font>
    <font>
      <sz val="11"/>
      <color indexed="8"/>
      <name val="Wingdings"/>
      <family val="0"/>
    </font>
    <font>
      <sz val="11.5"/>
      <name val="Arial"/>
      <family val="2"/>
    </font>
    <font>
      <sz val="11.5"/>
      <color indexed="8"/>
      <name val="Arial"/>
      <family val="2"/>
    </font>
    <font>
      <i/>
      <sz val="11.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double"/>
    </border>
    <border>
      <left style="thin"/>
      <right style="thin"/>
      <top>
        <color indexed="63"/>
      </top>
      <bottom style="double"/>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style="thin"/>
      <right style="thin"/>
      <top style="thin"/>
      <bottom style="medium"/>
    </border>
    <border>
      <left style="thin"/>
      <right>
        <color indexed="63"/>
      </right>
      <top style="thin"/>
      <bottom>
        <color indexed="63"/>
      </bottom>
    </border>
    <border>
      <left style="thin"/>
      <right>
        <color indexed="63"/>
      </right>
      <top>
        <color indexed="63"/>
      </top>
      <bottom style="double"/>
    </border>
    <border>
      <left>
        <color indexed="63"/>
      </left>
      <right>
        <color indexed="63"/>
      </right>
      <top style="thin"/>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double"/>
      <bottom style="double"/>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20">
    <xf numFmtId="0" fontId="0" fillId="0" borderId="0" xfId="0" applyAlignment="1">
      <alignment/>
    </xf>
    <xf numFmtId="0" fontId="5" fillId="0" borderId="0" xfId="60" applyFont="1" applyBorder="1" applyAlignment="1" applyProtection="1">
      <alignment vertical="top" wrapText="1"/>
      <protection locked="0"/>
    </xf>
    <xf numFmtId="0" fontId="6" fillId="0" borderId="0" xfId="0" applyFont="1" applyBorder="1" applyAlignment="1" applyProtection="1">
      <alignment horizontal="left" vertical="top"/>
      <protection locked="0"/>
    </xf>
    <xf numFmtId="0" fontId="6" fillId="0" borderId="0" xfId="61" applyFont="1" applyAlignment="1" applyProtection="1">
      <alignment wrapText="1"/>
      <protection/>
    </xf>
    <xf numFmtId="0" fontId="6" fillId="0" borderId="0" xfId="60" applyFont="1" applyFill="1" applyAlignment="1" applyProtection="1">
      <alignment vertical="top" wrapText="1"/>
      <protection locked="0"/>
    </xf>
    <xf numFmtId="0" fontId="5" fillId="0" borderId="0" xfId="60" applyFont="1" applyFill="1" applyBorder="1" applyAlignment="1" applyProtection="1">
      <alignment vertical="top" wrapText="1"/>
      <protection locked="0"/>
    </xf>
    <xf numFmtId="0" fontId="6" fillId="0" borderId="0" xfId="61" applyFont="1" applyBorder="1" applyAlignment="1" applyProtection="1">
      <alignment wrapText="1"/>
      <protection/>
    </xf>
    <xf numFmtId="1" fontId="6" fillId="33" borderId="0" xfId="61" applyNumberFormat="1" applyFont="1" applyFill="1" applyBorder="1" applyAlignment="1" applyProtection="1">
      <alignment wrapText="1"/>
      <protection locked="0"/>
    </xf>
    <xf numFmtId="0" fontId="6" fillId="0" borderId="0" xfId="0" applyFont="1" applyAlignment="1" applyProtection="1">
      <alignment horizontal="left" vertical="top"/>
      <protection/>
    </xf>
    <xf numFmtId="0" fontId="6" fillId="0" borderId="0" xfId="61" applyFont="1" applyAlignment="1" applyProtection="1">
      <alignment vertical="top" wrapText="1"/>
      <protection/>
    </xf>
    <xf numFmtId="1" fontId="6" fillId="0" borderId="0" xfId="60" applyNumberFormat="1" applyFont="1" applyBorder="1" applyAlignment="1" applyProtection="1">
      <alignment horizontal="right" vertical="top"/>
      <protection locked="0"/>
    </xf>
    <xf numFmtId="0" fontId="6" fillId="0" borderId="0" xfId="61" applyFont="1" applyFill="1" applyAlignment="1" applyProtection="1">
      <alignment wrapText="1"/>
      <protection/>
    </xf>
    <xf numFmtId="0" fontId="9" fillId="0" borderId="0" xfId="61" applyFont="1" applyAlignment="1" applyProtection="1">
      <alignment horizontal="center" wrapText="1"/>
      <protection locked="0"/>
    </xf>
    <xf numFmtId="0" fontId="10" fillId="0" borderId="0" xfId="61" applyFont="1" applyAlignment="1" applyProtection="1">
      <alignment wrapText="1"/>
      <protection/>
    </xf>
    <xf numFmtId="0" fontId="7" fillId="0" borderId="0" xfId="60" applyFont="1" applyAlignment="1">
      <alignment vertical="top"/>
      <protection/>
    </xf>
    <xf numFmtId="0" fontId="7" fillId="0" borderId="0" xfId="60" applyFont="1" applyAlignment="1">
      <alignment/>
      <protection/>
    </xf>
    <xf numFmtId="3" fontId="7" fillId="0" borderId="0" xfId="60" applyNumberFormat="1" applyFont="1" applyAlignment="1" applyProtection="1">
      <alignment vertical="top" wrapText="1"/>
      <protection locked="0"/>
    </xf>
    <xf numFmtId="0" fontId="7" fillId="0" borderId="0" xfId="60" applyFont="1" applyAlignment="1" applyProtection="1">
      <alignment vertical="top" wrapText="1"/>
      <protection locked="0"/>
    </xf>
    <xf numFmtId="0" fontId="8" fillId="0" borderId="0" xfId="60" applyFont="1" applyBorder="1" applyAlignment="1" applyProtection="1">
      <alignment horizontal="center" vertical="top"/>
      <protection locked="0"/>
    </xf>
    <xf numFmtId="0" fontId="8" fillId="0" borderId="10" xfId="60" applyFont="1" applyBorder="1" applyAlignment="1" applyProtection="1">
      <alignment horizontal="left" vertical="center"/>
      <protection/>
    </xf>
    <xf numFmtId="14" fontId="7" fillId="0" borderId="10" xfId="60" applyNumberFormat="1" applyFont="1" applyBorder="1" applyAlignment="1" applyProtection="1">
      <alignment horizontal="right" vertical="center" wrapText="1"/>
      <protection/>
    </xf>
    <xf numFmtId="0" fontId="12" fillId="0" borderId="10" xfId="0" applyFont="1" applyBorder="1" applyAlignment="1">
      <alignment horizontal="justify" vertical="top" wrapText="1"/>
    </xf>
    <xf numFmtId="3" fontId="12" fillId="0" borderId="10" xfId="0" applyNumberFormat="1" applyFont="1" applyBorder="1" applyAlignment="1">
      <alignment horizontal="right" vertical="top" wrapText="1"/>
    </xf>
    <xf numFmtId="0" fontId="12" fillId="0" borderId="0" xfId="0" applyFont="1" applyAlignment="1">
      <alignment horizontal="justify" vertical="top" wrapText="1"/>
    </xf>
    <xf numFmtId="0" fontId="12" fillId="0" borderId="0" xfId="0" applyFont="1" applyAlignment="1">
      <alignment horizontal="right" vertical="top" wrapText="1"/>
    </xf>
    <xf numFmtId="3" fontId="11" fillId="0" borderId="11" xfId="0" applyNumberFormat="1" applyFont="1" applyBorder="1" applyAlignment="1">
      <alignment horizontal="right" vertical="top" wrapText="1"/>
    </xf>
    <xf numFmtId="0" fontId="7" fillId="0" borderId="0" xfId="0" applyFont="1" applyAlignment="1">
      <alignment/>
    </xf>
    <xf numFmtId="3" fontId="11" fillId="0" borderId="12" xfId="0" applyNumberFormat="1" applyFont="1" applyBorder="1" applyAlignment="1">
      <alignment horizontal="right" vertical="top" wrapText="1"/>
    </xf>
    <xf numFmtId="0" fontId="12" fillId="0" borderId="0" xfId="0" applyFont="1" applyAlignment="1">
      <alignment vertical="top" wrapText="1"/>
    </xf>
    <xf numFmtId="3" fontId="11" fillId="0" borderId="10" xfId="0" applyNumberFormat="1" applyFont="1" applyBorder="1" applyAlignment="1">
      <alignment horizontal="right" vertical="top" wrapText="1"/>
    </xf>
    <xf numFmtId="0" fontId="12" fillId="0" borderId="10" xfId="0" applyFont="1" applyBorder="1" applyAlignment="1">
      <alignment vertical="top" wrapText="1"/>
    </xf>
    <xf numFmtId="0" fontId="11" fillId="34" borderId="0" xfId="60" applyFont="1" applyFill="1" applyBorder="1" applyAlignment="1" applyProtection="1">
      <alignment horizontal="left" wrapText="1"/>
      <protection/>
    </xf>
    <xf numFmtId="3" fontId="7" fillId="0" borderId="0" xfId="60" applyNumberFormat="1" applyFont="1" applyBorder="1" applyAlignment="1" applyProtection="1">
      <alignment vertical="top" wrapText="1"/>
      <protection locked="0"/>
    </xf>
    <xf numFmtId="0" fontId="7" fillId="0" borderId="0" xfId="60" applyFont="1" applyBorder="1" applyAlignment="1" applyProtection="1">
      <alignment vertical="top" wrapText="1"/>
      <protection locked="0"/>
    </xf>
    <xf numFmtId="3" fontId="7" fillId="0" borderId="0" xfId="60" applyNumberFormat="1" applyFont="1" applyBorder="1" applyAlignment="1" applyProtection="1">
      <alignment horizontal="left" vertical="top"/>
      <protection locked="0"/>
    </xf>
    <xf numFmtId="0" fontId="7" fillId="0" borderId="0" xfId="60" applyFont="1" applyBorder="1" applyAlignment="1">
      <alignment vertical="top"/>
      <protection/>
    </xf>
    <xf numFmtId="0" fontId="12" fillId="0" borderId="0" xfId="0" applyFont="1" applyBorder="1" applyAlignment="1">
      <alignment vertical="top" wrapText="1"/>
    </xf>
    <xf numFmtId="0" fontId="11" fillId="34" borderId="13" xfId="60" applyFont="1" applyFill="1" applyBorder="1" applyAlignment="1" applyProtection="1">
      <alignment horizontal="left" wrapText="1"/>
      <protection/>
    </xf>
    <xf numFmtId="0" fontId="7" fillId="0" borderId="10" xfId="0" applyFont="1" applyBorder="1" applyAlignment="1">
      <alignment wrapText="1"/>
    </xf>
    <xf numFmtId="0" fontId="8" fillId="0" borderId="0" xfId="60" applyFont="1" applyBorder="1" applyAlignment="1" applyProtection="1">
      <alignment vertical="top" wrapText="1"/>
      <protection locked="0"/>
    </xf>
    <xf numFmtId="3" fontId="7" fillId="0" borderId="0" xfId="60" applyNumberFormat="1" applyFont="1" applyBorder="1" applyAlignment="1" applyProtection="1">
      <alignment horizontal="center" vertical="top"/>
      <protection locked="0"/>
    </xf>
    <xf numFmtId="0" fontId="8" fillId="0" borderId="0" xfId="60" applyFont="1" applyAlignment="1">
      <alignment vertical="top"/>
      <protection/>
    </xf>
    <xf numFmtId="0" fontId="11" fillId="0" borderId="14" xfId="0" applyFont="1" applyBorder="1" applyAlignment="1">
      <alignment vertical="top" wrapText="1"/>
    </xf>
    <xf numFmtId="0" fontId="11" fillId="0" borderId="10" xfId="0" applyFont="1" applyBorder="1" applyAlignment="1">
      <alignment vertical="top" wrapText="1"/>
    </xf>
    <xf numFmtId="0" fontId="7" fillId="0" borderId="0" xfId="62" applyFont="1" applyBorder="1" applyAlignment="1">
      <alignment vertical="center" wrapText="1"/>
      <protection/>
    </xf>
    <xf numFmtId="3" fontId="8" fillId="0" borderId="0" xfId="62" applyNumberFormat="1" applyFont="1" applyBorder="1" applyAlignment="1" applyProtection="1">
      <alignment horizontal="right" vertical="center"/>
      <protection locked="0"/>
    </xf>
    <xf numFmtId="0" fontId="7" fillId="0" borderId="0" xfId="62" applyFont="1" applyBorder="1" applyAlignment="1">
      <alignment vertical="center"/>
      <protection/>
    </xf>
    <xf numFmtId="3" fontId="7" fillId="0" borderId="0" xfId="62" applyNumberFormat="1" applyFont="1" applyBorder="1" applyAlignment="1">
      <alignment vertical="center" wrapText="1"/>
      <protection/>
    </xf>
    <xf numFmtId="3" fontId="7" fillId="0" borderId="0" xfId="62" applyNumberFormat="1" applyFont="1" applyBorder="1" applyAlignment="1">
      <alignment vertical="center"/>
      <protection/>
    </xf>
    <xf numFmtId="0" fontId="8" fillId="0" borderId="0" xfId="62" applyNumberFormat="1" applyFont="1" applyBorder="1" applyAlignment="1" applyProtection="1">
      <alignment vertical="center"/>
      <protection locked="0"/>
    </xf>
    <xf numFmtId="169" fontId="12" fillId="0" borderId="10" xfId="0" applyNumberFormat="1" applyFont="1" applyBorder="1" applyAlignment="1">
      <alignment horizontal="right" vertical="top" wrapText="1"/>
    </xf>
    <xf numFmtId="0" fontId="12" fillId="0" borderId="15" xfId="0" applyFont="1" applyBorder="1" applyAlignment="1">
      <alignment vertical="top" wrapText="1"/>
    </xf>
    <xf numFmtId="169" fontId="12" fillId="0" borderId="14" xfId="0" applyNumberFormat="1" applyFont="1" applyBorder="1" applyAlignment="1">
      <alignment horizontal="right" vertical="top" wrapText="1"/>
    </xf>
    <xf numFmtId="1" fontId="7" fillId="0" borderId="0" xfId="60" applyNumberFormat="1" applyFont="1" applyBorder="1" applyAlignment="1" applyProtection="1">
      <alignment horizontal="left" vertical="top" wrapText="1"/>
      <protection locked="0"/>
    </xf>
    <xf numFmtId="3" fontId="7" fillId="0" borderId="0" xfId="60" applyNumberFormat="1" applyFont="1" applyAlignment="1" applyProtection="1">
      <alignment horizontal="center" vertical="top" wrapText="1"/>
      <protection locked="0"/>
    </xf>
    <xf numFmtId="0" fontId="7" fillId="0" borderId="10" xfId="0" applyFont="1" applyBorder="1" applyAlignment="1">
      <alignment/>
    </xf>
    <xf numFmtId="0" fontId="12" fillId="0" borderId="15" xfId="0" applyFont="1" applyBorder="1" applyAlignment="1">
      <alignment horizontal="right" vertical="top" wrapText="1"/>
    </xf>
    <xf numFmtId="3" fontId="11" fillId="0" borderId="16" xfId="0" applyNumberFormat="1" applyFont="1" applyBorder="1" applyAlignment="1">
      <alignment horizontal="right" vertical="top" wrapText="1"/>
    </xf>
    <xf numFmtId="0" fontId="12" fillId="0" borderId="15" xfId="0" applyFont="1" applyBorder="1" applyAlignment="1">
      <alignment horizontal="justify" vertical="top" wrapText="1"/>
    </xf>
    <xf numFmtId="3" fontId="12" fillId="0" borderId="15" xfId="0" applyNumberFormat="1" applyFont="1" applyBorder="1" applyAlignment="1">
      <alignment horizontal="right" vertical="top" wrapText="1"/>
    </xf>
    <xf numFmtId="0" fontId="7" fillId="0" borderId="0" xfId="60" applyFont="1" applyBorder="1" applyAlignment="1">
      <alignment/>
      <protection/>
    </xf>
    <xf numFmtId="3" fontId="11" fillId="0" borderId="17" xfId="0" applyNumberFormat="1" applyFont="1" applyBorder="1" applyAlignment="1">
      <alignment horizontal="right" vertical="top" wrapText="1"/>
    </xf>
    <xf numFmtId="0" fontId="7" fillId="0" borderId="0" xfId="59" applyFont="1">
      <alignment/>
      <protection/>
    </xf>
    <xf numFmtId="0" fontId="7" fillId="0" borderId="10" xfId="57" applyFont="1" applyBorder="1" applyAlignment="1">
      <alignment horizontal="left" wrapText="1"/>
      <protection/>
    </xf>
    <xf numFmtId="3" fontId="7" fillId="33" borderId="10" xfId="57" applyNumberFormat="1" applyFont="1" applyFill="1" applyBorder="1" applyAlignment="1" applyProtection="1">
      <alignment horizontal="right" wrapText="1"/>
      <protection locked="0"/>
    </xf>
    <xf numFmtId="2" fontId="7" fillId="33" borderId="10" xfId="57" applyNumberFormat="1" applyFont="1" applyFill="1" applyBorder="1" applyAlignment="1">
      <alignment horizontal="right" wrapText="1"/>
      <protection/>
    </xf>
    <xf numFmtId="3" fontId="7" fillId="33" borderId="10" xfId="57" applyNumberFormat="1" applyFont="1" applyFill="1" applyBorder="1" applyAlignment="1">
      <alignment horizontal="right" wrapText="1"/>
      <protection/>
    </xf>
    <xf numFmtId="0" fontId="7" fillId="0" borderId="0" xfId="63" applyFont="1">
      <alignment/>
      <protection/>
    </xf>
    <xf numFmtId="0" fontId="8" fillId="0" borderId="0" xfId="63" applyFont="1" applyAlignment="1">
      <alignment horizontal="center" wrapText="1"/>
      <protection/>
    </xf>
    <xf numFmtId="0" fontId="8" fillId="0" borderId="0" xfId="63" applyFont="1">
      <alignment/>
      <protection/>
    </xf>
    <xf numFmtId="0" fontId="8" fillId="0" borderId="0" xfId="63" applyFont="1" applyBorder="1" applyAlignment="1" applyProtection="1">
      <alignment horizontal="left" vertical="center" wrapText="1"/>
      <protection/>
    </xf>
    <xf numFmtId="0" fontId="7" fillId="0" borderId="0" xfId="60" applyFont="1" applyAlignment="1">
      <alignment vertical="top" wrapText="1"/>
      <protection/>
    </xf>
    <xf numFmtId="0" fontId="8" fillId="0" borderId="0" xfId="63" applyFont="1" applyBorder="1" applyAlignment="1">
      <alignment horizontal="left" vertical="top" wrapText="1"/>
      <protection/>
    </xf>
    <xf numFmtId="3" fontId="8" fillId="33" borderId="10" xfId="63" applyNumberFormat="1" applyFont="1" applyFill="1" applyBorder="1" applyAlignment="1" applyProtection="1">
      <alignment/>
      <protection/>
    </xf>
    <xf numFmtId="3" fontId="8" fillId="33" borderId="10" xfId="63" applyNumberFormat="1" applyFont="1" applyFill="1" applyBorder="1" applyAlignment="1" applyProtection="1">
      <alignment/>
      <protection locked="0"/>
    </xf>
    <xf numFmtId="0" fontId="8" fillId="0" borderId="0" xfId="63" applyFont="1" applyBorder="1" applyAlignment="1" applyProtection="1">
      <alignment vertical="center" wrapText="1"/>
      <protection locked="0"/>
    </xf>
    <xf numFmtId="3" fontId="7" fillId="0" borderId="0" xfId="63" applyNumberFormat="1" applyFont="1" applyBorder="1" applyAlignment="1" applyProtection="1">
      <alignment vertical="center"/>
      <protection locked="0"/>
    </xf>
    <xf numFmtId="0" fontId="7" fillId="0" borderId="0" xfId="63" applyFont="1" applyBorder="1" applyProtection="1">
      <alignment/>
      <protection locked="0"/>
    </xf>
    <xf numFmtId="3" fontId="7" fillId="0" borderId="0" xfId="60" applyNumberFormat="1" applyFont="1" applyAlignment="1" applyProtection="1">
      <alignment vertical="top"/>
      <protection locked="0"/>
    </xf>
    <xf numFmtId="3" fontId="7" fillId="0" borderId="0" xfId="60" applyNumberFormat="1" applyFont="1" applyAlignment="1" applyProtection="1">
      <alignment horizontal="right" vertical="top" wrapText="1"/>
      <protection locked="0"/>
    </xf>
    <xf numFmtId="0" fontId="7" fillId="0" borderId="0" xfId="63" applyFont="1" applyBorder="1" applyAlignment="1" applyProtection="1">
      <alignment wrapText="1"/>
      <protection locked="0"/>
    </xf>
    <xf numFmtId="0" fontId="7" fillId="0" borderId="0" xfId="63" applyFont="1" applyAlignment="1" applyProtection="1">
      <alignment wrapText="1"/>
      <protection locked="0"/>
    </xf>
    <xf numFmtId="0" fontId="7" fillId="0" borderId="0" xfId="63" applyFont="1" applyProtection="1">
      <alignment/>
      <protection locked="0"/>
    </xf>
    <xf numFmtId="1" fontId="7" fillId="0" borderId="0" xfId="60" applyNumberFormat="1" applyFont="1" applyBorder="1" applyAlignment="1" applyProtection="1">
      <alignment horizontal="right" vertical="top" wrapText="1"/>
      <protection locked="0"/>
    </xf>
    <xf numFmtId="0" fontId="7" fillId="0" borderId="0" xfId="63" applyFont="1" applyAlignment="1">
      <alignment wrapText="1"/>
      <protection/>
    </xf>
    <xf numFmtId="0" fontId="7" fillId="0" borderId="0" xfId="60" applyFont="1" applyAlignment="1" applyProtection="1">
      <alignment horizontal="center" vertical="top" wrapText="1"/>
      <protection locked="0"/>
    </xf>
    <xf numFmtId="0" fontId="7" fillId="0" borderId="10" xfId="61" applyFont="1" applyBorder="1" applyAlignment="1" applyProtection="1">
      <alignment vertical="top" wrapText="1"/>
      <protection/>
    </xf>
    <xf numFmtId="3" fontId="6" fillId="0" borderId="0" xfId="61" applyNumberFormat="1" applyFont="1" applyBorder="1" applyAlignment="1" applyProtection="1">
      <alignment horizontal="right" wrapText="1"/>
      <protection locked="0"/>
    </xf>
    <xf numFmtId="0" fontId="6" fillId="0" borderId="10" xfId="63" applyFont="1" applyBorder="1" applyAlignment="1">
      <alignment horizontal="center" vertical="center" wrapText="1"/>
      <protection/>
    </xf>
    <xf numFmtId="0" fontId="5" fillId="0" borderId="0" xfId="63" applyFont="1" applyAlignment="1">
      <alignment horizontal="center" vertical="center" wrapText="1"/>
      <protection/>
    </xf>
    <xf numFmtId="0" fontId="5" fillId="0" borderId="0" xfId="59" applyFont="1" applyBorder="1">
      <alignment/>
      <protection/>
    </xf>
    <xf numFmtId="0" fontId="5" fillId="0" borderId="0" xfId="59" applyFont="1">
      <alignment/>
      <protection/>
    </xf>
    <xf numFmtId="0" fontId="14" fillId="34" borderId="0" xfId="60" applyFont="1" applyFill="1" applyBorder="1" applyAlignment="1" applyProtection="1">
      <alignment wrapText="1"/>
      <protection/>
    </xf>
    <xf numFmtId="0" fontId="11" fillId="0" borderId="18" xfId="0" applyFont="1" applyBorder="1" applyAlignment="1">
      <alignment vertical="top" wrapText="1"/>
    </xf>
    <xf numFmtId="3" fontId="6" fillId="33" borderId="0" xfId="60" applyNumberFormat="1" applyFont="1" applyFill="1" applyBorder="1" applyAlignment="1" applyProtection="1">
      <alignment wrapText="1"/>
      <protection locked="0"/>
    </xf>
    <xf numFmtId="0" fontId="6" fillId="0" borderId="0" xfId="60" applyFont="1" applyAlignment="1">
      <alignment/>
      <protection/>
    </xf>
    <xf numFmtId="0" fontId="6" fillId="0" borderId="0" xfId="60" applyFont="1" applyAlignment="1">
      <alignment vertical="top"/>
      <protection/>
    </xf>
    <xf numFmtId="3" fontId="6" fillId="0" borderId="0" xfId="60" applyNumberFormat="1" applyFont="1" applyAlignment="1" applyProtection="1">
      <alignment vertical="top" wrapText="1"/>
      <protection locked="0"/>
    </xf>
    <xf numFmtId="0" fontId="15" fillId="0" borderId="0" xfId="62" applyFont="1" applyBorder="1" applyAlignment="1" applyProtection="1">
      <alignment horizontal="right" vertical="center" wrapText="1"/>
      <protection/>
    </xf>
    <xf numFmtId="3" fontId="6" fillId="0" borderId="0" xfId="62" applyNumberFormat="1" applyFont="1" applyBorder="1" applyAlignment="1" applyProtection="1">
      <alignment horizontal="center" vertical="center" wrapText="1"/>
      <protection/>
    </xf>
    <xf numFmtId="3" fontId="5" fillId="33" borderId="0" xfId="62" applyNumberFormat="1" applyFont="1" applyFill="1" applyBorder="1" applyAlignment="1" applyProtection="1">
      <alignment vertical="center" wrapText="1"/>
      <protection/>
    </xf>
    <xf numFmtId="0" fontId="6" fillId="0" borderId="0" xfId="62" applyFont="1" applyBorder="1" applyAlignment="1">
      <alignment vertical="center"/>
      <protection/>
    </xf>
    <xf numFmtId="0" fontId="5" fillId="0" borderId="0" xfId="63" applyFont="1" applyBorder="1" applyAlignment="1" applyProtection="1">
      <alignment vertical="center" wrapText="1"/>
      <protection locked="0"/>
    </xf>
    <xf numFmtId="3" fontId="6" fillId="0" borderId="0" xfId="63" applyNumberFormat="1" applyFont="1" applyBorder="1" applyAlignment="1" applyProtection="1">
      <alignment vertical="center"/>
      <protection locked="0"/>
    </xf>
    <xf numFmtId="0" fontId="6" fillId="0" borderId="0" xfId="63" applyFont="1" applyBorder="1" applyProtection="1">
      <alignment/>
      <protection locked="0"/>
    </xf>
    <xf numFmtId="0" fontId="6" fillId="0" borderId="0" xfId="63" applyFont="1">
      <alignment/>
      <protection/>
    </xf>
    <xf numFmtId="3" fontId="6" fillId="0" borderId="0" xfId="60" applyNumberFormat="1" applyFont="1" applyAlignment="1" applyProtection="1">
      <alignment vertical="top"/>
      <protection locked="0"/>
    </xf>
    <xf numFmtId="0" fontId="6" fillId="0" borderId="0" xfId="0" applyFont="1" applyAlignment="1" applyProtection="1">
      <alignment horizontal="center"/>
      <protection/>
    </xf>
    <xf numFmtId="0" fontId="6" fillId="0" borderId="0" xfId="60" applyFont="1" applyFill="1" applyAlignment="1" applyProtection="1">
      <alignment horizontal="center"/>
      <protection/>
    </xf>
    <xf numFmtId="0" fontId="6" fillId="0" borderId="0" xfId="59" applyFont="1">
      <alignment/>
      <protection/>
    </xf>
    <xf numFmtId="0" fontId="11" fillId="0" borderId="16" xfId="0" applyFont="1" applyBorder="1" applyAlignment="1">
      <alignment vertical="top" wrapText="1"/>
    </xf>
    <xf numFmtId="0" fontId="11" fillId="0" borderId="19" xfId="0" applyFont="1" applyBorder="1" applyAlignment="1">
      <alignment vertical="top" wrapText="1"/>
    </xf>
    <xf numFmtId="0" fontId="11" fillId="0" borderId="0" xfId="0" applyFont="1" applyBorder="1" applyAlignment="1">
      <alignment vertical="top" wrapText="1"/>
    </xf>
    <xf numFmtId="0" fontId="11" fillId="0" borderId="0" xfId="0" applyFont="1" applyAlignment="1">
      <alignment vertical="top" wrapText="1"/>
    </xf>
    <xf numFmtId="0" fontId="11" fillId="0" borderId="11" xfId="0" applyFont="1" applyBorder="1" applyAlignment="1">
      <alignment vertical="top" wrapText="1"/>
    </xf>
    <xf numFmtId="0" fontId="12" fillId="0" borderId="18" xfId="0" applyFont="1" applyBorder="1" applyAlignment="1">
      <alignment horizontal="justify" vertical="top" wrapText="1"/>
    </xf>
    <xf numFmtId="0" fontId="7" fillId="0" borderId="15" xfId="0" applyFont="1" applyBorder="1" applyAlignment="1">
      <alignment/>
    </xf>
    <xf numFmtId="169" fontId="12" fillId="0" borderId="15" xfId="0" applyNumberFormat="1" applyFont="1" applyBorder="1" applyAlignment="1">
      <alignment horizontal="right" vertical="top" wrapText="1"/>
    </xf>
    <xf numFmtId="0" fontId="12" fillId="0" borderId="14" xfId="0" applyFont="1" applyBorder="1" applyAlignment="1">
      <alignment vertical="top" wrapText="1"/>
    </xf>
    <xf numFmtId="0" fontId="7" fillId="0" borderId="10" xfId="0" applyFont="1" applyBorder="1" applyAlignment="1">
      <alignment vertical="top"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7" fillId="0" borderId="10" xfId="57" applyFont="1" applyBorder="1" applyAlignment="1">
      <alignment horizontal="center" vertical="center" wrapText="1"/>
      <protection/>
    </xf>
    <xf numFmtId="0" fontId="5" fillId="0" borderId="0" xfId="60" applyFont="1" applyBorder="1" applyAlignment="1" applyProtection="1">
      <alignment horizontal="center" vertical="top" wrapText="1"/>
      <protection locked="0"/>
    </xf>
    <xf numFmtId="0" fontId="11" fillId="0" borderId="11" xfId="0" applyFont="1" applyBorder="1" applyAlignment="1">
      <alignment wrapText="1"/>
    </xf>
    <xf numFmtId="0" fontId="8" fillId="0" borderId="0" xfId="62" applyFont="1" applyBorder="1" applyAlignment="1">
      <alignment/>
      <protection/>
    </xf>
    <xf numFmtId="0" fontId="16" fillId="0" borderId="14" xfId="0" applyFont="1" applyBorder="1" applyAlignment="1">
      <alignment/>
    </xf>
    <xf numFmtId="169" fontId="12" fillId="0" borderId="20" xfId="0" applyNumberFormat="1" applyFont="1" applyBorder="1" applyAlignment="1">
      <alignment horizontal="right" vertical="top" wrapText="1"/>
    </xf>
    <xf numFmtId="0" fontId="7" fillId="0" borderId="21" xfId="0" applyFont="1" applyBorder="1" applyAlignment="1">
      <alignment vertical="top" wrapText="1"/>
    </xf>
    <xf numFmtId="0" fontId="7" fillId="0" borderId="10" xfId="0" applyFont="1" applyBorder="1" applyAlignment="1">
      <alignment/>
    </xf>
    <xf numFmtId="0" fontId="8" fillId="0" borderId="10" xfId="0" applyFont="1" applyBorder="1" applyAlignment="1">
      <alignment wrapText="1"/>
    </xf>
    <xf numFmtId="0" fontId="7" fillId="33" borderId="10" xfId="63" applyFont="1" applyFill="1" applyBorder="1" applyAlignment="1">
      <alignment wrapText="1"/>
      <protection/>
    </xf>
    <xf numFmtId="0" fontId="8" fillId="0" borderId="10" xfId="0" applyFont="1" applyBorder="1" applyAlignment="1">
      <alignment/>
    </xf>
    <xf numFmtId="0" fontId="6" fillId="0" borderId="0" xfId="58" applyFont="1" applyBorder="1" applyAlignment="1">
      <alignment vertical="justify"/>
      <protection/>
    </xf>
    <xf numFmtId="0" fontId="6" fillId="0" borderId="0" xfId="59" applyFont="1" applyAlignment="1">
      <alignment/>
      <protection/>
    </xf>
    <xf numFmtId="0" fontId="8" fillId="0" borderId="10" xfId="57" applyFont="1" applyBorder="1" applyAlignment="1">
      <alignment horizontal="center" vertical="center" wrapText="1"/>
      <protection/>
    </xf>
    <xf numFmtId="0" fontId="8" fillId="0" borderId="0" xfId="59" applyFont="1">
      <alignment/>
      <protection/>
    </xf>
    <xf numFmtId="0" fontId="8" fillId="0" borderId="14" xfId="57" applyFont="1" applyBorder="1" applyAlignment="1">
      <alignment horizontal="right" wrapText="1"/>
      <protection/>
    </xf>
    <xf numFmtId="3" fontId="7" fillId="33" borderId="14" xfId="57" applyNumberFormat="1" applyFont="1" applyFill="1" applyBorder="1" applyAlignment="1">
      <alignment horizontal="right" wrapText="1"/>
      <protection/>
    </xf>
    <xf numFmtId="3" fontId="6" fillId="0" borderId="0" xfId="59" applyNumberFormat="1" applyFont="1" applyProtection="1">
      <alignment/>
      <protection/>
    </xf>
    <xf numFmtId="0" fontId="6" fillId="0" borderId="0" xfId="59" applyFont="1" applyProtection="1">
      <alignment/>
      <protection/>
    </xf>
    <xf numFmtId="0" fontId="8" fillId="0" borderId="10" xfId="57" applyFont="1" applyBorder="1" applyAlignment="1">
      <alignment horizontal="left" wrapText="1"/>
      <protection/>
    </xf>
    <xf numFmtId="3" fontId="6" fillId="0" borderId="0" xfId="59" applyNumberFormat="1" applyFont="1">
      <alignment/>
      <protection/>
    </xf>
    <xf numFmtId="0" fontId="14" fillId="0" borderId="0" xfId="0" applyFont="1" applyAlignment="1">
      <alignment vertical="top" wrapText="1"/>
    </xf>
    <xf numFmtId="0" fontId="6" fillId="0" borderId="0" xfId="0" applyFont="1" applyAlignment="1">
      <alignment wrapText="1"/>
    </xf>
    <xf numFmtId="0" fontId="6" fillId="0" borderId="0" xfId="0" applyFont="1" applyAlignment="1">
      <alignment vertical="top" wrapText="1"/>
    </xf>
    <xf numFmtId="0" fontId="5" fillId="0" borderId="0" xfId="0" applyFont="1" applyAlignment="1">
      <alignment vertical="top" wrapText="1"/>
    </xf>
    <xf numFmtId="0" fontId="20" fillId="0" borderId="0" xfId="0" applyFont="1" applyAlignment="1">
      <alignment horizontal="justify" vertical="top" wrapText="1"/>
    </xf>
    <xf numFmtId="0" fontId="14" fillId="0" borderId="0" xfId="0" applyFont="1" applyAlignment="1">
      <alignment horizontal="justify" vertical="top" wrapText="1"/>
    </xf>
    <xf numFmtId="0" fontId="6" fillId="0" borderId="0" xfId="0" applyFont="1" applyAlignment="1">
      <alignment wrapText="1"/>
    </xf>
    <xf numFmtId="0" fontId="6" fillId="0" borderId="0" xfId="0" applyFont="1" applyAlignment="1">
      <alignment vertical="top" wrapText="1"/>
    </xf>
    <xf numFmtId="0" fontId="14" fillId="0" borderId="0" xfId="0" applyFont="1" applyAlignment="1">
      <alignment/>
    </xf>
    <xf numFmtId="0" fontId="22" fillId="0" borderId="10" xfId="0" applyFont="1" applyBorder="1" applyAlignment="1">
      <alignment horizontal="justify" vertical="top" wrapText="1"/>
    </xf>
    <xf numFmtId="0" fontId="22" fillId="0" borderId="10" xfId="0" applyFont="1" applyBorder="1" applyAlignment="1">
      <alignment vertical="top" wrapText="1"/>
    </xf>
    <xf numFmtId="0" fontId="23" fillId="0" borderId="10" xfId="0" applyFont="1" applyBorder="1" applyAlignment="1">
      <alignment horizontal="center" vertical="top" wrapText="1"/>
    </xf>
    <xf numFmtId="0" fontId="24" fillId="0" borderId="10" xfId="0" applyFont="1" applyBorder="1" applyAlignment="1">
      <alignment horizontal="left" vertical="center" wrapText="1"/>
    </xf>
    <xf numFmtId="0" fontId="24" fillId="0" borderId="10" xfId="0" applyFont="1" applyBorder="1" applyAlignment="1">
      <alignment horizontal="center" vertical="center" wrapText="1"/>
    </xf>
    <xf numFmtId="0" fontId="14" fillId="0" borderId="10" xfId="0" applyFont="1" applyBorder="1" applyAlignment="1">
      <alignment horizontal="center" vertical="top" wrapText="1"/>
    </xf>
    <xf numFmtId="169" fontId="11" fillId="0" borderId="14" xfId="0" applyNumberFormat="1" applyFont="1" applyBorder="1" applyAlignment="1">
      <alignment horizontal="right" vertical="top" wrapText="1"/>
    </xf>
    <xf numFmtId="0" fontId="22" fillId="0" borderId="0" xfId="0" applyFont="1" applyBorder="1" applyAlignment="1">
      <alignment vertical="top" wrapText="1"/>
    </xf>
    <xf numFmtId="0" fontId="5" fillId="0" borderId="0" xfId="60" applyFont="1" applyBorder="1" applyAlignment="1" applyProtection="1">
      <alignment horizontal="center"/>
      <protection locked="0"/>
    </xf>
    <xf numFmtId="0" fontId="7" fillId="0" borderId="0" xfId="62" applyFont="1" applyBorder="1" applyAlignment="1">
      <alignment horizontal="center"/>
      <protection/>
    </xf>
    <xf numFmtId="3" fontId="12" fillId="0" borderId="14" xfId="0" applyNumberFormat="1" applyFont="1" applyBorder="1" applyAlignment="1">
      <alignment horizontal="right" vertical="top" wrapText="1"/>
    </xf>
    <xf numFmtId="169" fontId="7" fillId="0" borderId="10" xfId="0" applyNumberFormat="1" applyFont="1" applyBorder="1" applyAlignment="1">
      <alignment/>
    </xf>
    <xf numFmtId="169" fontId="7" fillId="0" borderId="14" xfId="0" applyNumberFormat="1" applyFont="1" applyBorder="1" applyAlignment="1">
      <alignment/>
    </xf>
    <xf numFmtId="3" fontId="12" fillId="0" borderId="0" xfId="0" applyNumberFormat="1" applyFont="1" applyBorder="1" applyAlignment="1">
      <alignment horizontal="right" vertical="top" wrapText="1"/>
    </xf>
    <xf numFmtId="3" fontId="11" fillId="0" borderId="0" xfId="0" applyNumberFormat="1" applyFont="1" applyBorder="1" applyAlignment="1">
      <alignment horizontal="right" vertical="top" wrapText="1"/>
    </xf>
    <xf numFmtId="2" fontId="11" fillId="0" borderId="11" xfId="0" applyNumberFormat="1" applyFont="1" applyBorder="1" applyAlignment="1">
      <alignment horizontal="right" vertical="top" wrapText="1"/>
    </xf>
    <xf numFmtId="14" fontId="0" fillId="0" borderId="0" xfId="60" applyNumberFormat="1" applyFont="1" applyAlignment="1" applyProtection="1">
      <alignment horizontal="left" vertical="top" wrapText="1"/>
      <protection locked="0"/>
    </xf>
    <xf numFmtId="0" fontId="11" fillId="0" borderId="17" xfId="0" applyFont="1" applyBorder="1" applyAlignment="1">
      <alignment horizontal="justify" vertical="top" wrapText="1"/>
    </xf>
    <xf numFmtId="185" fontId="8" fillId="33" borderId="10" xfId="63" applyNumberFormat="1" applyFont="1" applyFill="1" applyBorder="1" applyAlignment="1" applyProtection="1">
      <alignment/>
      <protection locked="0"/>
    </xf>
    <xf numFmtId="185" fontId="8" fillId="33" borderId="10" xfId="63" applyNumberFormat="1" applyFont="1" applyFill="1" applyBorder="1" applyAlignment="1" applyProtection="1">
      <alignment/>
      <protection/>
    </xf>
    <xf numFmtId="185" fontId="7" fillId="33" borderId="10" xfId="63" applyNumberFormat="1" applyFont="1" applyFill="1" applyBorder="1" applyAlignment="1" applyProtection="1">
      <alignment/>
      <protection locked="0"/>
    </xf>
    <xf numFmtId="185" fontId="7" fillId="33" borderId="10" xfId="63" applyNumberFormat="1" applyFont="1" applyFill="1" applyBorder="1" applyAlignment="1" applyProtection="1">
      <alignment/>
      <protection/>
    </xf>
    <xf numFmtId="3" fontId="7" fillId="33" borderId="10" xfId="63" applyNumberFormat="1" applyFont="1" applyFill="1" applyBorder="1" applyAlignment="1" applyProtection="1">
      <alignment/>
      <protection/>
    </xf>
    <xf numFmtId="0" fontId="7" fillId="0" borderId="0" xfId="57" applyFont="1" applyBorder="1" applyAlignment="1">
      <alignment horizontal="left" wrapText="1"/>
      <protection/>
    </xf>
    <xf numFmtId="0" fontId="23" fillId="0" borderId="0" xfId="0" applyFont="1" applyBorder="1" applyAlignment="1">
      <alignment horizontal="center" vertical="top" wrapText="1"/>
    </xf>
    <xf numFmtId="0" fontId="7" fillId="0" borderId="14" xfId="57" applyFont="1" applyBorder="1" applyAlignment="1">
      <alignment horizontal="left" wrapText="1"/>
      <protection/>
    </xf>
    <xf numFmtId="3" fontId="12" fillId="0" borderId="13" xfId="0" applyNumberFormat="1" applyFont="1" applyBorder="1" applyAlignment="1">
      <alignment horizontal="right" vertical="top" wrapText="1"/>
    </xf>
    <xf numFmtId="169" fontId="12" fillId="0" borderId="0" xfId="0" applyNumberFormat="1" applyFont="1" applyBorder="1" applyAlignment="1">
      <alignment horizontal="right" vertical="top" wrapText="1"/>
    </xf>
    <xf numFmtId="3" fontId="11" fillId="0" borderId="15" xfId="0" applyNumberFormat="1" applyFont="1" applyBorder="1" applyAlignment="1">
      <alignment horizontal="right" vertical="top" wrapText="1"/>
    </xf>
    <xf numFmtId="0" fontId="16" fillId="0" borderId="10" xfId="0" applyFont="1" applyBorder="1" applyAlignment="1">
      <alignment/>
    </xf>
    <xf numFmtId="0" fontId="11" fillId="0" borderId="17" xfId="0" applyFont="1" applyBorder="1" applyAlignment="1">
      <alignment vertical="top" wrapText="1"/>
    </xf>
    <xf numFmtId="0" fontId="12" fillId="0" borderId="18" xfId="0" applyFont="1" applyBorder="1" applyAlignment="1">
      <alignment vertical="top" wrapText="1"/>
    </xf>
    <xf numFmtId="0" fontId="7" fillId="0" borderId="0" xfId="61" applyFont="1" applyBorder="1" applyAlignment="1" applyProtection="1">
      <alignment wrapText="1"/>
      <protection/>
    </xf>
    <xf numFmtId="169" fontId="12" fillId="0" borderId="17" xfId="0" applyNumberFormat="1" applyFont="1" applyBorder="1" applyAlignment="1">
      <alignment horizontal="right" vertical="top" wrapText="1"/>
    </xf>
    <xf numFmtId="169" fontId="11" fillId="0" borderId="22" xfId="0" applyNumberFormat="1" applyFont="1" applyBorder="1" applyAlignment="1">
      <alignment horizontal="right" vertical="top" wrapText="1"/>
    </xf>
    <xf numFmtId="169" fontId="11" fillId="0" borderId="10" xfId="0" applyNumberFormat="1" applyFont="1" applyBorder="1" applyAlignment="1">
      <alignment horizontal="right" vertical="top" wrapText="1"/>
    </xf>
    <xf numFmtId="169" fontId="12" fillId="0" borderId="23" xfId="0" applyNumberFormat="1" applyFont="1" applyBorder="1" applyAlignment="1">
      <alignment horizontal="right" vertical="top" wrapText="1"/>
    </xf>
    <xf numFmtId="0" fontId="9" fillId="0" borderId="0" xfId="60" applyFont="1" applyBorder="1" applyAlignment="1" applyProtection="1">
      <alignment horizontal="center" vertical="center"/>
      <protection locked="0"/>
    </xf>
    <xf numFmtId="0" fontId="11" fillId="34" borderId="24" xfId="60" applyFont="1" applyFill="1" applyBorder="1" applyAlignment="1" applyProtection="1">
      <alignment horizontal="left" wrapText="1"/>
      <protection/>
    </xf>
    <xf numFmtId="0" fontId="11" fillId="34" borderId="20" xfId="60" applyFont="1" applyFill="1" applyBorder="1" applyAlignment="1" applyProtection="1">
      <alignment horizontal="left" wrapText="1"/>
      <protection/>
    </xf>
    <xf numFmtId="0" fontId="11" fillId="34" borderId="25" xfId="60" applyFont="1" applyFill="1" applyBorder="1" applyAlignment="1" applyProtection="1">
      <alignment horizontal="left" wrapText="1"/>
      <protection/>
    </xf>
    <xf numFmtId="0" fontId="5" fillId="0" borderId="0" xfId="60" applyFont="1" applyBorder="1" applyAlignment="1" applyProtection="1">
      <alignment horizontal="center" vertical="top"/>
      <protection locked="0"/>
    </xf>
    <xf numFmtId="0" fontId="8" fillId="0" borderId="0" xfId="60" applyFont="1" applyBorder="1" applyAlignment="1" applyProtection="1">
      <alignment horizontal="center" vertical="top"/>
      <protection locked="0"/>
    </xf>
    <xf numFmtId="0" fontId="14" fillId="0" borderId="0" xfId="0" applyFont="1" applyAlignment="1">
      <alignment vertical="top" wrapText="1"/>
    </xf>
    <xf numFmtId="0" fontId="11" fillId="0" borderId="24" xfId="0" applyFont="1" applyBorder="1" applyAlignment="1">
      <alignment vertical="top" wrapText="1"/>
    </xf>
    <xf numFmtId="0" fontId="11" fillId="0" borderId="20" xfId="0" applyFont="1" applyBorder="1" applyAlignment="1">
      <alignment vertical="top" wrapText="1"/>
    </xf>
    <xf numFmtId="0" fontId="11" fillId="0" borderId="25" xfId="0" applyFont="1" applyBorder="1" applyAlignment="1">
      <alignment vertical="top" wrapText="1"/>
    </xf>
    <xf numFmtId="0" fontId="8" fillId="0" borderId="18" xfId="60" applyFont="1" applyBorder="1" applyAlignment="1" applyProtection="1">
      <alignment horizontal="left" vertical="center"/>
      <protection/>
    </xf>
    <xf numFmtId="0" fontId="8" fillId="0" borderId="13" xfId="60" applyFont="1" applyBorder="1" applyAlignment="1" applyProtection="1">
      <alignment horizontal="left" vertical="center"/>
      <protection/>
    </xf>
    <xf numFmtId="0" fontId="8" fillId="0" borderId="26" xfId="60" applyFont="1" applyBorder="1" applyAlignment="1" applyProtection="1">
      <alignment horizontal="left" vertical="center"/>
      <protection/>
    </xf>
    <xf numFmtId="0" fontId="8" fillId="0" borderId="0" xfId="63" applyFont="1" applyAlignment="1">
      <alignment horizontal="center" wrapText="1"/>
      <protection/>
    </xf>
    <xf numFmtId="0" fontId="5" fillId="0" borderId="0" xfId="60" applyFont="1" applyBorder="1" applyAlignment="1" applyProtection="1">
      <alignment horizontal="center" vertical="top" wrapText="1"/>
      <protection locked="0"/>
    </xf>
    <xf numFmtId="49" fontId="5" fillId="0" borderId="0" xfId="57" applyNumberFormat="1" applyFont="1" applyAlignment="1">
      <alignment horizontal="center" vertical="center" wrapText="1"/>
      <protection/>
    </xf>
    <xf numFmtId="49" fontId="8" fillId="0" borderId="0" xfId="57" applyNumberFormat="1" applyFont="1" applyAlignment="1">
      <alignment horizontal="center" vertical="center" wrapText="1"/>
      <protection/>
    </xf>
    <xf numFmtId="0" fontId="6" fillId="0" borderId="27" xfId="58" applyFont="1" applyBorder="1" applyAlignment="1">
      <alignment horizontal="right" vertical="justify"/>
      <protection/>
    </xf>
    <xf numFmtId="0" fontId="9" fillId="0" borderId="16" xfId="60" applyFont="1" applyBorder="1" applyAlignment="1" applyProtection="1">
      <alignment horizontal="center" vertical="center"/>
      <protection locked="0"/>
    </xf>
    <xf numFmtId="0" fontId="14" fillId="0" borderId="0" xfId="0" applyFont="1" applyAlignment="1">
      <alignment horizontal="justify" vertical="top" wrapText="1"/>
    </xf>
    <xf numFmtId="0" fontId="14" fillId="0" borderId="0" xfId="0" applyFont="1" applyAlignment="1">
      <alignment horizontal="justify" vertical="top" wrapText="1"/>
    </xf>
    <xf numFmtId="0" fontId="14" fillId="0" borderId="0" xfId="0" applyFont="1" applyAlignment="1">
      <alignment horizontal="justify" wrapText="1"/>
    </xf>
    <xf numFmtId="0" fontId="21" fillId="0" borderId="0" xfId="0" applyFont="1" applyAlignment="1">
      <alignment horizontal="justify" wrapText="1"/>
    </xf>
    <xf numFmtId="0" fontId="17" fillId="0" borderId="0" xfId="0" applyFont="1" applyAlignment="1">
      <alignment horizontal="justify" wrapText="1"/>
    </xf>
    <xf numFmtId="0" fontId="6" fillId="0" borderId="0" xfId="0" applyFont="1" applyAlignment="1">
      <alignment wrapText="1"/>
    </xf>
    <xf numFmtId="0" fontId="6" fillId="0" borderId="0" xfId="0" applyFont="1" applyAlignment="1">
      <alignment wrapText="1"/>
    </xf>
    <xf numFmtId="0" fontId="14" fillId="0" borderId="0" xfId="0" applyFont="1" applyAlignment="1">
      <alignment horizontal="left" vertical="top" wrapText="1"/>
    </xf>
    <xf numFmtId="0" fontId="18" fillId="0" borderId="28" xfId="0" applyFont="1" applyBorder="1" applyAlignment="1">
      <alignment horizontal="center" vertical="center" wrapText="1"/>
    </xf>
    <xf numFmtId="0" fontId="6" fillId="0" borderId="0" xfId="0" applyFont="1" applyAlignment="1">
      <alignment horizontal="left" vertical="center" wrapText="1"/>
    </xf>
    <xf numFmtId="3" fontId="11" fillId="0" borderId="0" xfId="0" applyNumberFormat="1" applyFont="1" applyBorder="1" applyAlignment="1">
      <alignment vertical="top" wrapText="1"/>
    </xf>
    <xf numFmtId="3" fontId="11" fillId="0" borderId="11" xfId="0" applyNumberFormat="1" applyFont="1" applyBorder="1" applyAlignment="1">
      <alignmen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El. 7.5" xfId="57"/>
    <cellStyle name="Normal_El.7.2" xfId="58"/>
    <cellStyle name="Normal_Spravki_kod" xfId="59"/>
    <cellStyle name="Normal_Баланс" xfId="60"/>
    <cellStyle name="Normal_Отч.парич.поток" xfId="61"/>
    <cellStyle name="Normal_Отч.прих-разх" xfId="62"/>
    <cellStyle name="Normal_Отч.собств.кап."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phold.com/en/companies/mc_hdraulic/" TargetMode="External" /><Relationship Id="rId2" Type="http://schemas.openxmlformats.org/officeDocument/2006/relationships/hyperlink" Target="http://www.sphold.com/index.php?lang=ENG"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sphold.com/index.php?lang=ENG" TargetMode="Externa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D83"/>
  <sheetViews>
    <sheetView showGridLines="0" tabSelected="1" zoomScale="75" zoomScaleNormal="75" zoomScaleSheetLayoutView="75" zoomScalePageLayoutView="0" workbookViewId="0" topLeftCell="A1">
      <selection activeCell="A1" sqref="A1:C1"/>
    </sheetView>
  </sheetViews>
  <sheetFormatPr defaultColWidth="9.28125" defaultRowHeight="12.75"/>
  <cols>
    <col min="1" max="1" width="56.57421875" style="17" customWidth="1"/>
    <col min="2" max="2" width="22.7109375" style="16" customWidth="1"/>
    <col min="3" max="3" width="21.28125" style="16" customWidth="1"/>
    <col min="4" max="16384" width="9.28125" style="14" customWidth="1"/>
  </cols>
  <sheetData>
    <row r="1" spans="1:3" ht="36.75" customHeight="1">
      <c r="A1" s="189" t="s">
        <v>158</v>
      </c>
      <c r="B1" s="189"/>
      <c r="C1" s="189"/>
    </row>
    <row r="2" spans="1:4" ht="15.75">
      <c r="A2" s="194" t="s">
        <v>210</v>
      </c>
      <c r="B2" s="194"/>
      <c r="C2" s="194"/>
      <c r="D2" s="194"/>
    </row>
    <row r="3" spans="1:3" ht="15">
      <c r="A3" s="193" t="s">
        <v>211</v>
      </c>
      <c r="B3" s="193"/>
      <c r="C3" s="193"/>
    </row>
    <row r="4" spans="1:3" ht="12.75" customHeight="1">
      <c r="A4" s="39"/>
      <c r="B4" s="40"/>
      <c r="C4" s="87" t="s">
        <v>0</v>
      </c>
    </row>
    <row r="5" spans="1:3" ht="16.5" customHeight="1">
      <c r="A5" s="19" t="s">
        <v>1</v>
      </c>
      <c r="B5" s="20">
        <v>41729</v>
      </c>
      <c r="C5" s="20">
        <v>41639</v>
      </c>
    </row>
    <row r="6" spans="1:3" s="41" customFormat="1" ht="15.75">
      <c r="A6" s="190" t="s">
        <v>2</v>
      </c>
      <c r="B6" s="191"/>
      <c r="C6" s="192"/>
    </row>
    <row r="7" spans="1:3" s="41" customFormat="1" ht="15.75">
      <c r="A7" s="31"/>
      <c r="B7" s="37"/>
      <c r="C7" s="37"/>
    </row>
    <row r="8" spans="1:3" s="15" customFormat="1" ht="15">
      <c r="A8" s="38" t="s">
        <v>3</v>
      </c>
      <c r="B8" s="22">
        <v>4290</v>
      </c>
      <c r="C8" s="22">
        <v>4290</v>
      </c>
    </row>
    <row r="9" spans="1:3" s="15" customFormat="1" ht="15">
      <c r="A9" s="38" t="s">
        <v>4</v>
      </c>
      <c r="B9" s="22">
        <v>24511</v>
      </c>
      <c r="C9" s="22">
        <v>24856</v>
      </c>
    </row>
    <row r="10" spans="1:3" s="15" customFormat="1" ht="15">
      <c r="A10" s="38" t="s">
        <v>100</v>
      </c>
      <c r="B10" s="22">
        <v>24829</v>
      </c>
      <c r="C10" s="22">
        <v>21226</v>
      </c>
    </row>
    <row r="11" spans="1:3" s="15" customFormat="1" ht="15">
      <c r="A11" s="38" t="s">
        <v>5</v>
      </c>
      <c r="B11" s="22">
        <v>6991</v>
      </c>
      <c r="C11" s="22">
        <v>7136</v>
      </c>
    </row>
    <row r="12" spans="1:3" s="15" customFormat="1" ht="15">
      <c r="A12" s="38" t="s">
        <v>91</v>
      </c>
      <c r="B12" s="22">
        <v>876</v>
      </c>
      <c r="C12" s="22">
        <v>922</v>
      </c>
    </row>
    <row r="13" spans="1:3" s="15" customFormat="1" ht="15">
      <c r="A13" s="38" t="s">
        <v>6</v>
      </c>
      <c r="B13" s="22">
        <v>423</v>
      </c>
      <c r="C13" s="22">
        <v>436</v>
      </c>
    </row>
    <row r="14" spans="1:3" s="15" customFormat="1" ht="15">
      <c r="A14" s="38" t="s">
        <v>7</v>
      </c>
      <c r="B14" s="22">
        <v>10947</v>
      </c>
      <c r="C14" s="22">
        <v>9677</v>
      </c>
    </row>
    <row r="15" spans="1:3" s="15" customFormat="1" ht="15">
      <c r="A15" s="38" t="s">
        <v>8</v>
      </c>
      <c r="B15" s="22">
        <v>116</v>
      </c>
      <c r="C15" s="22">
        <v>122</v>
      </c>
    </row>
    <row r="16" spans="1:3" s="15" customFormat="1" ht="15">
      <c r="A16" s="38" t="s">
        <v>9</v>
      </c>
      <c r="B16" s="22">
        <v>941</v>
      </c>
      <c r="C16" s="22">
        <v>968</v>
      </c>
    </row>
    <row r="17" spans="1:3" s="15" customFormat="1" ht="15">
      <c r="A17" s="38" t="s">
        <v>153</v>
      </c>
      <c r="B17" s="22">
        <v>324</v>
      </c>
      <c r="C17" s="22">
        <v>324</v>
      </c>
    </row>
    <row r="18" spans="1:3" s="15" customFormat="1" ht="15">
      <c r="A18" s="21" t="s">
        <v>182</v>
      </c>
      <c r="B18" s="22">
        <v>746</v>
      </c>
      <c r="C18" s="22">
        <v>746</v>
      </c>
    </row>
    <row r="19" spans="1:3" s="15" customFormat="1" ht="15">
      <c r="A19" s="21" t="s">
        <v>10</v>
      </c>
      <c r="B19" s="22">
        <v>10052</v>
      </c>
      <c r="C19" s="22">
        <v>10052</v>
      </c>
    </row>
    <row r="20" spans="1:3" s="15" customFormat="1" ht="15">
      <c r="A20" s="58" t="s">
        <v>11</v>
      </c>
      <c r="B20" s="59">
        <v>24</v>
      </c>
      <c r="C20" s="59">
        <v>24</v>
      </c>
    </row>
    <row r="21" spans="1:3" s="15" customFormat="1" ht="15">
      <c r="A21" s="30" t="s">
        <v>181</v>
      </c>
      <c r="B21" s="59">
        <v>97</v>
      </c>
      <c r="C21" s="59">
        <v>97</v>
      </c>
    </row>
    <row r="22" spans="1:3" s="15" customFormat="1" ht="15">
      <c r="A22" s="58" t="s">
        <v>154</v>
      </c>
      <c r="B22" s="59">
        <v>2</v>
      </c>
      <c r="C22" s="59">
        <v>2</v>
      </c>
    </row>
    <row r="23" spans="1:3" s="15" customFormat="1" ht="16.5" thickBot="1">
      <c r="A23" s="169" t="s">
        <v>13</v>
      </c>
      <c r="B23" s="61">
        <f>SUM(B8:B22)</f>
        <v>85169</v>
      </c>
      <c r="C23" s="61">
        <f>SUM(C8:C22)</f>
        <v>80878</v>
      </c>
    </row>
    <row r="24" spans="1:3" s="15" customFormat="1" ht="9.75" customHeight="1">
      <c r="A24" s="23"/>
      <c r="B24" s="24"/>
      <c r="C24" s="24"/>
    </row>
    <row r="25" spans="1:3" s="15" customFormat="1" ht="15.75">
      <c r="A25" s="190" t="s">
        <v>14</v>
      </c>
      <c r="B25" s="191"/>
      <c r="C25" s="192"/>
    </row>
    <row r="26" spans="1:3" s="15" customFormat="1" ht="15">
      <c r="A26" s="55" t="s">
        <v>15</v>
      </c>
      <c r="B26" s="22">
        <v>16789</v>
      </c>
      <c r="C26" s="22">
        <v>16579</v>
      </c>
    </row>
    <row r="27" spans="1:3" s="15" customFormat="1" ht="15">
      <c r="A27" s="55" t="s">
        <v>16</v>
      </c>
      <c r="B27" s="22">
        <v>4277</v>
      </c>
      <c r="C27" s="22">
        <v>4212</v>
      </c>
    </row>
    <row r="28" spans="1:3" s="15" customFormat="1" ht="15">
      <c r="A28" s="55" t="s">
        <v>17</v>
      </c>
      <c r="B28" s="22">
        <v>130</v>
      </c>
      <c r="C28" s="22">
        <v>163</v>
      </c>
    </row>
    <row r="29" spans="1:3" s="15" customFormat="1" ht="15">
      <c r="A29" s="55" t="s">
        <v>18</v>
      </c>
      <c r="B29" s="22">
        <v>8661</v>
      </c>
      <c r="C29" s="22">
        <v>8306</v>
      </c>
    </row>
    <row r="30" spans="1:3" s="15" customFormat="1" ht="15">
      <c r="A30" s="21" t="s">
        <v>20</v>
      </c>
      <c r="B30" s="22">
        <v>35208</v>
      </c>
      <c r="C30" s="22">
        <v>29897</v>
      </c>
    </row>
    <row r="31" spans="1:3" s="15" customFormat="1" ht="15">
      <c r="A31" s="55" t="s">
        <v>21</v>
      </c>
      <c r="B31" s="22">
        <v>1662</v>
      </c>
      <c r="C31" s="22">
        <v>3304</v>
      </c>
    </row>
    <row r="32" spans="1:3" s="15" customFormat="1" ht="15">
      <c r="A32" s="21" t="s">
        <v>145</v>
      </c>
      <c r="B32" s="22">
        <v>2477</v>
      </c>
      <c r="C32" s="22">
        <v>2499</v>
      </c>
    </row>
    <row r="33" spans="1:3" s="15" customFormat="1" ht="15">
      <c r="A33" s="21" t="s">
        <v>22</v>
      </c>
      <c r="B33" s="22">
        <v>35</v>
      </c>
      <c r="C33" s="22">
        <v>35</v>
      </c>
    </row>
    <row r="34" spans="1:3" s="15" customFormat="1" ht="15">
      <c r="A34" s="21" t="s">
        <v>23</v>
      </c>
      <c r="B34" s="22">
        <v>2732</v>
      </c>
      <c r="C34" s="22">
        <v>2096</v>
      </c>
    </row>
    <row r="35" spans="1:3" s="15" customFormat="1" ht="15">
      <c r="A35" s="55" t="s">
        <v>8</v>
      </c>
      <c r="B35" s="22">
        <v>3373</v>
      </c>
      <c r="C35" s="22">
        <v>2658</v>
      </c>
    </row>
    <row r="36" spans="1:3" s="15" customFormat="1" ht="15">
      <c r="A36" s="58" t="s">
        <v>149</v>
      </c>
      <c r="B36" s="22">
        <v>2515</v>
      </c>
      <c r="C36" s="22">
        <v>2553</v>
      </c>
    </row>
    <row r="37" spans="1:3" s="15" customFormat="1" ht="15">
      <c r="A37" s="21" t="s">
        <v>19</v>
      </c>
      <c r="B37" s="22">
        <v>26709</v>
      </c>
      <c r="C37" s="22">
        <v>24200</v>
      </c>
    </row>
    <row r="38" spans="1:3" s="15" customFormat="1" ht="15">
      <c r="A38" s="21" t="s">
        <v>12</v>
      </c>
      <c r="B38" s="22">
        <v>401</v>
      </c>
      <c r="C38" s="22">
        <v>296</v>
      </c>
    </row>
    <row r="39" spans="1:3" s="15" customFormat="1" ht="16.5" thickBot="1">
      <c r="A39" s="169" t="s">
        <v>24</v>
      </c>
      <c r="B39" s="61">
        <f>SUM(B26:B38)</f>
        <v>104969</v>
      </c>
      <c r="C39" s="61">
        <f>SUM(C26:C38)</f>
        <v>96798</v>
      </c>
    </row>
    <row r="40" spans="1:3" s="15" customFormat="1" ht="16.5" thickBot="1">
      <c r="A40" s="110" t="s">
        <v>25</v>
      </c>
      <c r="B40" s="57">
        <f>B23+B39</f>
        <v>190138</v>
      </c>
      <c r="C40" s="27">
        <f>C23+C39</f>
        <v>177676</v>
      </c>
    </row>
    <row r="41" spans="1:3" s="15" customFormat="1" ht="9.75" customHeight="1" thickTop="1">
      <c r="A41" s="26"/>
      <c r="B41" s="26"/>
      <c r="C41" s="26"/>
    </row>
    <row r="42" spans="1:3" s="15" customFormat="1" ht="15.75">
      <c r="A42" s="196" t="s">
        <v>26</v>
      </c>
      <c r="B42" s="197"/>
      <c r="C42" s="198"/>
    </row>
    <row r="43" spans="1:3" s="15" customFormat="1" ht="15">
      <c r="A43" s="21" t="s">
        <v>28</v>
      </c>
      <c r="B43" s="22">
        <v>20729</v>
      </c>
      <c r="C43" s="22">
        <v>20729</v>
      </c>
    </row>
    <row r="44" spans="1:3" s="15" customFormat="1" ht="15">
      <c r="A44" s="55" t="s">
        <v>202</v>
      </c>
      <c r="B44" s="22">
        <v>5180</v>
      </c>
      <c r="C44" s="22">
        <v>5180</v>
      </c>
    </row>
    <row r="45" spans="1:3" s="15" customFormat="1" ht="15">
      <c r="A45" s="55" t="s">
        <v>203</v>
      </c>
      <c r="B45" s="22">
        <v>8092</v>
      </c>
      <c r="C45" s="22">
        <v>8102</v>
      </c>
    </row>
    <row r="46" spans="1:3" s="15" customFormat="1" ht="15">
      <c r="A46" s="55" t="s">
        <v>201</v>
      </c>
      <c r="B46" s="22">
        <v>31109</v>
      </c>
      <c r="C46" s="22">
        <v>31109</v>
      </c>
    </row>
    <row r="47" spans="1:3" s="15" customFormat="1" ht="15">
      <c r="A47" s="21" t="s">
        <v>29</v>
      </c>
      <c r="B47" s="22">
        <v>12952</v>
      </c>
      <c r="C47" s="22">
        <v>6703</v>
      </c>
    </row>
    <row r="48" spans="1:3" s="15" customFormat="1" ht="15">
      <c r="A48" s="21" t="s">
        <v>204</v>
      </c>
      <c r="B48" s="50">
        <v>-3700</v>
      </c>
      <c r="C48" s="50">
        <v>-3700</v>
      </c>
    </row>
    <row r="49" spans="1:3" s="15" customFormat="1" ht="15">
      <c r="A49" s="21" t="s">
        <v>58</v>
      </c>
      <c r="B49" s="162">
        <v>1900</v>
      </c>
      <c r="C49" s="162">
        <v>6237</v>
      </c>
    </row>
    <row r="50" spans="1:3" s="15" customFormat="1" ht="16.5" thickBot="1">
      <c r="A50" s="111" t="s">
        <v>27</v>
      </c>
      <c r="B50" s="25">
        <f>SUM(B43:B49)</f>
        <v>76262</v>
      </c>
      <c r="C50" s="25">
        <f>SUM(C43:C49)</f>
        <v>74360</v>
      </c>
    </row>
    <row r="51" spans="1:3" s="15" customFormat="1" ht="15.75" thickTop="1">
      <c r="A51" s="28"/>
      <c r="B51" s="24"/>
      <c r="C51" s="24"/>
    </row>
    <row r="52" spans="1:3" s="15" customFormat="1" ht="16.5" thickBot="1">
      <c r="A52" s="114" t="s">
        <v>30</v>
      </c>
      <c r="B52" s="25">
        <v>75482</v>
      </c>
      <c r="C52" s="25">
        <v>72504</v>
      </c>
    </row>
    <row r="53" spans="1:3" s="15" customFormat="1" ht="10.5" customHeight="1" thickTop="1">
      <c r="A53" s="113"/>
      <c r="B53" s="24"/>
      <c r="C53" s="24"/>
    </row>
    <row r="54" spans="1:3" s="15" customFormat="1" ht="15.75">
      <c r="A54" s="199" t="s">
        <v>31</v>
      </c>
      <c r="B54" s="200"/>
      <c r="C54" s="201"/>
    </row>
    <row r="55" spans="1:3" s="15" customFormat="1" ht="15.75">
      <c r="A55" s="190" t="s">
        <v>32</v>
      </c>
      <c r="B55" s="191"/>
      <c r="C55" s="192"/>
    </row>
    <row r="56" spans="1:3" s="15" customFormat="1" ht="15">
      <c r="A56" s="30" t="s">
        <v>179</v>
      </c>
      <c r="B56" s="22">
        <v>1357</v>
      </c>
      <c r="C56" s="22">
        <v>1360</v>
      </c>
    </row>
    <row r="57" spans="1:3" s="15" customFormat="1" ht="15">
      <c r="A57" s="21" t="s">
        <v>8</v>
      </c>
      <c r="B57" s="22">
        <v>430</v>
      </c>
      <c r="C57" s="22">
        <v>444</v>
      </c>
    </row>
    <row r="58" spans="1:3" s="15" customFormat="1" ht="15">
      <c r="A58" s="58" t="s">
        <v>180</v>
      </c>
      <c r="B58" s="22">
        <v>385</v>
      </c>
      <c r="C58" s="22">
        <v>385</v>
      </c>
    </row>
    <row r="59" spans="1:3" s="15" customFormat="1" ht="15">
      <c r="A59" s="115" t="s">
        <v>157</v>
      </c>
      <c r="B59" s="22">
        <v>1171</v>
      </c>
      <c r="C59" s="22">
        <v>823</v>
      </c>
    </row>
    <row r="60" spans="1:3" s="15" customFormat="1" ht="15.75">
      <c r="A60" s="93" t="s">
        <v>34</v>
      </c>
      <c r="B60" s="29">
        <f>SUM(B56:B59)</f>
        <v>3343</v>
      </c>
      <c r="C60" s="29">
        <f>SUM(C56:C59)</f>
        <v>3012</v>
      </c>
    </row>
    <row r="61" spans="1:3" s="15" customFormat="1" ht="15.75">
      <c r="A61" s="196" t="s">
        <v>35</v>
      </c>
      <c r="B61" s="197"/>
      <c r="C61" s="198"/>
    </row>
    <row r="62" spans="1:3" s="15" customFormat="1" ht="15">
      <c r="A62" s="30" t="s">
        <v>178</v>
      </c>
      <c r="B62" s="22">
        <v>1573</v>
      </c>
      <c r="C62" s="22">
        <v>1664</v>
      </c>
    </row>
    <row r="63" spans="1:3" s="15" customFormat="1" ht="15">
      <c r="A63" s="30" t="s">
        <v>40</v>
      </c>
      <c r="B63" s="22">
        <v>700</v>
      </c>
      <c r="C63" s="22">
        <v>655</v>
      </c>
    </row>
    <row r="64" spans="1:3" s="15" customFormat="1" ht="15">
      <c r="A64" s="30" t="s">
        <v>41</v>
      </c>
      <c r="B64" s="59">
        <v>20874</v>
      </c>
      <c r="C64" s="59">
        <v>15569</v>
      </c>
    </row>
    <row r="65" spans="1:3" s="15" customFormat="1" ht="15">
      <c r="A65" s="116" t="s">
        <v>42</v>
      </c>
      <c r="B65" s="59">
        <v>969</v>
      </c>
      <c r="C65" s="59">
        <v>758</v>
      </c>
    </row>
    <row r="66" spans="1:3" s="15" customFormat="1" ht="15">
      <c r="A66" s="30" t="s">
        <v>43</v>
      </c>
      <c r="B66" s="59">
        <v>2797</v>
      </c>
      <c r="C66" s="59">
        <v>2551</v>
      </c>
    </row>
    <row r="67" spans="1:3" s="15" customFormat="1" ht="15">
      <c r="A67" s="116" t="s">
        <v>44</v>
      </c>
      <c r="B67" s="56">
        <v>870</v>
      </c>
      <c r="C67" s="56">
        <v>868</v>
      </c>
    </row>
    <row r="68" spans="1:3" s="15" customFormat="1" ht="15">
      <c r="A68" s="51" t="s">
        <v>45</v>
      </c>
      <c r="B68" s="59">
        <v>2177</v>
      </c>
      <c r="C68" s="59">
        <v>1463</v>
      </c>
    </row>
    <row r="69" spans="1:3" s="15" customFormat="1" ht="15">
      <c r="A69" s="116" t="s">
        <v>8</v>
      </c>
      <c r="B69" s="56">
        <v>1908</v>
      </c>
      <c r="C69" s="56">
        <v>1749</v>
      </c>
    </row>
    <row r="70" spans="1:3" s="15" customFormat="1" ht="15">
      <c r="A70" s="51" t="s">
        <v>39</v>
      </c>
      <c r="B70" s="56">
        <v>401</v>
      </c>
      <c r="C70" s="56">
        <v>358</v>
      </c>
    </row>
    <row r="71" spans="1:3" s="15" customFormat="1" ht="15">
      <c r="A71" s="115" t="s">
        <v>33</v>
      </c>
      <c r="B71" s="56">
        <v>1091</v>
      </c>
      <c r="C71" s="56">
        <v>357</v>
      </c>
    </row>
    <row r="72" spans="1:3" s="15" customFormat="1" ht="15">
      <c r="A72" s="115" t="s">
        <v>157</v>
      </c>
      <c r="B72" s="56">
        <v>1691</v>
      </c>
      <c r="C72" s="56">
        <v>1808</v>
      </c>
    </row>
    <row r="73" spans="1:3" s="60" customFormat="1" ht="15.75">
      <c r="A73" s="93" t="s">
        <v>36</v>
      </c>
      <c r="B73" s="180">
        <f>SUM(B62:B72)</f>
        <v>35051</v>
      </c>
      <c r="C73" s="180">
        <f>SUM(C62:C72)</f>
        <v>27800</v>
      </c>
    </row>
    <row r="74" spans="1:3" s="60" customFormat="1" ht="15.75">
      <c r="A74" s="93"/>
      <c r="B74" s="178"/>
      <c r="C74" s="178"/>
    </row>
    <row r="75" spans="1:3" s="15" customFormat="1" ht="16.5" thickBot="1">
      <c r="A75" s="114" t="s">
        <v>37</v>
      </c>
      <c r="B75" s="25">
        <f>B60+B73</f>
        <v>38394</v>
      </c>
      <c r="C75" s="25">
        <f>C60+C73</f>
        <v>30812</v>
      </c>
    </row>
    <row r="76" spans="1:3" s="15" customFormat="1" ht="16.5" thickTop="1">
      <c r="A76" s="112"/>
      <c r="B76" s="218"/>
      <c r="C76" s="166"/>
    </row>
    <row r="77" spans="1:3" s="15" customFormat="1" ht="16.5" thickBot="1">
      <c r="A77" s="114" t="s">
        <v>38</v>
      </c>
      <c r="B77" s="219">
        <f>B50+B52+B60+B73</f>
        <v>190138</v>
      </c>
      <c r="C77" s="219">
        <f>C50+C52+C60+C73</f>
        <v>177676</v>
      </c>
    </row>
    <row r="78" spans="1:3" s="15" customFormat="1" ht="16.5" thickTop="1">
      <c r="A78" s="112"/>
      <c r="B78" s="218"/>
      <c r="C78" s="218"/>
    </row>
    <row r="79" spans="1:3" s="95" customFormat="1" ht="14.25">
      <c r="A79" s="92"/>
      <c r="B79" s="94"/>
      <c r="C79" s="94"/>
    </row>
    <row r="80" spans="1:3" s="95" customFormat="1" ht="14.25">
      <c r="A80" s="168" t="s">
        <v>212</v>
      </c>
      <c r="B80" s="94"/>
      <c r="C80" s="94"/>
    </row>
    <row r="81" spans="1:3" s="26" customFormat="1" ht="15" customHeight="1">
      <c r="A81" s="143" t="s">
        <v>101</v>
      </c>
      <c r="B81" s="195" t="s">
        <v>183</v>
      </c>
      <c r="C81" s="195"/>
    </row>
    <row r="82" spans="1:2" s="26" customFormat="1" ht="15">
      <c r="A82" s="143"/>
      <c r="B82" s="143"/>
    </row>
    <row r="83" ht="15">
      <c r="A83" s="168"/>
    </row>
  </sheetData>
  <sheetProtection/>
  <mergeCells count="10">
    <mergeCell ref="A1:C1"/>
    <mergeCell ref="A6:C6"/>
    <mergeCell ref="A3:C3"/>
    <mergeCell ref="A2:D2"/>
    <mergeCell ref="B81:C81"/>
    <mergeCell ref="A25:C25"/>
    <mergeCell ref="A42:C42"/>
    <mergeCell ref="A54:C54"/>
    <mergeCell ref="A61:C61"/>
    <mergeCell ref="A55:C55"/>
  </mergeCells>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79:C80 B76:C78 B41:C46 B51:C53 B26:C39 B8:C24 B62:C74">
      <formula1>0</formula1>
      <formula2>9999999999999990</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B54:C54">
      <formula1>-99999999999</formula1>
      <formula2>0</formula2>
    </dataValidation>
  </dataValidations>
  <hyperlinks>
    <hyperlink ref="A1:C1" r:id="rId1" display="STARA PLANINA HOLD PLC"/>
  </hyperlinks>
  <printOptions horizontalCentered="1"/>
  <pageMargins left="0.2362204724409449" right="0.2362204724409449" top="0.31496062992125984" bottom="0.31496062992125984" header="0.1968503937007874" footer="0.15748031496062992"/>
  <pageSetup fitToHeight="1" fitToWidth="1" horizontalDpi="300" verticalDpi="300" orientation="portrait" paperSize="9" scale="65" r:id="rId2"/>
</worksheet>
</file>

<file path=xl/worksheets/sheet2.xml><?xml version="1.0" encoding="utf-8"?>
<worksheet xmlns="http://schemas.openxmlformats.org/spreadsheetml/2006/main" xmlns:r="http://schemas.openxmlformats.org/officeDocument/2006/relationships">
  <dimension ref="A1:D39"/>
  <sheetViews>
    <sheetView showGridLines="0" zoomScale="75" zoomScaleNormal="75" zoomScalePageLayoutView="0" workbookViewId="0" topLeftCell="A1">
      <selection activeCell="A1" sqref="A1:C1"/>
    </sheetView>
  </sheetViews>
  <sheetFormatPr defaultColWidth="9.28125" defaultRowHeight="12.75"/>
  <cols>
    <col min="1" max="1" width="64.00390625" style="44" customWidth="1"/>
    <col min="2" max="2" width="27.8515625" style="47" customWidth="1"/>
    <col min="3" max="3" width="24.7109375" style="48" customWidth="1"/>
    <col min="4" max="16384" width="9.28125" style="46" customWidth="1"/>
  </cols>
  <sheetData>
    <row r="1" spans="1:3" s="14" customFormat="1" ht="36.75" customHeight="1">
      <c r="A1" s="189" t="s">
        <v>158</v>
      </c>
      <c r="B1" s="189"/>
      <c r="C1" s="189"/>
    </row>
    <row r="2" spans="1:3" s="35" customFormat="1" ht="15.75">
      <c r="A2" s="18"/>
      <c r="B2" s="49"/>
      <c r="C2" s="49"/>
    </row>
    <row r="3" spans="1:4" s="35" customFormat="1" ht="15.75">
      <c r="A3" s="194" t="s">
        <v>213</v>
      </c>
      <c r="B3" s="194"/>
      <c r="C3" s="194"/>
      <c r="D3" s="160"/>
    </row>
    <row r="4" spans="1:4" ht="17.25" customHeight="1">
      <c r="A4" s="193" t="s">
        <v>211</v>
      </c>
      <c r="B4" s="193"/>
      <c r="C4" s="193"/>
      <c r="D4" s="161"/>
    </row>
    <row r="5" spans="2:3" ht="17.25" customHeight="1">
      <c r="B5" s="45"/>
      <c r="C5" s="87" t="s">
        <v>0</v>
      </c>
    </row>
    <row r="6" spans="1:3" ht="15.75">
      <c r="A6" s="19"/>
      <c r="B6" s="20">
        <v>41729</v>
      </c>
      <c r="C6" s="20">
        <v>41364</v>
      </c>
    </row>
    <row r="7" spans="1:3" ht="15">
      <c r="A7" s="38" t="s">
        <v>92</v>
      </c>
      <c r="B7" s="162">
        <v>43740</v>
      </c>
      <c r="C7" s="162">
        <v>39892</v>
      </c>
    </row>
    <row r="8" spans="1:3" ht="15">
      <c r="A8" s="38" t="s">
        <v>93</v>
      </c>
      <c r="B8" s="162">
        <v>876</v>
      </c>
      <c r="C8" s="162">
        <v>555</v>
      </c>
    </row>
    <row r="9" spans="1:3" ht="15">
      <c r="A9" s="38" t="s">
        <v>94</v>
      </c>
      <c r="B9" s="162">
        <v>748</v>
      </c>
      <c r="C9" s="162">
        <v>476</v>
      </c>
    </row>
    <row r="10" spans="1:3" ht="15">
      <c r="A10" s="38" t="s">
        <v>95</v>
      </c>
      <c r="B10" s="162">
        <v>825</v>
      </c>
      <c r="C10" s="162">
        <v>967</v>
      </c>
    </row>
    <row r="11" spans="1:3" ht="15">
      <c r="A11" s="38" t="s">
        <v>46</v>
      </c>
      <c r="B11" s="162">
        <v>129</v>
      </c>
      <c r="C11" s="162">
        <v>123</v>
      </c>
    </row>
    <row r="12" spans="1:3" ht="15">
      <c r="A12" s="118" t="s">
        <v>47</v>
      </c>
      <c r="B12" s="163">
        <v>94</v>
      </c>
      <c r="C12" s="163">
        <v>162</v>
      </c>
    </row>
    <row r="13" spans="1:3" ht="15">
      <c r="A13" s="30" t="s">
        <v>48</v>
      </c>
      <c r="B13" s="163">
        <v>-40</v>
      </c>
      <c r="C13" s="163">
        <v>76</v>
      </c>
    </row>
    <row r="14" spans="1:3" ht="15">
      <c r="A14" s="30" t="s">
        <v>152</v>
      </c>
      <c r="B14" s="163">
        <v>22</v>
      </c>
      <c r="C14" s="163">
        <v>6</v>
      </c>
    </row>
    <row r="15" spans="1:3" ht="15">
      <c r="A15" s="30" t="s">
        <v>96</v>
      </c>
      <c r="B15" s="163">
        <v>-68</v>
      </c>
      <c r="C15" s="163">
        <v>-55</v>
      </c>
    </row>
    <row r="16" spans="1:3" ht="15">
      <c r="A16" s="30" t="s">
        <v>49</v>
      </c>
      <c r="B16" s="163">
        <v>-24173</v>
      </c>
      <c r="C16" s="163">
        <v>-23147</v>
      </c>
    </row>
    <row r="17" spans="1:3" ht="15">
      <c r="A17" s="30" t="s">
        <v>50</v>
      </c>
      <c r="B17" s="164">
        <v>-4043</v>
      </c>
      <c r="C17" s="164">
        <v>-3476</v>
      </c>
    </row>
    <row r="18" spans="1:3" ht="15">
      <c r="A18" s="30" t="s">
        <v>51</v>
      </c>
      <c r="B18" s="164">
        <v>-2922</v>
      </c>
      <c r="C18" s="164">
        <v>-2992</v>
      </c>
    </row>
    <row r="19" spans="1:3" ht="15">
      <c r="A19" s="30" t="s">
        <v>52</v>
      </c>
      <c r="B19" s="164">
        <v>-7497</v>
      </c>
      <c r="C19" s="164">
        <v>-6695</v>
      </c>
    </row>
    <row r="20" spans="1:3" ht="15">
      <c r="A20" s="30" t="s">
        <v>53</v>
      </c>
      <c r="B20" s="164">
        <v>-1525</v>
      </c>
      <c r="C20" s="164">
        <v>-1395</v>
      </c>
    </row>
    <row r="21" spans="1:3" ht="18.75" customHeight="1">
      <c r="A21" s="119" t="s">
        <v>62</v>
      </c>
      <c r="B21" s="164">
        <v>548</v>
      </c>
      <c r="C21" s="164">
        <v>698</v>
      </c>
    </row>
    <row r="22" spans="1:3" ht="15">
      <c r="A22" s="30" t="s">
        <v>57</v>
      </c>
      <c r="B22" s="164">
        <v>-1111</v>
      </c>
      <c r="C22" s="164">
        <v>-962</v>
      </c>
    </row>
    <row r="23" spans="1:3" ht="15">
      <c r="A23" s="30" t="s">
        <v>54</v>
      </c>
      <c r="B23" s="163">
        <v>-140</v>
      </c>
      <c r="C23" s="163">
        <v>-339</v>
      </c>
    </row>
    <row r="24" spans="1:3" ht="15">
      <c r="A24" s="36"/>
      <c r="B24" s="165"/>
      <c r="C24" s="165"/>
    </row>
    <row r="25" spans="1:3" ht="15.75">
      <c r="A25" s="43" t="s">
        <v>55</v>
      </c>
      <c r="B25" s="29">
        <f>SUM(B7:B24)</f>
        <v>5463</v>
      </c>
      <c r="C25" s="29">
        <f>SUM(C7:C24)</f>
        <v>3894</v>
      </c>
    </row>
    <row r="26" spans="1:3" ht="15">
      <c r="A26" s="36"/>
      <c r="B26" s="165"/>
      <c r="C26" s="165"/>
    </row>
    <row r="27" spans="1:3" ht="15">
      <c r="A27" s="51" t="s">
        <v>56</v>
      </c>
      <c r="B27" s="59">
        <v>586</v>
      </c>
      <c r="C27" s="59">
        <v>474</v>
      </c>
    </row>
    <row r="28" spans="1:3" ht="15.75">
      <c r="A28" s="43" t="s">
        <v>58</v>
      </c>
      <c r="B28" s="29">
        <f>B25-B27</f>
        <v>4877</v>
      </c>
      <c r="C28" s="29">
        <f>C25-C27</f>
        <v>3420</v>
      </c>
    </row>
    <row r="29" spans="1:3" ht="15.75">
      <c r="A29" s="112"/>
      <c r="B29" s="166"/>
      <c r="C29" s="166"/>
    </row>
    <row r="30" spans="1:3" ht="15">
      <c r="A30" s="30" t="s">
        <v>59</v>
      </c>
      <c r="B30" s="22">
        <v>2977</v>
      </c>
      <c r="C30" s="22">
        <v>2100</v>
      </c>
    </row>
    <row r="31" spans="1:3" s="125" customFormat="1" ht="21.75" customHeight="1" thickBot="1">
      <c r="A31" s="124" t="s">
        <v>61</v>
      </c>
      <c r="B31" s="25">
        <f>B28-B30</f>
        <v>1900</v>
      </c>
      <c r="C31" s="25">
        <f>C28-C30</f>
        <v>1320</v>
      </c>
    </row>
    <row r="32" spans="1:3" ht="15.75" thickTop="1">
      <c r="A32" s="36"/>
      <c r="B32" s="165"/>
      <c r="C32" s="165"/>
    </row>
    <row r="33" spans="1:3" ht="16.5" thickBot="1">
      <c r="A33" s="114" t="s">
        <v>60</v>
      </c>
      <c r="B33" s="167">
        <f>B31/20729</f>
        <v>0.09165902841429881</v>
      </c>
      <c r="C33" s="167">
        <f>C31/21000</f>
        <v>0.06285714285714286</v>
      </c>
    </row>
    <row r="34" spans="1:3" s="101" customFormat="1" ht="15.75" thickTop="1">
      <c r="A34" s="98"/>
      <c r="B34" s="99"/>
      <c r="C34" s="100"/>
    </row>
    <row r="35" spans="1:3" s="95" customFormat="1" ht="14.25">
      <c r="A35" s="168"/>
      <c r="B35" s="94"/>
      <c r="C35" s="94"/>
    </row>
    <row r="36" spans="1:3" s="95" customFormat="1" ht="14.25">
      <c r="A36" s="168"/>
      <c r="B36" s="94"/>
      <c r="C36" s="94"/>
    </row>
    <row r="37" spans="1:3" s="26" customFormat="1" ht="15" customHeight="1">
      <c r="A37" s="143" t="s">
        <v>101</v>
      </c>
      <c r="B37" s="195" t="s">
        <v>183</v>
      </c>
      <c r="C37" s="195"/>
    </row>
    <row r="38" spans="1:2" s="26" customFormat="1" ht="15">
      <c r="A38" s="143"/>
      <c r="B38" s="143"/>
    </row>
    <row r="39" spans="1:3" s="35" customFormat="1" ht="15">
      <c r="A39" s="33"/>
      <c r="B39" s="32"/>
      <c r="C39" s="34"/>
    </row>
  </sheetData>
  <sheetProtection/>
  <mergeCells count="4">
    <mergeCell ref="A1:C1"/>
    <mergeCell ref="A4:C4"/>
    <mergeCell ref="B37:C37"/>
    <mergeCell ref="A3:C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35:C36">
      <formula1>0</formula1>
      <formula2>9999999999999990</formula2>
    </dataValidation>
  </dataValidations>
  <hyperlinks>
    <hyperlink ref="A1:C1" r:id="rId1" display="STARA PLANINA HOLD PLC"/>
  </hyperlinks>
  <printOptions horizontalCentered="1"/>
  <pageMargins left="0.2362204724409449" right="0.2362204724409449" top="0.7874015748031497" bottom="0.7874015748031497" header="0.5118110236220472" footer="0.5118110236220472"/>
  <pageSetup horizontalDpi="600" verticalDpi="600" orientation="portrait" paperSize="9" scale="80" r:id="rId2"/>
</worksheet>
</file>

<file path=xl/worksheets/sheet3.xml><?xml version="1.0" encoding="utf-8"?>
<worksheet xmlns="http://schemas.openxmlformats.org/spreadsheetml/2006/main" xmlns:r="http://schemas.openxmlformats.org/officeDocument/2006/relationships">
  <dimension ref="A1:C46"/>
  <sheetViews>
    <sheetView showGridLines="0" zoomScale="75" zoomScaleNormal="75" zoomScalePageLayoutView="0" workbookViewId="0" topLeftCell="A1">
      <selection activeCell="A1" sqref="A1:C1"/>
    </sheetView>
  </sheetViews>
  <sheetFormatPr defaultColWidth="9.28125" defaultRowHeight="12.75"/>
  <cols>
    <col min="1" max="1" width="78.28125" style="3" customWidth="1"/>
    <col min="2" max="3" width="21.00390625" style="11" customWidth="1"/>
    <col min="4" max="16384" width="9.28125" style="3" customWidth="1"/>
  </cols>
  <sheetData>
    <row r="1" spans="1:3" s="14" customFormat="1" ht="36.75" customHeight="1">
      <c r="A1" s="189" t="s">
        <v>158</v>
      </c>
      <c r="B1" s="189"/>
      <c r="C1" s="189"/>
    </row>
    <row r="2" spans="1:3" ht="20.25">
      <c r="A2" s="12"/>
      <c r="B2" s="12"/>
      <c r="C2" s="12"/>
    </row>
    <row r="3" spans="1:3" ht="15.75">
      <c r="A3" s="194" t="s">
        <v>214</v>
      </c>
      <c r="B3" s="194"/>
      <c r="C3" s="194"/>
    </row>
    <row r="4" spans="1:3" ht="15" customHeight="1">
      <c r="A4" s="193" t="s">
        <v>211</v>
      </c>
      <c r="B4" s="193"/>
      <c r="C4" s="193"/>
    </row>
    <row r="5" spans="1:3" ht="15">
      <c r="A5" s="1"/>
      <c r="B5" s="4"/>
      <c r="C5" s="4"/>
    </row>
    <row r="6" spans="1:3" ht="15">
      <c r="A6" s="1"/>
      <c r="B6" s="5"/>
      <c r="C6" s="87" t="s">
        <v>0</v>
      </c>
    </row>
    <row r="7" spans="1:3" s="13" customFormat="1" ht="15.75">
      <c r="A7" s="43" t="s">
        <v>68</v>
      </c>
      <c r="B7" s="20">
        <v>41729</v>
      </c>
      <c r="C7" s="20">
        <v>41364</v>
      </c>
    </row>
    <row r="8" spans="1:3" ht="18" customHeight="1">
      <c r="A8" s="30" t="s">
        <v>63</v>
      </c>
      <c r="B8" s="50">
        <v>44711</v>
      </c>
      <c r="C8" s="50">
        <v>41156</v>
      </c>
    </row>
    <row r="9" spans="1:3" ht="18" customHeight="1">
      <c r="A9" s="30" t="s">
        <v>64</v>
      </c>
      <c r="B9" s="50">
        <v>-30224</v>
      </c>
      <c r="C9" s="50">
        <v>-27166</v>
      </c>
    </row>
    <row r="10" spans="1:3" ht="18" customHeight="1">
      <c r="A10" s="30" t="s">
        <v>199</v>
      </c>
      <c r="B10" s="50">
        <v>0</v>
      </c>
      <c r="C10" s="50">
        <v>-300</v>
      </c>
    </row>
    <row r="11" spans="1:3" ht="15">
      <c r="A11" s="30" t="s">
        <v>65</v>
      </c>
      <c r="B11" s="50">
        <v>-8650</v>
      </c>
      <c r="C11" s="50">
        <v>-8006</v>
      </c>
    </row>
    <row r="12" spans="1:3" ht="18" customHeight="1">
      <c r="A12" s="86" t="s">
        <v>147</v>
      </c>
      <c r="B12" s="50">
        <v>1214</v>
      </c>
      <c r="C12" s="50">
        <v>1203</v>
      </c>
    </row>
    <row r="13" spans="1:3" ht="18" customHeight="1">
      <c r="A13" s="51" t="s">
        <v>151</v>
      </c>
      <c r="B13" s="117">
        <v>84</v>
      </c>
      <c r="C13" s="117">
        <v>161</v>
      </c>
    </row>
    <row r="14" spans="1:3" ht="18" customHeight="1" thickBot="1">
      <c r="A14" s="51" t="s">
        <v>66</v>
      </c>
      <c r="B14" s="185">
        <v>-352</v>
      </c>
      <c r="C14" s="185">
        <v>-471</v>
      </c>
    </row>
    <row r="15" spans="1:3" ht="18" customHeight="1" thickBot="1">
      <c r="A15" s="182" t="s">
        <v>76</v>
      </c>
      <c r="B15" s="186">
        <f>SUM(B8:B14)</f>
        <v>6783</v>
      </c>
      <c r="C15" s="186">
        <f>SUM(C8:C14)</f>
        <v>6577</v>
      </c>
    </row>
    <row r="16" spans="1:3" ht="18" customHeight="1">
      <c r="A16" s="36"/>
      <c r="B16" s="127"/>
      <c r="C16" s="127"/>
    </row>
    <row r="17" spans="1:3" ht="15.75">
      <c r="A17" s="181" t="s">
        <v>97</v>
      </c>
      <c r="B17" s="42"/>
      <c r="C17" s="42"/>
    </row>
    <row r="18" spans="1:3" ht="18" customHeight="1">
      <c r="A18" s="30" t="s">
        <v>67</v>
      </c>
      <c r="B18" s="50">
        <v>-4522</v>
      </c>
      <c r="C18" s="50">
        <v>-4064</v>
      </c>
    </row>
    <row r="19" spans="1:3" ht="18" customHeight="1">
      <c r="A19" s="30" t="s">
        <v>155</v>
      </c>
      <c r="B19" s="50">
        <v>435</v>
      </c>
      <c r="C19" s="50">
        <v>53</v>
      </c>
    </row>
    <row r="20" spans="1:3" ht="18" customHeight="1">
      <c r="A20" s="30" t="s">
        <v>70</v>
      </c>
      <c r="B20" s="50">
        <v>0</v>
      </c>
      <c r="C20" s="50">
        <v>1</v>
      </c>
    </row>
    <row r="21" spans="1:3" ht="18" customHeight="1">
      <c r="A21" s="30" t="s">
        <v>146</v>
      </c>
      <c r="B21" s="50">
        <v>40</v>
      </c>
      <c r="C21" s="50">
        <v>20</v>
      </c>
    </row>
    <row r="22" spans="1:3" ht="18" customHeight="1">
      <c r="A22" s="30" t="s">
        <v>200</v>
      </c>
      <c r="B22" s="52">
        <v>0</v>
      </c>
      <c r="C22" s="52">
        <v>8</v>
      </c>
    </row>
    <row r="23" spans="1:3" ht="14.25" customHeight="1" thickBot="1">
      <c r="A23" s="182" t="s">
        <v>77</v>
      </c>
      <c r="B23" s="187">
        <f>SUM(B18:B22)</f>
        <v>-4047</v>
      </c>
      <c r="C23" s="187">
        <f>SUM(C18:C22)</f>
        <v>-3982</v>
      </c>
    </row>
    <row r="24" spans="1:3" ht="18" customHeight="1">
      <c r="A24" s="128"/>
      <c r="B24" s="179"/>
      <c r="C24" s="179"/>
    </row>
    <row r="25" spans="1:3" ht="18" customHeight="1">
      <c r="A25" s="126" t="s">
        <v>98</v>
      </c>
      <c r="B25" s="50"/>
      <c r="C25" s="50"/>
    </row>
    <row r="26" spans="1:3" ht="18" customHeight="1">
      <c r="A26" s="30" t="s">
        <v>69</v>
      </c>
      <c r="B26" s="50">
        <v>80</v>
      </c>
      <c r="C26" s="50">
        <v>31</v>
      </c>
    </row>
    <row r="27" spans="1:3" ht="18" customHeight="1">
      <c r="A27" s="30" t="s">
        <v>71</v>
      </c>
      <c r="B27" s="50">
        <v>-150</v>
      </c>
      <c r="C27" s="50">
        <v>-265</v>
      </c>
    </row>
    <row r="28" spans="1:3" ht="18" customHeight="1">
      <c r="A28" s="30" t="s">
        <v>72</v>
      </c>
      <c r="B28" s="117">
        <v>-3</v>
      </c>
      <c r="C28" s="117">
        <v>-20</v>
      </c>
    </row>
    <row r="29" spans="1:3" ht="18" customHeight="1">
      <c r="A29" s="51" t="s">
        <v>73</v>
      </c>
      <c r="B29" s="117">
        <v>-33</v>
      </c>
      <c r="C29" s="117">
        <v>-29</v>
      </c>
    </row>
    <row r="30" spans="1:3" ht="18" customHeight="1">
      <c r="A30" s="30" t="s">
        <v>74</v>
      </c>
      <c r="B30" s="117">
        <v>-10</v>
      </c>
      <c r="C30" s="117">
        <v>-7</v>
      </c>
    </row>
    <row r="31" spans="1:3" ht="18" customHeight="1" thickBot="1">
      <c r="A31" s="183" t="s">
        <v>75</v>
      </c>
      <c r="B31" s="185">
        <v>-109</v>
      </c>
      <c r="C31" s="185">
        <v>58</v>
      </c>
    </row>
    <row r="32" spans="1:3" ht="18" customHeight="1" thickBot="1">
      <c r="A32" s="182" t="s">
        <v>99</v>
      </c>
      <c r="B32" s="158">
        <f>SUM(B26:B31)</f>
        <v>-225</v>
      </c>
      <c r="C32" s="158">
        <f>SUM(C26:C31)</f>
        <v>-232</v>
      </c>
    </row>
    <row r="33" spans="1:3" ht="18" customHeight="1">
      <c r="A33" s="128"/>
      <c r="B33" s="127"/>
      <c r="C33" s="127"/>
    </row>
    <row r="34" spans="1:3" ht="18" customHeight="1">
      <c r="A34" s="118" t="s">
        <v>78</v>
      </c>
      <c r="B34" s="50">
        <f>B15+B23+B32</f>
        <v>2511</v>
      </c>
      <c r="C34" s="50">
        <f>C15+C23+C32</f>
        <v>2363</v>
      </c>
    </row>
    <row r="35" spans="1:3" ht="18" customHeight="1">
      <c r="A35" s="30" t="s">
        <v>79</v>
      </c>
      <c r="B35" s="117">
        <v>24198</v>
      </c>
      <c r="C35" s="117">
        <v>23052</v>
      </c>
    </row>
    <row r="36" spans="1:3" ht="15.75" thickBot="1">
      <c r="A36" s="184"/>
      <c r="B36" s="188"/>
      <c r="C36" s="188"/>
    </row>
    <row r="37" spans="1:3" ht="18" customHeight="1" thickBot="1">
      <c r="A37" s="182" t="s">
        <v>80</v>
      </c>
      <c r="B37" s="52">
        <f>B35+B34</f>
        <v>26709</v>
      </c>
      <c r="C37" s="52">
        <f>C35+C34</f>
        <v>25415</v>
      </c>
    </row>
    <row r="38" spans="1:3" ht="18" customHeight="1">
      <c r="A38" s="6"/>
      <c r="B38" s="7"/>
      <c r="C38" s="7"/>
    </row>
    <row r="39" spans="1:3" ht="18" customHeight="1">
      <c r="A39" s="168"/>
      <c r="B39" s="7"/>
      <c r="C39" s="7"/>
    </row>
    <row r="40" spans="1:3" s="95" customFormat="1" ht="14.25">
      <c r="A40" s="168"/>
      <c r="B40" s="94"/>
      <c r="C40" s="94"/>
    </row>
    <row r="41" spans="1:3" s="26" customFormat="1" ht="15" customHeight="1">
      <c r="A41" s="143" t="s">
        <v>101</v>
      </c>
      <c r="B41" s="195" t="s">
        <v>183</v>
      </c>
      <c r="C41" s="195"/>
    </row>
    <row r="42" spans="1:2" s="26" customFormat="1" ht="15">
      <c r="A42" s="143"/>
      <c r="B42" s="143"/>
    </row>
    <row r="43" spans="1:3" s="26" customFormat="1" ht="15" customHeight="1">
      <c r="A43" s="143"/>
      <c r="B43" s="195"/>
      <c r="C43" s="195"/>
    </row>
    <row r="44" spans="1:2" s="26" customFormat="1" ht="15">
      <c r="A44" s="143"/>
      <c r="B44" s="143"/>
    </row>
    <row r="45" spans="1:3" ht="14.25">
      <c r="A45" s="6"/>
      <c r="B45" s="7"/>
      <c r="C45" s="7"/>
    </row>
    <row r="46" spans="1:3" ht="25.5" customHeight="1">
      <c r="A46" s="9"/>
      <c r="B46" s="10"/>
      <c r="C46" s="3"/>
    </row>
  </sheetData>
  <sheetProtection/>
  <mergeCells count="5">
    <mergeCell ref="A1:C1"/>
    <mergeCell ref="B43:C43"/>
    <mergeCell ref="A4:C4"/>
    <mergeCell ref="A3:C3"/>
    <mergeCell ref="B41:C41"/>
  </mergeCells>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B38:C39 B8:C20 B35:C35 B23:C33">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45:C45 B40:C40">
      <formula1>0</formula1>
      <formula2>9999999999999990</formula2>
    </dataValidation>
  </dataValidations>
  <hyperlinks>
    <hyperlink ref="A1:C1" r:id="rId1" display="STARA PLANINA HOLD PLC"/>
  </hyperlinks>
  <printOptions horizontalCentered="1"/>
  <pageMargins left="0.3937007874015748" right="0.3937007874015748" top="0.5905511811023623" bottom="0.5905511811023623" header="0.5118110236220472" footer="0.5118110236220472"/>
  <pageSetup horizontalDpi="600" verticalDpi="600" orientation="portrait" paperSize="9" scale="75" r:id="rId2"/>
</worksheet>
</file>

<file path=xl/worksheets/sheet4.xml><?xml version="1.0" encoding="utf-8"?>
<worksheet xmlns="http://schemas.openxmlformats.org/spreadsheetml/2006/main" xmlns:r="http://schemas.openxmlformats.org/officeDocument/2006/relationships">
  <sheetPr>
    <pageSetUpPr fitToPage="1"/>
  </sheetPr>
  <dimension ref="A1:H38"/>
  <sheetViews>
    <sheetView showGridLines="0" zoomScale="75" zoomScaleNormal="75" zoomScalePageLayoutView="0" workbookViewId="0" topLeftCell="A1">
      <selection activeCell="A1" sqref="A1:H1"/>
    </sheetView>
  </sheetViews>
  <sheetFormatPr defaultColWidth="9.28125" defaultRowHeight="12.75"/>
  <cols>
    <col min="1" max="1" width="34.28125" style="84" customWidth="1"/>
    <col min="2" max="3" width="11.421875" style="67" customWidth="1"/>
    <col min="4" max="4" width="13.00390625" style="67" customWidth="1"/>
    <col min="5" max="5" width="11.421875" style="67" customWidth="1"/>
    <col min="6" max="6" width="13.00390625" style="67" customWidth="1"/>
    <col min="7" max="7" width="11.421875" style="67" customWidth="1"/>
    <col min="8" max="8" width="12.28125" style="67" customWidth="1"/>
    <col min="9" max="16384" width="9.28125" style="67" customWidth="1"/>
  </cols>
  <sheetData>
    <row r="1" spans="1:8" s="14" customFormat="1" ht="36.75" customHeight="1">
      <c r="A1" s="189" t="s">
        <v>158</v>
      </c>
      <c r="B1" s="189"/>
      <c r="C1" s="189"/>
      <c r="D1" s="189"/>
      <c r="E1" s="189"/>
      <c r="F1" s="189"/>
      <c r="G1" s="189"/>
      <c r="H1" s="189"/>
    </row>
    <row r="2" spans="1:7" ht="15.75">
      <c r="A2" s="68"/>
      <c r="B2" s="68"/>
      <c r="C2" s="68"/>
      <c r="D2" s="68"/>
      <c r="E2" s="68"/>
      <c r="F2" s="68"/>
      <c r="G2" s="68"/>
    </row>
    <row r="3" spans="1:8" s="69" customFormat="1" ht="15.75">
      <c r="A3" s="202" t="s">
        <v>215</v>
      </c>
      <c r="B3" s="202"/>
      <c r="C3" s="202"/>
      <c r="D3" s="202"/>
      <c r="E3" s="202"/>
      <c r="F3" s="202"/>
      <c r="G3" s="202"/>
      <c r="H3" s="202"/>
    </row>
    <row r="4" spans="1:8" s="69" customFormat="1" ht="15.75">
      <c r="A4" s="203" t="s">
        <v>211</v>
      </c>
      <c r="B4" s="203"/>
      <c r="C4" s="203"/>
      <c r="D4" s="203"/>
      <c r="E4" s="203"/>
      <c r="F4" s="203"/>
      <c r="G4" s="203"/>
      <c r="H4" s="203"/>
    </row>
    <row r="5" spans="1:7" s="69" customFormat="1" ht="15.75">
      <c r="A5" s="39"/>
      <c r="B5" s="70"/>
      <c r="C5" s="70"/>
      <c r="D5" s="70"/>
      <c r="E5" s="70"/>
      <c r="F5" s="70"/>
      <c r="G5" s="71"/>
    </row>
    <row r="6" spans="1:8" s="69" customFormat="1" ht="15.75">
      <c r="A6" s="39"/>
      <c r="B6" s="72"/>
      <c r="C6" s="72"/>
      <c r="D6" s="72"/>
      <c r="E6" s="72"/>
      <c r="F6" s="72"/>
      <c r="H6" s="87" t="s">
        <v>0</v>
      </c>
    </row>
    <row r="7" spans="1:8" s="89" customFormat="1" ht="30" customHeight="1">
      <c r="A7" s="88"/>
      <c r="B7" s="120" t="s">
        <v>81</v>
      </c>
      <c r="C7" s="120" t="s">
        <v>202</v>
      </c>
      <c r="D7" s="120" t="s">
        <v>203</v>
      </c>
      <c r="E7" s="120" t="s">
        <v>201</v>
      </c>
      <c r="F7" s="120" t="s">
        <v>82</v>
      </c>
      <c r="G7" s="121" t="s">
        <v>83</v>
      </c>
      <c r="H7" s="157" t="s">
        <v>30</v>
      </c>
    </row>
    <row r="8" spans="1:8" s="89" customFormat="1" ht="30" customHeight="1">
      <c r="A8" s="129" t="s">
        <v>216</v>
      </c>
      <c r="B8" s="73">
        <v>20729</v>
      </c>
      <c r="C8" s="73">
        <v>5180</v>
      </c>
      <c r="D8" s="73">
        <v>8102</v>
      </c>
      <c r="E8" s="74">
        <v>31109</v>
      </c>
      <c r="F8" s="73">
        <v>9240</v>
      </c>
      <c r="G8" s="73">
        <v>74360</v>
      </c>
      <c r="H8" s="73">
        <v>72504</v>
      </c>
    </row>
    <row r="9" spans="1:8" s="89" customFormat="1" ht="30" customHeight="1">
      <c r="A9" s="130" t="s">
        <v>58</v>
      </c>
      <c r="B9" s="74"/>
      <c r="C9" s="74"/>
      <c r="D9" s="74"/>
      <c r="E9" s="74"/>
      <c r="F9" s="170">
        <v>1900</v>
      </c>
      <c r="G9" s="171">
        <f>F9</f>
        <v>1900</v>
      </c>
      <c r="H9" s="171">
        <v>2977</v>
      </c>
    </row>
    <row r="10" spans="1:8" s="89" customFormat="1" ht="30" customHeight="1">
      <c r="A10" s="131" t="s">
        <v>84</v>
      </c>
      <c r="B10" s="174"/>
      <c r="C10" s="174"/>
      <c r="D10" s="173">
        <v>-10</v>
      </c>
      <c r="E10" s="173"/>
      <c r="F10" s="172">
        <v>12</v>
      </c>
      <c r="G10" s="173">
        <f>SUM(B10:F10)</f>
        <v>2</v>
      </c>
      <c r="H10" s="173">
        <v>1</v>
      </c>
    </row>
    <row r="11" spans="1:8" ht="30" customHeight="1">
      <c r="A11" s="132" t="s">
        <v>217</v>
      </c>
      <c r="B11" s="73">
        <v>20729</v>
      </c>
      <c r="C11" s="73">
        <f aca="true" t="shared" si="0" ref="C11:H11">SUM(C8:C10)</f>
        <v>5180</v>
      </c>
      <c r="D11" s="73">
        <f t="shared" si="0"/>
        <v>8092</v>
      </c>
      <c r="E11" s="73">
        <f t="shared" si="0"/>
        <v>31109</v>
      </c>
      <c r="F11" s="73">
        <f t="shared" si="0"/>
        <v>11152</v>
      </c>
      <c r="G11" s="73">
        <f t="shared" si="0"/>
        <v>76262</v>
      </c>
      <c r="H11" s="73">
        <f t="shared" si="0"/>
        <v>75482</v>
      </c>
    </row>
    <row r="12" spans="1:7" s="105" customFormat="1" ht="34.5" customHeight="1">
      <c r="A12" s="102"/>
      <c r="B12" s="103"/>
      <c r="C12" s="103"/>
      <c r="D12" s="103"/>
      <c r="E12" s="103"/>
      <c r="F12" s="103"/>
      <c r="G12" s="104"/>
    </row>
    <row r="13" spans="1:5" s="26" customFormat="1" ht="15" customHeight="1">
      <c r="A13" s="168"/>
      <c r="B13" s="195"/>
      <c r="C13" s="195"/>
      <c r="D13" s="195"/>
      <c r="E13" s="195"/>
    </row>
    <row r="14" spans="1:5" s="95" customFormat="1" ht="14.25">
      <c r="A14" s="168"/>
      <c r="B14" s="94"/>
      <c r="C14" s="94"/>
      <c r="D14" s="94"/>
      <c r="E14" s="94"/>
    </row>
    <row r="15" spans="1:7" s="26" customFormat="1" ht="15" customHeight="1">
      <c r="A15" s="143" t="s">
        <v>101</v>
      </c>
      <c r="F15" s="195" t="s">
        <v>183</v>
      </c>
      <c r="G15" s="195"/>
    </row>
    <row r="16" spans="1:5" s="26" customFormat="1" ht="15">
      <c r="A16" s="143"/>
      <c r="B16" s="143"/>
      <c r="C16" s="143"/>
      <c r="D16" s="143"/>
      <c r="E16" s="143"/>
    </row>
    <row r="17" spans="1:6" s="96" customFormat="1" ht="14.25">
      <c r="A17" s="2"/>
      <c r="B17" s="97"/>
      <c r="C17" s="97"/>
      <c r="D17" s="97"/>
      <c r="E17" s="97"/>
      <c r="F17" s="106"/>
    </row>
    <row r="18" spans="1:6" s="96" customFormat="1" ht="14.25">
      <c r="A18" s="8"/>
      <c r="F18" s="106"/>
    </row>
    <row r="19" spans="1:7" s="95" customFormat="1" ht="28.5" customHeight="1">
      <c r="A19" s="107"/>
      <c r="B19" s="108"/>
      <c r="C19" s="108"/>
      <c r="D19" s="108"/>
      <c r="E19" s="108"/>
      <c r="G19" s="3"/>
    </row>
    <row r="20" spans="1:6" s="14" customFormat="1" ht="14.25" customHeight="1">
      <c r="A20" s="17"/>
      <c r="B20" s="16"/>
      <c r="C20" s="16"/>
      <c r="D20" s="16"/>
      <c r="E20" s="16"/>
      <c r="F20" s="78"/>
    </row>
    <row r="21" spans="1:6" s="14" customFormat="1" ht="15">
      <c r="A21" s="17"/>
      <c r="B21" s="16"/>
      <c r="C21" s="16"/>
      <c r="D21" s="16"/>
      <c r="E21" s="16"/>
      <c r="F21" s="78"/>
    </row>
    <row r="22" spans="1:6" s="14" customFormat="1" ht="15">
      <c r="A22" s="17"/>
      <c r="B22" s="16"/>
      <c r="C22" s="16"/>
      <c r="D22" s="16"/>
      <c r="E22" s="16"/>
      <c r="F22" s="78"/>
    </row>
    <row r="23" spans="1:6" s="14" customFormat="1" ht="15">
      <c r="A23" s="17"/>
      <c r="B23" s="79"/>
      <c r="C23" s="79"/>
      <c r="D23" s="79"/>
      <c r="E23" s="79"/>
      <c r="F23" s="78"/>
    </row>
    <row r="24" spans="1:6" s="14" customFormat="1" ht="15">
      <c r="A24" s="17"/>
      <c r="B24" s="16"/>
      <c r="C24" s="16"/>
      <c r="D24" s="16"/>
      <c r="E24" s="16"/>
      <c r="F24" s="78"/>
    </row>
    <row r="25" spans="1:6" s="14" customFormat="1" ht="15">
      <c r="A25" s="17"/>
      <c r="B25" s="16"/>
      <c r="C25" s="16"/>
      <c r="D25" s="16"/>
      <c r="E25" s="16"/>
      <c r="F25" s="78"/>
    </row>
    <row r="26" spans="1:7" ht="15.75">
      <c r="A26" s="75"/>
      <c r="B26" s="76"/>
      <c r="C26" s="76"/>
      <c r="D26" s="76"/>
      <c r="E26" s="76"/>
      <c r="F26" s="76"/>
      <c r="G26" s="77"/>
    </row>
    <row r="27" spans="1:7" ht="15.75">
      <c r="A27" s="75"/>
      <c r="B27" s="76"/>
      <c r="C27" s="76"/>
      <c r="D27" s="76"/>
      <c r="E27" s="76"/>
      <c r="F27" s="76"/>
      <c r="G27" s="77"/>
    </row>
    <row r="28" spans="1:7" ht="15.75">
      <c r="A28" s="75"/>
      <c r="B28" s="76"/>
      <c r="C28" s="76"/>
      <c r="D28" s="76"/>
      <c r="E28" s="76"/>
      <c r="F28" s="76"/>
      <c r="G28" s="77"/>
    </row>
    <row r="29" spans="1:7" ht="15">
      <c r="A29" s="80"/>
      <c r="B29" s="77"/>
      <c r="C29" s="77"/>
      <c r="D29" s="77"/>
      <c r="E29" s="77"/>
      <c r="F29" s="77"/>
      <c r="G29" s="77"/>
    </row>
    <row r="30" spans="1:7" ht="15" customHeight="1">
      <c r="A30" s="81"/>
      <c r="B30" s="82"/>
      <c r="C30" s="82"/>
      <c r="D30" s="82"/>
      <c r="E30" s="82"/>
      <c r="F30" s="82"/>
      <c r="G30" s="53"/>
    </row>
    <row r="31" spans="1:7" ht="15">
      <c r="A31" s="81"/>
      <c r="B31" s="82"/>
      <c r="C31" s="82"/>
      <c r="D31" s="82"/>
      <c r="E31" s="82"/>
      <c r="F31" s="82"/>
      <c r="G31" s="83"/>
    </row>
    <row r="32" spans="1:7" ht="15">
      <c r="A32" s="81"/>
      <c r="B32" s="82"/>
      <c r="C32" s="82"/>
      <c r="D32" s="82"/>
      <c r="E32" s="82"/>
      <c r="F32" s="82"/>
      <c r="G32" s="83"/>
    </row>
    <row r="33" spans="1:7" ht="15">
      <c r="A33" s="81"/>
      <c r="B33" s="82"/>
      <c r="C33" s="82"/>
      <c r="D33" s="82"/>
      <c r="E33" s="82"/>
      <c r="F33" s="82"/>
      <c r="G33" s="83"/>
    </row>
    <row r="34" spans="1:7" ht="15">
      <c r="A34" s="81"/>
      <c r="B34" s="82"/>
      <c r="C34" s="82"/>
      <c r="D34" s="82"/>
      <c r="E34" s="82"/>
      <c r="F34" s="82"/>
      <c r="G34" s="82"/>
    </row>
    <row r="35" spans="1:7" ht="15">
      <c r="A35" s="81"/>
      <c r="B35" s="82"/>
      <c r="C35" s="82"/>
      <c r="D35" s="82"/>
      <c r="E35" s="82"/>
      <c r="F35" s="82"/>
      <c r="G35" s="82"/>
    </row>
    <row r="37" ht="15" customHeight="1">
      <c r="F37" s="85"/>
    </row>
    <row r="38" ht="15" customHeight="1">
      <c r="F38" s="54"/>
    </row>
  </sheetData>
  <sheetProtection/>
  <mergeCells count="5">
    <mergeCell ref="F15:G15"/>
    <mergeCell ref="A1:H1"/>
    <mergeCell ref="A3:H3"/>
    <mergeCell ref="A4:H4"/>
    <mergeCell ref="B13:E13"/>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14:E14">
      <formula1>0</formula1>
      <formula2>9999999999999990</formula2>
    </dataValidation>
  </dataValidations>
  <hyperlinks>
    <hyperlink ref="A1:B1" r:id="rId1" display="STARA PLANINA HOLD PLC"/>
  </hyperlinks>
  <printOptions horizontalCentered="1"/>
  <pageMargins left="0.2362204724409449" right="0.2362204724409449" top="0.984251968503937" bottom="0.984251968503937" header="0" footer="0"/>
  <pageSetup fitToHeight="1" fitToWidth="1" horizontalDpi="600" verticalDpi="600" orientation="portrait" paperSize="9" scale="85" r:id="rId2"/>
</worksheet>
</file>

<file path=xl/worksheets/sheet5.xml><?xml version="1.0" encoding="utf-8"?>
<worksheet xmlns="http://schemas.openxmlformats.org/spreadsheetml/2006/main" xmlns:r="http://schemas.openxmlformats.org/officeDocument/2006/relationships">
  <dimension ref="A1:L43"/>
  <sheetViews>
    <sheetView showGridLines="0" zoomScale="75" zoomScaleNormal="75" zoomScalePageLayoutView="0" workbookViewId="0" topLeftCell="A1">
      <selection activeCell="A1" sqref="A1:C1"/>
    </sheetView>
  </sheetViews>
  <sheetFormatPr defaultColWidth="10.7109375" defaultRowHeight="12.75"/>
  <cols>
    <col min="1" max="1" width="51.140625" style="109" customWidth="1"/>
    <col min="2" max="2" width="19.00390625" style="109" customWidth="1"/>
    <col min="3" max="3" width="18.28125" style="109" customWidth="1"/>
    <col min="4" max="16384" width="10.7109375" style="109" customWidth="1"/>
  </cols>
  <sheetData>
    <row r="1" spans="1:3" s="14" customFormat="1" ht="36.75" customHeight="1">
      <c r="A1" s="189" t="s">
        <v>158</v>
      </c>
      <c r="B1" s="189"/>
      <c r="C1" s="189"/>
    </row>
    <row r="2" spans="1:3" ht="15">
      <c r="A2" s="204"/>
      <c r="B2" s="204"/>
      <c r="C2" s="204"/>
    </row>
    <row r="3" spans="1:3" ht="15.75">
      <c r="A3" s="205" t="s">
        <v>89</v>
      </c>
      <c r="B3" s="205"/>
      <c r="C3" s="205"/>
    </row>
    <row r="4" spans="1:3" ht="15.75">
      <c r="A4" s="205" t="s">
        <v>90</v>
      </c>
      <c r="B4" s="205"/>
      <c r="C4" s="205"/>
    </row>
    <row r="5" spans="1:3" ht="15">
      <c r="A5" s="193" t="s">
        <v>211</v>
      </c>
      <c r="B5" s="193"/>
      <c r="C5" s="193"/>
    </row>
    <row r="6" spans="1:3" ht="15">
      <c r="A6" s="204"/>
      <c r="B6" s="204"/>
      <c r="C6" s="204"/>
    </row>
    <row r="7" spans="1:9" s="134" customFormat="1" ht="14.25">
      <c r="A7" s="206" t="s">
        <v>0</v>
      </c>
      <c r="B7" s="206"/>
      <c r="C7" s="206"/>
      <c r="D7" s="133"/>
      <c r="E7" s="133"/>
      <c r="F7" s="133"/>
      <c r="G7" s="133"/>
      <c r="H7" s="133"/>
      <c r="I7" s="133"/>
    </row>
    <row r="8" spans="1:11" s="91" customFormat="1" ht="15.75">
      <c r="A8" s="135"/>
      <c r="B8" s="122" t="s">
        <v>87</v>
      </c>
      <c r="C8" s="122" t="s">
        <v>88</v>
      </c>
      <c r="D8" s="90"/>
      <c r="E8" s="90"/>
      <c r="F8" s="90"/>
      <c r="G8" s="90"/>
      <c r="H8" s="90"/>
      <c r="I8" s="90"/>
      <c r="J8" s="90"/>
      <c r="K8" s="90"/>
    </row>
    <row r="9" spans="1:3" ht="23.25" customHeight="1">
      <c r="A9" s="136" t="s">
        <v>85</v>
      </c>
      <c r="B9" s="62"/>
      <c r="C9" s="62"/>
    </row>
    <row r="10" spans="1:3" ht="15">
      <c r="A10" s="63" t="s">
        <v>169</v>
      </c>
      <c r="B10" s="64">
        <v>0</v>
      </c>
      <c r="C10" s="65">
        <v>64.53</v>
      </c>
    </row>
    <row r="11" spans="1:3" ht="15">
      <c r="A11" s="63" t="s">
        <v>170</v>
      </c>
      <c r="B11" s="64">
        <v>0</v>
      </c>
      <c r="C11" s="65">
        <v>51.4</v>
      </c>
    </row>
    <row r="12" spans="1:3" ht="15">
      <c r="A12" s="63" t="s">
        <v>173</v>
      </c>
      <c r="B12" s="64">
        <v>0</v>
      </c>
      <c r="C12" s="65">
        <v>53.6</v>
      </c>
    </row>
    <row r="13" spans="1:3" ht="15">
      <c r="A13" s="63" t="s">
        <v>172</v>
      </c>
      <c r="B13" s="64">
        <v>0</v>
      </c>
      <c r="C13" s="65">
        <v>88.07</v>
      </c>
    </row>
    <row r="14" spans="1:3" ht="15">
      <c r="A14" s="63" t="s">
        <v>171</v>
      </c>
      <c r="B14" s="64">
        <v>0</v>
      </c>
      <c r="C14" s="65">
        <v>98.74</v>
      </c>
    </row>
    <row r="15" spans="1:3" ht="15">
      <c r="A15" s="38" t="s">
        <v>174</v>
      </c>
      <c r="B15" s="64">
        <v>0</v>
      </c>
      <c r="C15" s="65">
        <v>65</v>
      </c>
    </row>
    <row r="16" spans="1:12" ht="15.75">
      <c r="A16" s="137" t="s">
        <v>83</v>
      </c>
      <c r="B16" s="138">
        <f>SUM(B14:B15)</f>
        <v>0</v>
      </c>
      <c r="C16" s="65"/>
      <c r="D16" s="139"/>
      <c r="E16" s="140"/>
      <c r="F16" s="140"/>
      <c r="G16" s="140"/>
      <c r="H16" s="140"/>
      <c r="I16" s="140"/>
      <c r="J16" s="140"/>
      <c r="K16" s="140"/>
      <c r="L16" s="140"/>
    </row>
    <row r="17" spans="1:3" ht="23.25" customHeight="1">
      <c r="A17" s="136" t="s">
        <v>86</v>
      </c>
      <c r="B17" s="62"/>
      <c r="C17" s="65"/>
    </row>
    <row r="18" spans="1:3" ht="15">
      <c r="A18" s="63" t="s">
        <v>175</v>
      </c>
      <c r="B18" s="64">
        <v>0</v>
      </c>
      <c r="C18" s="65">
        <v>30.91</v>
      </c>
    </row>
    <row r="19" spans="1:3" ht="15">
      <c r="A19" s="63" t="s">
        <v>176</v>
      </c>
      <c r="B19" s="64">
        <v>0</v>
      </c>
      <c r="C19" s="65">
        <v>49.99</v>
      </c>
    </row>
    <row r="20" spans="1:3" ht="15">
      <c r="A20" s="63" t="s">
        <v>206</v>
      </c>
      <c r="B20" s="64">
        <v>0</v>
      </c>
      <c r="C20" s="65">
        <v>50</v>
      </c>
    </row>
    <row r="21" spans="1:12" ht="15">
      <c r="A21" s="63" t="s">
        <v>83</v>
      </c>
      <c r="B21" s="66">
        <f>SUM(B18:B20)</f>
        <v>0</v>
      </c>
      <c r="C21" s="65"/>
      <c r="D21" s="140"/>
      <c r="E21" s="140"/>
      <c r="F21" s="140"/>
      <c r="G21" s="140"/>
      <c r="H21" s="140"/>
      <c r="I21" s="140"/>
      <c r="J21" s="140"/>
      <c r="K21" s="140"/>
      <c r="L21" s="140"/>
    </row>
    <row r="22" spans="1:12" ht="15.75">
      <c r="A22" s="136" t="s">
        <v>198</v>
      </c>
      <c r="B22" s="62"/>
      <c r="C22" s="65"/>
      <c r="D22" s="139"/>
      <c r="E22" s="140"/>
      <c r="F22" s="140"/>
      <c r="G22" s="140"/>
      <c r="H22" s="140"/>
      <c r="I22" s="140"/>
      <c r="J22" s="140"/>
      <c r="K22" s="140"/>
      <c r="L22" s="140"/>
    </row>
    <row r="23" spans="1:12" ht="15">
      <c r="A23" s="63" t="s">
        <v>185</v>
      </c>
      <c r="B23" s="64">
        <v>746</v>
      </c>
      <c r="C23" s="65">
        <v>31.98</v>
      </c>
      <c r="D23" s="139"/>
      <c r="E23" s="140"/>
      <c r="F23" s="140"/>
      <c r="G23" s="140"/>
      <c r="H23" s="140"/>
      <c r="I23" s="140"/>
      <c r="J23" s="140"/>
      <c r="K23" s="140"/>
      <c r="L23" s="140"/>
    </row>
    <row r="24" spans="1:12" ht="15.75">
      <c r="A24" s="137" t="s">
        <v>83</v>
      </c>
      <c r="B24" s="66">
        <f>SUM(B23:B23)</f>
        <v>746</v>
      </c>
      <c r="C24" s="65"/>
      <c r="D24" s="139"/>
      <c r="E24" s="140"/>
      <c r="F24" s="140"/>
      <c r="G24" s="140"/>
      <c r="H24" s="140"/>
      <c r="I24" s="140"/>
      <c r="J24" s="140"/>
      <c r="K24" s="140"/>
      <c r="L24" s="140"/>
    </row>
    <row r="25" spans="1:3" ht="23.25" customHeight="1">
      <c r="A25" s="63" t="s">
        <v>186</v>
      </c>
      <c r="B25" s="62"/>
      <c r="C25" s="65"/>
    </row>
    <row r="26" spans="1:3" ht="15">
      <c r="A26" s="63" t="s">
        <v>196</v>
      </c>
      <c r="B26" s="64">
        <v>3942</v>
      </c>
      <c r="C26" s="65">
        <v>12.97</v>
      </c>
    </row>
    <row r="27" spans="1:3" ht="15">
      <c r="A27" s="63" t="s">
        <v>207</v>
      </c>
      <c r="B27" s="64">
        <v>4200</v>
      </c>
      <c r="C27" s="65">
        <v>40</v>
      </c>
    </row>
    <row r="28" spans="1:3" ht="15">
      <c r="A28" s="63" t="s">
        <v>169</v>
      </c>
      <c r="B28" s="64">
        <v>1507</v>
      </c>
      <c r="C28" s="65">
        <v>8.28</v>
      </c>
    </row>
    <row r="29" spans="1:3" ht="15">
      <c r="A29" s="63" t="s">
        <v>170</v>
      </c>
      <c r="B29" s="64">
        <v>74</v>
      </c>
      <c r="C29" s="65">
        <v>0.8</v>
      </c>
    </row>
    <row r="30" spans="1:3" ht="15">
      <c r="A30" s="63" t="s">
        <v>197</v>
      </c>
      <c r="B30" s="64">
        <v>13</v>
      </c>
      <c r="C30" s="65">
        <v>5</v>
      </c>
    </row>
    <row r="31" spans="1:3" ht="15">
      <c r="A31" s="63" t="s">
        <v>168</v>
      </c>
      <c r="B31" s="64">
        <v>287</v>
      </c>
      <c r="C31" s="65">
        <v>24.2</v>
      </c>
    </row>
    <row r="32" spans="1:3" ht="15">
      <c r="A32" s="38" t="s">
        <v>174</v>
      </c>
      <c r="B32" s="64">
        <v>4</v>
      </c>
      <c r="C32" s="65">
        <v>20</v>
      </c>
    </row>
    <row r="33" spans="1:3" ht="15">
      <c r="A33" s="63" t="s">
        <v>102</v>
      </c>
      <c r="B33" s="64">
        <v>9</v>
      </c>
      <c r="C33" s="65">
        <v>16.67</v>
      </c>
    </row>
    <row r="34" spans="1:3" ht="15">
      <c r="A34" s="63" t="s">
        <v>177</v>
      </c>
      <c r="B34" s="64">
        <v>0</v>
      </c>
      <c r="C34" s="65">
        <v>50</v>
      </c>
    </row>
    <row r="35" spans="1:3" ht="15">
      <c r="A35" s="177" t="s">
        <v>184</v>
      </c>
      <c r="B35" s="64">
        <v>16</v>
      </c>
      <c r="C35" s="65"/>
    </row>
    <row r="36" spans="1:12" ht="15.75">
      <c r="A36" s="137" t="s">
        <v>83</v>
      </c>
      <c r="B36" s="66">
        <f>SUM(B26:B35)</f>
        <v>10052</v>
      </c>
      <c r="C36" s="65"/>
      <c r="D36" s="140"/>
      <c r="E36" s="140"/>
      <c r="F36" s="140"/>
      <c r="G36" s="140"/>
      <c r="H36" s="140"/>
      <c r="I36" s="140"/>
      <c r="J36" s="140"/>
      <c r="K36" s="140"/>
      <c r="L36" s="140"/>
    </row>
    <row r="37" spans="1:12" ht="15.75">
      <c r="A37" s="141" t="s">
        <v>187</v>
      </c>
      <c r="B37" s="66">
        <f>B16+B21+B36+B24</f>
        <v>10798</v>
      </c>
      <c r="C37" s="65"/>
      <c r="D37" s="139"/>
      <c r="E37" s="140"/>
      <c r="F37" s="140"/>
      <c r="G37" s="140"/>
      <c r="H37" s="140"/>
      <c r="I37" s="140"/>
      <c r="J37" s="140"/>
      <c r="K37" s="140"/>
      <c r="L37" s="140"/>
    </row>
    <row r="38" spans="1:3" ht="15">
      <c r="A38" s="204"/>
      <c r="B38" s="204"/>
      <c r="C38" s="204"/>
    </row>
    <row r="40" spans="1:2" ht="14.25">
      <c r="A40" s="168"/>
      <c r="B40" s="142"/>
    </row>
    <row r="42" spans="1:3" s="26" customFormat="1" ht="15" customHeight="1">
      <c r="A42" s="143" t="s">
        <v>101</v>
      </c>
      <c r="B42" s="195" t="s">
        <v>183</v>
      </c>
      <c r="C42" s="195"/>
    </row>
    <row r="43" spans="1:2" s="26" customFormat="1" ht="15">
      <c r="A43" s="143"/>
      <c r="B43" s="143"/>
    </row>
  </sheetData>
  <sheetProtection/>
  <mergeCells count="9">
    <mergeCell ref="A1:C1"/>
    <mergeCell ref="B42:C42"/>
    <mergeCell ref="A6:C6"/>
    <mergeCell ref="A3:C3"/>
    <mergeCell ref="A4:C4"/>
    <mergeCell ref="A5:C5"/>
    <mergeCell ref="A2:C2"/>
    <mergeCell ref="A7:C7"/>
    <mergeCell ref="A38:C38"/>
  </mergeCells>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B23:C23 B10:C15 B18:C20 B26:C35">
      <formula1>0</formula1>
      <formula2>9999999999999990</formula2>
    </dataValidation>
  </dataValidations>
  <hyperlinks>
    <hyperlink ref="A23" r:id="rId1" display="http://www.sphold.com/en/companies/mc_hdraulic/"/>
    <hyperlink ref="A1:C1" r:id="rId2" display="STARA PLANINA HOLD PLC"/>
  </hyperlinks>
  <printOptions horizontalCentered="1"/>
  <pageMargins left="0.3937007874015748" right="0.3937007874015748" top="0.984251968503937" bottom="0.3937007874015748" header="0.15748031496062992" footer="0.15748031496062992"/>
  <pageSetup horizontalDpi="600" verticalDpi="600" orientation="portrait" paperSize="9" r:id="rId3"/>
</worksheet>
</file>

<file path=xl/worksheets/sheet6.xml><?xml version="1.0" encoding="utf-8"?>
<worksheet xmlns="http://schemas.openxmlformats.org/spreadsheetml/2006/main" xmlns:r="http://schemas.openxmlformats.org/officeDocument/2006/relationships">
  <dimension ref="A1:D55"/>
  <sheetViews>
    <sheetView showGridLines="0" zoomScale="75" zoomScaleNormal="75" zoomScalePageLayoutView="0" workbookViewId="0" topLeftCell="A1">
      <selection activeCell="A1" sqref="A1:D1"/>
    </sheetView>
  </sheetViews>
  <sheetFormatPr defaultColWidth="9.140625" defaultRowHeight="12.75"/>
  <cols>
    <col min="1" max="1" width="3.28125" style="149" customWidth="1"/>
    <col min="2" max="2" width="56.140625" style="149" customWidth="1"/>
    <col min="3" max="3" width="17.421875" style="149" customWidth="1"/>
    <col min="4" max="4" width="20.00390625" style="149" customWidth="1"/>
    <col min="5" max="16384" width="9.140625" style="149" customWidth="1"/>
  </cols>
  <sheetData>
    <row r="1" spans="1:4" s="14" customFormat="1" ht="36.75" customHeight="1" thickBot="1">
      <c r="A1" s="207" t="s">
        <v>158</v>
      </c>
      <c r="B1" s="207"/>
      <c r="C1" s="207"/>
      <c r="D1" s="207"/>
    </row>
    <row r="2" spans="1:4" s="144" customFormat="1" ht="16.5" customHeight="1" thickBot="1" thickTop="1">
      <c r="A2" s="216" t="s">
        <v>103</v>
      </c>
      <c r="B2" s="216"/>
      <c r="C2" s="216"/>
      <c r="D2" s="216"/>
    </row>
    <row r="3" spans="1:4" s="144" customFormat="1" ht="36.75" customHeight="1" thickTop="1">
      <c r="A3" s="145"/>
      <c r="B3" s="210"/>
      <c r="C3" s="210"/>
      <c r="D3" s="210"/>
    </row>
    <row r="4" spans="1:4" s="144" customFormat="1" ht="15">
      <c r="A4" s="203" t="s">
        <v>218</v>
      </c>
      <c r="B4" s="203"/>
      <c r="C4" s="203"/>
      <c r="D4" s="203"/>
    </row>
    <row r="5" spans="1:4" s="144" customFormat="1" ht="15">
      <c r="A5" s="145"/>
      <c r="B5" s="193" t="s">
        <v>208</v>
      </c>
      <c r="C5" s="193"/>
      <c r="D5" s="193"/>
    </row>
    <row r="6" spans="1:4" s="144" customFormat="1" ht="15">
      <c r="A6" s="145"/>
      <c r="B6" s="123"/>
      <c r="C6" s="123"/>
      <c r="D6" s="123"/>
    </row>
    <row r="7" spans="1:4" s="144" customFormat="1" ht="15">
      <c r="A7" s="146" t="s">
        <v>104</v>
      </c>
      <c r="B7" s="212" t="s">
        <v>105</v>
      </c>
      <c r="C7" s="212"/>
      <c r="D7" s="212"/>
    </row>
    <row r="8" spans="1:4" s="144" customFormat="1" ht="30" customHeight="1">
      <c r="A8" s="145"/>
      <c r="B8" s="210" t="s">
        <v>106</v>
      </c>
      <c r="C8" s="210"/>
      <c r="D8" s="210"/>
    </row>
    <row r="9" spans="1:4" s="144" customFormat="1" ht="25.5" customHeight="1">
      <c r="A9" s="145"/>
      <c r="B9" s="210" t="s">
        <v>107</v>
      </c>
      <c r="C9" s="210"/>
      <c r="D9" s="210"/>
    </row>
    <row r="10" spans="1:4" s="144" customFormat="1" ht="14.25">
      <c r="A10" s="145"/>
      <c r="B10" s="210"/>
      <c r="C10" s="210"/>
      <c r="D10" s="210"/>
    </row>
    <row r="11" spans="1:4" s="144" customFormat="1" ht="14.25">
      <c r="A11" s="145"/>
      <c r="B11" s="210" t="s">
        <v>108</v>
      </c>
      <c r="C11" s="210"/>
      <c r="D11" s="210"/>
    </row>
    <row r="12" spans="1:4" s="144" customFormat="1" ht="30.75" customHeight="1">
      <c r="A12" s="147" t="s">
        <v>127</v>
      </c>
      <c r="B12" s="210" t="s">
        <v>109</v>
      </c>
      <c r="C12" s="211"/>
      <c r="D12" s="211"/>
    </row>
    <row r="13" spans="1:4" s="144" customFormat="1" ht="31.5" customHeight="1">
      <c r="A13" s="147" t="s">
        <v>110</v>
      </c>
      <c r="B13" s="210" t="s">
        <v>111</v>
      </c>
      <c r="C13" s="211"/>
      <c r="D13" s="211"/>
    </row>
    <row r="14" spans="1:4" s="144" customFormat="1" ht="18.75" customHeight="1">
      <c r="A14" s="147" t="s">
        <v>127</v>
      </c>
      <c r="B14" s="210" t="s">
        <v>112</v>
      </c>
      <c r="C14" s="211"/>
      <c r="D14" s="211"/>
    </row>
    <row r="15" spans="1:4" s="144" customFormat="1" ht="20.25" customHeight="1">
      <c r="A15" s="147" t="s">
        <v>127</v>
      </c>
      <c r="B15" s="210" t="s">
        <v>113</v>
      </c>
      <c r="C15" s="211"/>
      <c r="D15" s="211"/>
    </row>
    <row r="16" spans="1:4" s="144" customFormat="1" ht="14.25">
      <c r="A16" s="145"/>
      <c r="B16" s="210"/>
      <c r="C16" s="210"/>
      <c r="D16" s="210"/>
    </row>
    <row r="17" spans="1:4" s="144" customFormat="1" ht="45" customHeight="1">
      <c r="A17" s="145"/>
      <c r="B17" s="208" t="s">
        <v>114</v>
      </c>
      <c r="C17" s="208"/>
      <c r="D17" s="208"/>
    </row>
    <row r="18" spans="1:4" s="144" customFormat="1" ht="14.25">
      <c r="A18" s="145"/>
      <c r="B18" s="210"/>
      <c r="C18" s="210"/>
      <c r="D18" s="210"/>
    </row>
    <row r="19" spans="1:4" ht="15">
      <c r="A19" s="146" t="s">
        <v>115</v>
      </c>
      <c r="B19" s="212" t="s">
        <v>116</v>
      </c>
      <c r="C19" s="212"/>
      <c r="D19" s="212"/>
    </row>
    <row r="20" spans="1:4" ht="29.25" customHeight="1">
      <c r="A20" s="150"/>
      <c r="B20" s="208" t="s">
        <v>117</v>
      </c>
      <c r="C20" s="208"/>
      <c r="D20" s="208"/>
    </row>
    <row r="21" spans="1:4" ht="18" customHeight="1">
      <c r="A21" s="150"/>
      <c r="B21" s="208" t="s">
        <v>118</v>
      </c>
      <c r="C21" s="208"/>
      <c r="D21" s="208"/>
    </row>
    <row r="22" spans="1:4" ht="29.25" customHeight="1">
      <c r="A22" s="150"/>
      <c r="B22" s="208" t="s">
        <v>119</v>
      </c>
      <c r="C22" s="208"/>
      <c r="D22" s="208"/>
    </row>
    <row r="23" spans="1:4" s="144" customFormat="1" ht="14.25">
      <c r="A23" s="145"/>
      <c r="B23" s="210"/>
      <c r="C23" s="210"/>
      <c r="D23" s="210"/>
    </row>
    <row r="24" spans="1:4" ht="15">
      <c r="A24" s="146" t="s">
        <v>120</v>
      </c>
      <c r="B24" s="212" t="s">
        <v>121</v>
      </c>
      <c r="C24" s="212"/>
      <c r="D24" s="212"/>
    </row>
    <row r="25" spans="1:4" s="144" customFormat="1" ht="6.75" customHeight="1">
      <c r="A25" s="145"/>
      <c r="B25" s="210"/>
      <c r="C25" s="210"/>
      <c r="D25" s="210"/>
    </row>
    <row r="26" spans="1:4" ht="35.25" customHeight="1">
      <c r="A26" s="150" t="s">
        <v>122</v>
      </c>
      <c r="B26" s="209" t="s">
        <v>191</v>
      </c>
      <c r="C26" s="209"/>
      <c r="D26" s="209"/>
    </row>
    <row r="27" spans="1:4" ht="43.5" customHeight="1">
      <c r="A27" s="150" t="s">
        <v>123</v>
      </c>
      <c r="B27" s="209" t="s">
        <v>188</v>
      </c>
      <c r="C27" s="209"/>
      <c r="D27" s="209"/>
    </row>
    <row r="28" spans="1:4" ht="51" customHeight="1">
      <c r="A28" s="145" t="s">
        <v>124</v>
      </c>
      <c r="B28" s="208" t="s">
        <v>219</v>
      </c>
      <c r="C28" s="209"/>
      <c r="D28" s="209"/>
    </row>
    <row r="29" spans="1:4" ht="45" customHeight="1">
      <c r="A29" s="145" t="s">
        <v>125</v>
      </c>
      <c r="B29" s="209" t="s">
        <v>189</v>
      </c>
      <c r="C29" s="209"/>
      <c r="D29" s="209"/>
    </row>
    <row r="30" spans="1:4" ht="71.25" customHeight="1">
      <c r="A30" s="145" t="s">
        <v>126</v>
      </c>
      <c r="B30" s="215" t="s">
        <v>128</v>
      </c>
      <c r="C30" s="215"/>
      <c r="D30" s="215"/>
    </row>
    <row r="31" spans="1:4" ht="17.25" customHeight="1">
      <c r="A31" s="145" t="s">
        <v>129</v>
      </c>
      <c r="B31" s="208" t="s">
        <v>220</v>
      </c>
      <c r="C31" s="209"/>
      <c r="D31" s="209"/>
    </row>
    <row r="32" spans="1:4" ht="17.25" customHeight="1">
      <c r="A32" s="145" t="s">
        <v>130</v>
      </c>
      <c r="B32" s="213" t="s">
        <v>221</v>
      </c>
      <c r="C32" s="214"/>
      <c r="D32" s="214"/>
    </row>
    <row r="33" spans="1:4" ht="17.25" customHeight="1">
      <c r="A33" s="145" t="s">
        <v>148</v>
      </c>
      <c r="B33" s="208" t="s">
        <v>222</v>
      </c>
      <c r="C33" s="208"/>
      <c r="D33" s="208"/>
    </row>
    <row r="34" spans="1:4" ht="17.25" customHeight="1">
      <c r="A34" s="145"/>
      <c r="B34" s="148"/>
      <c r="C34" s="148"/>
      <c r="D34" s="148"/>
    </row>
    <row r="35" spans="1:4" ht="14.25">
      <c r="A35" s="150"/>
      <c r="B35" s="208" t="s">
        <v>131</v>
      </c>
      <c r="C35" s="208"/>
      <c r="D35" s="208"/>
    </row>
    <row r="36" spans="1:4" ht="8.25" customHeight="1">
      <c r="A36" s="150"/>
      <c r="B36" s="208"/>
      <c r="C36" s="208"/>
      <c r="D36" s="208"/>
    </row>
    <row r="37" spans="1:4" ht="48" customHeight="1">
      <c r="A37" s="150"/>
      <c r="B37" s="155" t="s">
        <v>132</v>
      </c>
      <c r="C37" s="155" t="s">
        <v>133</v>
      </c>
      <c r="D37" s="156" t="s">
        <v>143</v>
      </c>
    </row>
    <row r="38" spans="1:4" ht="14.25">
      <c r="A38" s="150"/>
      <c r="B38" s="152" t="s">
        <v>139</v>
      </c>
      <c r="C38" s="153" t="s">
        <v>162</v>
      </c>
      <c r="D38" s="154" t="s">
        <v>150</v>
      </c>
    </row>
    <row r="39" spans="1:4" s="144" customFormat="1" ht="14.25">
      <c r="A39" s="145"/>
      <c r="B39" s="152" t="s">
        <v>134</v>
      </c>
      <c r="C39" s="153" t="s">
        <v>159</v>
      </c>
      <c r="D39" s="154" t="s">
        <v>135</v>
      </c>
    </row>
    <row r="40" spans="1:4" ht="14.25">
      <c r="A40" s="150"/>
      <c r="B40" s="152" t="s">
        <v>140</v>
      </c>
      <c r="C40" s="153" t="s">
        <v>160</v>
      </c>
      <c r="D40" s="154" t="s">
        <v>209</v>
      </c>
    </row>
    <row r="41" spans="1:4" ht="14.25">
      <c r="A41" s="150"/>
      <c r="B41" s="152" t="s">
        <v>166</v>
      </c>
      <c r="C41" s="153" t="s">
        <v>161</v>
      </c>
      <c r="D41" s="154" t="s">
        <v>156</v>
      </c>
    </row>
    <row r="42" spans="1:4" ht="14.25">
      <c r="A42" s="150"/>
      <c r="B42" s="152" t="s">
        <v>141</v>
      </c>
      <c r="C42" s="153" t="s">
        <v>142</v>
      </c>
      <c r="D42" s="154" t="s">
        <v>144</v>
      </c>
    </row>
    <row r="43" spans="1:4" ht="14.25">
      <c r="A43" s="150"/>
      <c r="B43" s="152" t="s">
        <v>136</v>
      </c>
      <c r="C43" s="153" t="s">
        <v>137</v>
      </c>
      <c r="D43" s="154" t="s">
        <v>138</v>
      </c>
    </row>
    <row r="44" spans="1:4" ht="12.75" customHeight="1">
      <c r="A44" s="150"/>
      <c r="B44" s="148"/>
      <c r="C44" s="148"/>
      <c r="D44" s="148"/>
    </row>
    <row r="45" spans="1:4" ht="14.25">
      <c r="A45" s="150"/>
      <c r="B45" s="208" t="s">
        <v>190</v>
      </c>
      <c r="C45" s="208"/>
      <c r="D45" s="208"/>
    </row>
    <row r="46" spans="1:4" ht="8.25" customHeight="1">
      <c r="A46" s="150"/>
      <c r="B46" s="208"/>
      <c r="C46" s="208"/>
      <c r="D46" s="208"/>
    </row>
    <row r="47" spans="1:4" ht="48" customHeight="1">
      <c r="A47" s="150"/>
      <c r="B47" s="155" t="s">
        <v>132</v>
      </c>
      <c r="C47" s="155" t="s">
        <v>133</v>
      </c>
      <c r="D47" s="156" t="s">
        <v>143</v>
      </c>
    </row>
    <row r="48" spans="1:4" ht="15">
      <c r="A48" s="150"/>
      <c r="B48" s="63" t="s">
        <v>164</v>
      </c>
      <c r="C48" s="153" t="s">
        <v>167</v>
      </c>
      <c r="D48" s="154" t="s">
        <v>194</v>
      </c>
    </row>
    <row r="49" spans="1:4" s="144" customFormat="1" ht="15">
      <c r="A49" s="145"/>
      <c r="B49" s="63" t="s">
        <v>165</v>
      </c>
      <c r="C49" s="153" t="s">
        <v>163</v>
      </c>
      <c r="D49" s="154" t="s">
        <v>195</v>
      </c>
    </row>
    <row r="50" spans="1:4" ht="15">
      <c r="A50" s="150"/>
      <c r="B50" s="177" t="s">
        <v>205</v>
      </c>
      <c r="C50" s="153" t="s">
        <v>192</v>
      </c>
      <c r="D50" s="154" t="s">
        <v>193</v>
      </c>
    </row>
    <row r="51" spans="1:4" ht="15">
      <c r="A51" s="150"/>
      <c r="B51" s="175"/>
      <c r="C51" s="159"/>
      <c r="D51" s="176"/>
    </row>
    <row r="52" spans="1:4" ht="14.25">
      <c r="A52" s="150"/>
      <c r="B52" s="217"/>
      <c r="C52" s="217"/>
      <c r="D52" s="217"/>
    </row>
    <row r="53" spans="1:4" ht="42.75" customHeight="1">
      <c r="A53" s="150"/>
      <c r="B53" s="175"/>
      <c r="C53" s="159"/>
      <c r="D53" s="176"/>
    </row>
    <row r="54" spans="1:4" ht="14.25">
      <c r="A54" s="150"/>
      <c r="B54" s="151" t="s">
        <v>101</v>
      </c>
      <c r="C54" s="195" t="s">
        <v>183</v>
      </c>
      <c r="D54" s="195"/>
    </row>
    <row r="55" spans="2:4" ht="14.25" customHeight="1">
      <c r="B55" s="151"/>
      <c r="C55"/>
      <c r="D55"/>
    </row>
  </sheetData>
  <sheetProtection/>
  <mergeCells count="38">
    <mergeCell ref="B52:D52"/>
    <mergeCell ref="B3:D3"/>
    <mergeCell ref="B8:D8"/>
    <mergeCell ref="B18:D18"/>
    <mergeCell ref="B25:D25"/>
    <mergeCell ref="B15:D15"/>
    <mergeCell ref="A4:D4"/>
    <mergeCell ref="B12:D12"/>
    <mergeCell ref="B11:D11"/>
    <mergeCell ref="B9:D9"/>
    <mergeCell ref="B10:D10"/>
    <mergeCell ref="A2:D2"/>
    <mergeCell ref="B19:D19"/>
    <mergeCell ref="C54:D54"/>
    <mergeCell ref="B5:D5"/>
    <mergeCell ref="B7:D7"/>
    <mergeCell ref="B33:D33"/>
    <mergeCell ref="B28:D28"/>
    <mergeCell ref="B17:D17"/>
    <mergeCell ref="B13:D13"/>
    <mergeCell ref="B14:D14"/>
    <mergeCell ref="B24:D24"/>
    <mergeCell ref="B32:D32"/>
    <mergeCell ref="B20:D20"/>
    <mergeCell ref="B22:D22"/>
    <mergeCell ref="B21:D21"/>
    <mergeCell ref="B23:D23"/>
    <mergeCell ref="B30:D30"/>
    <mergeCell ref="B27:D27"/>
    <mergeCell ref="A1:D1"/>
    <mergeCell ref="B46:D46"/>
    <mergeCell ref="B26:D26"/>
    <mergeCell ref="B31:D31"/>
    <mergeCell ref="B35:D35"/>
    <mergeCell ref="B36:D36"/>
    <mergeCell ref="B29:D29"/>
    <mergeCell ref="B45:D45"/>
    <mergeCell ref="B16:D16"/>
  </mergeCells>
  <hyperlinks>
    <hyperlink ref="A1:C1" r:id="rId1" display="STARA PLANINA HOLD PLC"/>
  </hyperlinks>
  <printOptions horizontalCentered="1"/>
  <pageMargins left="0.3937007874015748" right="0.3937007874015748" top="0.984251968503937" bottom="0.5905511811023623"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Iskra</cp:lastModifiedBy>
  <cp:lastPrinted>2014-05-29T11:27:56Z</cp:lastPrinted>
  <dcterms:created xsi:type="dcterms:W3CDTF">2004-07-26T14:28:27Z</dcterms:created>
  <dcterms:modified xsi:type="dcterms:W3CDTF">2014-05-29T11:29:06Z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