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35" windowHeight="1234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<sst xmlns="http://schemas.openxmlformats.org/spreadsheetml/2006/main" count="152" uniqueCount="120">
  <si>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</si>
  <si>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</si>
  <si>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</si>
  <si>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</si>
  <si>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</si>
  <si>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</si>
  <si>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</si>
  <si>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</si>
  <si>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</si>
  <si>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</si>
  <si>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</si>
  <si>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</si>
  <si>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</si>
  <si>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</si>
  <si>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</si>
  <si>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</si>
  <si>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</si>
  <si>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</si>
  <si>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</si>
  <si>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</si>
  <si>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</si>
  <si>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</si>
  <si>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</si>
  <si>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</si>
  <si>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</si>
  <si>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</si>
  <si>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</si>
  <si>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</si>
  <si>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</si>
  <si>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</si>
  <si>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</si>
  <si>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</si>
  <si>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</si>
  <si>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</si>
  <si>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</si>
  <si>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</si>
  <si>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</si>
  <si>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</si>
  <si>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</si>
  <si>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</si>
  <si>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</si>
  <si>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</si>
  <si>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</si>
  <si>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</si>
  <si>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</si>
  <si>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</si>
  <si>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</si>
  <si>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</si>
  <si>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</si>
  <si>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</si>
  <si>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</si>
  <si>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</si>
  <si>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</si>
  <si>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</si>
  <si>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</si>
  <si>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</si>
  <si>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</si>
  <si>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</si>
  <si>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</si>
  <si>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</si>
  <si>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</si>
  <si>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</si>
  <si>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</si>
  <si>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</si>
  <si>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</si>
  <si>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</si>
  <si>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</si>
  <si>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</si>
  <si>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</si>
  <si>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</si>
  <si>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</si>
  <si>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</si>
  <si>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</si>
  <si>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</si>
  <si>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</si>
  <si>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</si>
  <si>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</si>
  <si>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</si>
  <si>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</si>
  <si>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</si>
  <si>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</si>
  <si>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</si>
  <si>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</si>
  <si>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</si>
  <si>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</si>
  <si>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</si>
  <si>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</si>
  <si>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</si>
  <si>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</si>
  <si>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</si>
  <si>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</si>
  <si>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</si>
  <si>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</si>
  <si>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</si>
  <si>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</si>
  <si>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</si>
  <si>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</si>
  <si>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</si>
  <si>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</si>
  <si>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</si>
  <si>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</si>
  <si>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</si>
  <si>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</si>
  <si>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</si>
  <si>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Prepayments</t>
  </si>
  <si>
    <t>Boriana Jsc, Cherven Briag</t>
  </si>
  <si>
    <t>Proceeds from financial assets held for trade</t>
  </si>
  <si>
    <t xml:space="preserve">Taxes paid </t>
  </si>
  <si>
    <t>Tax liabilities</t>
  </si>
  <si>
    <t>Other liabilities</t>
  </si>
  <si>
    <t>Current  liabilities</t>
  </si>
  <si>
    <t>Interest income/expense (net)</t>
  </si>
  <si>
    <t>Tax expense, net</t>
  </si>
  <si>
    <t>Balance 31 December 2013</t>
  </si>
  <si>
    <t>ZAD Asset Insurance Jsc</t>
  </si>
  <si>
    <t>For the period ended 31 March 2014</t>
  </si>
  <si>
    <t>Retained earnings</t>
  </si>
  <si>
    <t>Date: 24.04.2014</t>
  </si>
  <si>
    <t>Balance 01 January 2013</t>
  </si>
  <si>
    <t>Balance 31 March 2014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</si>
</sst>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33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7" xfId="0" applyNumberFormat="1" applyFont="1" applyBorder="1" applyAlignment="1">
      <alignment horizontal="center" vertical="center" wrapText="1"/>
    </xf>
    <xf numFmtId="215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8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17" xfId="60" applyFont="1" applyBorder="1" applyAlignment="1" applyProtection="1">
      <alignment horizontal="right" vertical="top"/>
      <protection locked="0"/>
    </xf>
    <xf numFmtId="3" fontId="7" fillId="33" borderId="19" xfId="57" applyNumberFormat="1" applyFont="1" applyFill="1" applyBorder="1" applyAlignment="1" applyProtection="1">
      <alignment horizontal="right" wrapText="1"/>
      <protection locked="0"/>
    </xf>
    <xf numFmtId="2" fontId="7" fillId="33" borderId="20" xfId="57" applyNumberFormat="1" applyFont="1" applyFill="1" applyBorder="1" applyAlignment="1">
      <alignment horizontal="right" wrapText="1"/>
      <protection/>
    </xf>
    <xf numFmtId="3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17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18" xfId="60" applyFont="1" applyFill="1" applyBorder="1" applyAlignment="1" applyProtection="1">
      <alignment horizontal="left" wrapText="1"/>
      <protection/>
    </xf>
    <xf numFmtId="0" fontId="1" fillId="34" borderId="20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7" xfId="60" applyFont="1" applyBorder="1" applyAlignment="1" applyProtection="1">
      <alignment horizontal="right"/>
      <protection locked="0"/>
    </xf>
    <xf numFmtId="0" fontId="6" fillId="0" borderId="17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  <xf numFmtId="3" fontId="7" fillId="33" borderId="10" xfId="61" applyNumberFormat="1" applyFont="1" applyFill="1" applyBorder="1" applyAlignment="1" applyProtection="1">
      <alignment/>
      <protection locked="0"/>
    </xf>
    <xf numFmtId="217" fontId="7" fillId="33" borderId="10" xfId="61" applyNumberFormat="1" applyFont="1" applyFill="1" applyBorder="1" applyAlignment="1" applyProtection="1">
      <alignment/>
      <protection locked="0"/>
    </xf>
    <xf numFmtId="218" fontId="7" fillId="33" borderId="10" xfId="61" applyNumberFormat="1" applyFont="1" applyFill="1" applyBorder="1" applyAlignment="1" applyProtection="1">
      <alignment/>
      <protection locked="0"/>
    </xf>
    <xf numFmtId="0" fontId="1" fillId="0" borderId="25" xfId="0" applyFont="1" applyBorder="1" applyAlignment="1">
      <alignment vertical="top" wrapText="1"/>
    </xf>
    <xf numFmtId="3" fontId="14" fillId="0" borderId="25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3" fontId="1" fillId="0" borderId="28" xfId="0" applyNumberFormat="1" applyFont="1" applyBorder="1" applyAlignment="1">
      <alignment vertical="top" wrapText="1"/>
    </xf>
    <xf numFmtId="0" fontId="1" fillId="0" borderId="12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16" t="s">
        <v>103</v>
      </c>
      <c r="B1" s="116"/>
      <c r="C1" s="116"/>
      <c r="D1" s="116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8.75" customHeight="1">
      <c r="A3" s="120" t="s">
        <v>96</v>
      </c>
      <c r="B3" s="120"/>
      <c r="C3" s="120"/>
      <c r="D3" s="120"/>
      <c r="E3" s="3"/>
      <c r="F3" s="3"/>
    </row>
    <row r="4" spans="1:6" s="4" customFormat="1" ht="15" customHeight="1">
      <c r="A4" s="121" t="s">
        <v>115</v>
      </c>
      <c r="B4" s="121"/>
      <c r="C4" s="121"/>
      <c r="D4" s="121"/>
      <c r="E4" s="3"/>
      <c r="F4" s="3"/>
    </row>
    <row r="5" spans="1:4" s="4" customFormat="1" ht="15">
      <c r="A5" s="122" t="s">
        <v>14</v>
      </c>
      <c r="B5" s="122"/>
      <c r="C5" s="122"/>
      <c r="D5" s="122"/>
    </row>
    <row r="6" spans="1:4" s="4" customFormat="1" ht="15.75">
      <c r="A6" s="12" t="s">
        <v>4</v>
      </c>
      <c r="B6" s="25" t="s">
        <v>36</v>
      </c>
      <c r="C6" s="11">
        <v>41729</v>
      </c>
      <c r="D6" s="11">
        <v>41639</v>
      </c>
    </row>
    <row r="7" spans="1:4" s="4" customFormat="1" ht="15.75">
      <c r="A7" s="123" t="s">
        <v>5</v>
      </c>
      <c r="B7" s="124"/>
      <c r="C7" s="124"/>
      <c r="D7" s="125"/>
    </row>
    <row r="8" spans="1:4" s="4" customFormat="1" ht="15">
      <c r="A8" s="8" t="s">
        <v>73</v>
      </c>
      <c r="B8" s="26">
        <v>1</v>
      </c>
      <c r="C8" s="9">
        <v>5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16919</v>
      </c>
      <c r="D9" s="9">
        <v>16919</v>
      </c>
    </row>
    <row r="10" spans="1:4" s="4" customFormat="1" ht="15">
      <c r="A10" s="8" t="s">
        <v>1</v>
      </c>
      <c r="B10" s="26">
        <v>2</v>
      </c>
      <c r="C10" s="9">
        <v>7741</v>
      </c>
      <c r="D10" s="9">
        <v>8028</v>
      </c>
    </row>
    <row r="11" spans="1:4" s="4" customFormat="1" ht="15">
      <c r="A11" s="8" t="s">
        <v>6</v>
      </c>
      <c r="B11" s="26">
        <v>3</v>
      </c>
      <c r="C11" s="9">
        <v>2400</v>
      </c>
      <c r="D11" s="9">
        <v>2113</v>
      </c>
    </row>
    <row r="12" spans="1:4" s="4" customFormat="1" ht="15">
      <c r="A12" s="8" t="s">
        <v>90</v>
      </c>
      <c r="B12" s="26">
        <v>4</v>
      </c>
      <c r="C12" s="73">
        <v>24</v>
      </c>
      <c r="D12" s="73">
        <v>24</v>
      </c>
    </row>
    <row r="13" spans="1:4" s="4" customFormat="1" ht="16.5" thickBot="1">
      <c r="A13" s="128" t="s">
        <v>74</v>
      </c>
      <c r="B13" s="129"/>
      <c r="C13" s="74">
        <f>SUM(C8:C12)</f>
        <v>27089</v>
      </c>
      <c r="D13" s="74">
        <f>SUM(D8:D12)</f>
        <v>27089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17" t="s">
        <v>7</v>
      </c>
      <c r="B15" s="118"/>
      <c r="C15" s="118"/>
      <c r="D15" s="119"/>
    </row>
    <row r="16" spans="1:4" s="4" customFormat="1" ht="15">
      <c r="A16" s="8" t="s">
        <v>2</v>
      </c>
      <c r="B16" s="26">
        <v>5</v>
      </c>
      <c r="C16" s="9">
        <v>1650</v>
      </c>
      <c r="D16" s="9">
        <v>1990</v>
      </c>
    </row>
    <row r="17" spans="1:4" s="4" customFormat="1" ht="15">
      <c r="A17" s="8" t="s">
        <v>104</v>
      </c>
      <c r="B17" s="26"/>
      <c r="C17" s="9">
        <v>2</v>
      </c>
      <c r="D17" s="9">
        <v>2</v>
      </c>
    </row>
    <row r="18" spans="1:4" s="4" customFormat="1" ht="15">
      <c r="A18" s="8" t="s">
        <v>87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81</v>
      </c>
      <c r="B19" s="26">
        <v>7</v>
      </c>
      <c r="C19" s="73">
        <v>184</v>
      </c>
      <c r="D19" s="73">
        <v>202</v>
      </c>
    </row>
    <row r="20" spans="1:8" s="4" customFormat="1" ht="15">
      <c r="A20" s="71" t="s">
        <v>91</v>
      </c>
      <c r="B20" s="72">
        <v>8</v>
      </c>
      <c r="C20" s="73">
        <v>813</v>
      </c>
      <c r="D20" s="73">
        <v>805</v>
      </c>
      <c r="G20" s="78"/>
      <c r="H20" s="78"/>
    </row>
    <row r="21" spans="1:8" s="4" customFormat="1" ht="15">
      <c r="A21" s="8" t="s">
        <v>3</v>
      </c>
      <c r="B21" s="72">
        <v>9</v>
      </c>
      <c r="C21" s="9">
        <v>1981</v>
      </c>
      <c r="D21" s="9">
        <v>1737</v>
      </c>
      <c r="G21" s="78"/>
      <c r="H21" s="5"/>
    </row>
    <row r="22" spans="1:8" s="4" customFormat="1" ht="15">
      <c r="A22" s="71" t="s">
        <v>8</v>
      </c>
      <c r="B22" s="72">
        <v>10</v>
      </c>
      <c r="C22" s="9">
        <v>6</v>
      </c>
      <c r="D22" s="9">
        <v>5</v>
      </c>
      <c r="G22" s="78"/>
      <c r="H22" s="78"/>
    </row>
    <row r="23" spans="1:4" s="4" customFormat="1" ht="16.5" thickBot="1">
      <c r="A23" s="130" t="s">
        <v>75</v>
      </c>
      <c r="B23" s="130"/>
      <c r="C23" s="74">
        <f>SUM(C16:C22)</f>
        <v>6111</v>
      </c>
      <c r="D23" s="74">
        <f>SUM(D16:D22)</f>
        <v>6216</v>
      </c>
    </row>
    <row r="24" spans="1:4" s="4" customFormat="1" ht="16.5" thickBot="1">
      <c r="A24" s="131" t="s">
        <v>85</v>
      </c>
      <c r="B24" s="132"/>
      <c r="C24" s="15">
        <f>C13+C23</f>
        <v>33200</v>
      </c>
      <c r="D24" s="15">
        <f>D13+D23</f>
        <v>33305</v>
      </c>
    </row>
    <row r="25" s="4" customFormat="1" ht="15.75" customHeight="1" thickTop="1">
      <c r="B25" s="28"/>
    </row>
    <row r="26" spans="1:4" s="4" customFormat="1" ht="15.75" customHeight="1">
      <c r="A26" s="117" t="s">
        <v>16</v>
      </c>
      <c r="B26" s="118"/>
      <c r="C26" s="118"/>
      <c r="D26" s="119"/>
    </row>
    <row r="27" spans="1:4" s="4" customFormat="1" ht="15">
      <c r="A27" s="8" t="s">
        <v>9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93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15</v>
      </c>
      <c r="B29" s="26">
        <v>13</v>
      </c>
      <c r="C29" s="9">
        <v>9233</v>
      </c>
      <c r="D29" s="9">
        <v>9233</v>
      </c>
    </row>
    <row r="30" spans="1:4" s="4" customFormat="1" ht="15">
      <c r="A30" s="8" t="s">
        <v>116</v>
      </c>
      <c r="B30" s="26">
        <v>14</v>
      </c>
      <c r="C30" s="77">
        <v>2883</v>
      </c>
      <c r="D30" s="9"/>
    </row>
    <row r="31" spans="1:4" s="4" customFormat="1" ht="15">
      <c r="A31" s="8" t="s">
        <v>22</v>
      </c>
      <c r="B31" s="26">
        <v>14</v>
      </c>
      <c r="C31" s="77">
        <v>-98</v>
      </c>
      <c r="D31" s="77">
        <v>2883</v>
      </c>
    </row>
    <row r="32" spans="1:4" s="4" customFormat="1" ht="16.5" thickBot="1">
      <c r="A32" s="133" t="s">
        <v>10</v>
      </c>
      <c r="B32" s="134"/>
      <c r="C32" s="74">
        <f>SUM(C27:C31)</f>
        <v>32797</v>
      </c>
      <c r="D32" s="74">
        <f>SUM(D27:D31)</f>
        <v>32895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17" t="s">
        <v>110</v>
      </c>
      <c r="B34" s="118"/>
      <c r="C34" s="118"/>
      <c r="D34" s="119"/>
    </row>
    <row r="35" spans="1:4" s="4" customFormat="1" ht="15">
      <c r="A35" s="16" t="s">
        <v>11</v>
      </c>
      <c r="B35" s="68">
        <v>15</v>
      </c>
      <c r="C35" s="9">
        <v>393</v>
      </c>
      <c r="D35" s="9">
        <v>394</v>
      </c>
    </row>
    <row r="36" spans="1:4" s="4" customFormat="1" ht="15">
      <c r="A36" s="67" t="s">
        <v>12</v>
      </c>
      <c r="B36" s="68">
        <v>16</v>
      </c>
      <c r="C36" s="69">
        <v>5</v>
      </c>
      <c r="D36" s="69">
        <v>6</v>
      </c>
    </row>
    <row r="37" spans="1:4" s="4" customFormat="1" ht="15">
      <c r="A37" s="67" t="s">
        <v>108</v>
      </c>
      <c r="B37" s="68">
        <v>17</v>
      </c>
      <c r="C37" s="69">
        <v>5</v>
      </c>
      <c r="D37" s="69">
        <v>9</v>
      </c>
    </row>
    <row r="38" spans="1:4" s="4" customFormat="1" ht="15">
      <c r="A38" s="67" t="s">
        <v>109</v>
      </c>
      <c r="B38" s="68"/>
      <c r="C38" s="69"/>
      <c r="D38" s="69">
        <v>1</v>
      </c>
    </row>
    <row r="39" spans="1:4" s="4" customFormat="1" ht="15.75">
      <c r="A39" s="135" t="s">
        <v>82</v>
      </c>
      <c r="B39" s="135"/>
      <c r="C39" s="10">
        <f>SUM(C35:C38)</f>
        <v>403</v>
      </c>
      <c r="D39" s="10">
        <f>SUM(D35:D38)</f>
        <v>410</v>
      </c>
    </row>
    <row r="40" spans="1:4" s="4" customFormat="1" ht="16.5" thickBot="1">
      <c r="A40" s="133" t="s">
        <v>13</v>
      </c>
      <c r="B40" s="134"/>
      <c r="C40" s="74">
        <f>C39</f>
        <v>403</v>
      </c>
      <c r="D40" s="74">
        <f>D39</f>
        <v>410</v>
      </c>
    </row>
    <row r="41" spans="1:4" s="4" customFormat="1" ht="15.75">
      <c r="A41" s="149"/>
      <c r="B41" s="150"/>
      <c r="C41" s="151"/>
      <c r="D41" s="152"/>
    </row>
    <row r="42" spans="1:4" s="4" customFormat="1" ht="16.5" thickBot="1">
      <c r="A42" s="153" t="s">
        <v>86</v>
      </c>
      <c r="B42" s="154"/>
      <c r="C42" s="155">
        <f>C32+C40</f>
        <v>33200</v>
      </c>
      <c r="D42" s="155">
        <f>D32+D40</f>
        <v>33305</v>
      </c>
    </row>
    <row r="43" spans="1:4" s="4" customFormat="1" ht="15.75" thickTop="1">
      <c r="A43" s="78"/>
      <c r="B43" s="88"/>
      <c r="C43" s="78"/>
      <c r="D43" s="78"/>
    </row>
    <row r="44" spans="1:4" s="4" customFormat="1" ht="15">
      <c r="A44" s="18" t="s">
        <v>18</v>
      </c>
      <c r="B44" s="27"/>
      <c r="C44" s="126" t="s">
        <v>17</v>
      </c>
      <c r="D44" s="126"/>
    </row>
    <row r="45" spans="1:4" s="4" customFormat="1" ht="15">
      <c r="A45" s="18" t="s">
        <v>117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sheetProtection/>
  <mergeCells count="17">
    <mergeCell ref="C44:D44"/>
    <mergeCell ref="A2:D2"/>
    <mergeCell ref="A13:B13"/>
    <mergeCell ref="A23:B23"/>
    <mergeCell ref="A24:B24"/>
    <mergeCell ref="A32:B32"/>
    <mergeCell ref="A39:B39"/>
    <mergeCell ref="A40:B40"/>
    <mergeCell ref="A42:B42"/>
    <mergeCell ref="A1:D1"/>
    <mergeCell ref="A34:D34"/>
    <mergeCell ref="A3:D3"/>
    <mergeCell ref="A4:D4"/>
    <mergeCell ref="A5:D5"/>
    <mergeCell ref="A7:D7"/>
    <mergeCell ref="A15:D15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20 C8:D8 C22:D22 C29 C11:D12 C27:D27 D29:D30 C35:D38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16" t="s">
        <v>103</v>
      </c>
      <c r="B1" s="116"/>
      <c r="C1" s="116"/>
      <c r="D1" s="116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5" customHeight="1">
      <c r="A3" s="120" t="s">
        <v>95</v>
      </c>
      <c r="B3" s="120"/>
      <c r="C3" s="120"/>
      <c r="D3" s="120"/>
      <c r="E3" s="3"/>
      <c r="F3" s="3"/>
    </row>
    <row r="4" spans="1:6" s="4" customFormat="1" ht="15" customHeight="1">
      <c r="A4" s="121" t="s">
        <v>115</v>
      </c>
      <c r="B4" s="121"/>
      <c r="C4" s="121"/>
      <c r="D4" s="121"/>
      <c r="E4" s="121"/>
      <c r="F4" s="3"/>
    </row>
    <row r="5" spans="1:4" s="4" customFormat="1" ht="15">
      <c r="A5" s="122" t="s">
        <v>14</v>
      </c>
      <c r="B5" s="122"/>
      <c r="C5" s="122"/>
      <c r="D5" s="122"/>
    </row>
    <row r="6" spans="1:4" s="4" customFormat="1" ht="15.75">
      <c r="A6" s="12"/>
      <c r="B6" s="25" t="s">
        <v>36</v>
      </c>
      <c r="C6" s="11">
        <v>41729</v>
      </c>
      <c r="D6" s="11">
        <v>41364</v>
      </c>
    </row>
    <row r="7" spans="1:4" ht="15">
      <c r="A7" s="16" t="s">
        <v>19</v>
      </c>
      <c r="B7" s="107">
        <v>18</v>
      </c>
      <c r="C7" s="39">
        <v>8</v>
      </c>
      <c r="D7" s="39">
        <v>5</v>
      </c>
    </row>
    <row r="8" spans="1:4" ht="15">
      <c r="A8" s="44" t="s">
        <v>111</v>
      </c>
      <c r="B8" s="107">
        <v>19</v>
      </c>
      <c r="C8" s="39">
        <v>63</v>
      </c>
      <c r="D8" s="39">
        <v>73</v>
      </c>
    </row>
    <row r="9" spans="1:4" ht="15">
      <c r="A9" s="16" t="s">
        <v>78</v>
      </c>
      <c r="B9" s="107">
        <v>20</v>
      </c>
      <c r="C9" s="75">
        <v>-29</v>
      </c>
      <c r="D9" s="75">
        <v>-22</v>
      </c>
    </row>
    <row r="10" spans="1:4" ht="15">
      <c r="A10" s="16" t="s">
        <v>77</v>
      </c>
      <c r="B10" s="107">
        <v>20</v>
      </c>
      <c r="C10" s="76">
        <v>-126</v>
      </c>
      <c r="D10" s="76">
        <v>-105</v>
      </c>
    </row>
    <row r="11" spans="1:4" ht="15">
      <c r="A11" s="16" t="s">
        <v>76</v>
      </c>
      <c r="B11" s="107">
        <v>20</v>
      </c>
      <c r="C11" s="75">
        <v>-14</v>
      </c>
      <c r="D11" s="75">
        <v>-7</v>
      </c>
    </row>
    <row r="12" spans="1:4" s="63" customFormat="1" ht="15.75">
      <c r="A12" s="22"/>
      <c r="B12" s="22"/>
      <c r="C12" s="6"/>
      <c r="D12" s="6"/>
    </row>
    <row r="13" spans="1:4" ht="15.75">
      <c r="A13" s="13" t="s">
        <v>20</v>
      </c>
      <c r="B13" s="13"/>
      <c r="C13" s="83">
        <f>SUM(C7:C12)</f>
        <v>-98</v>
      </c>
      <c r="D13" s="83">
        <f>SUM(D7:D12)</f>
        <v>-56</v>
      </c>
    </row>
    <row r="14" spans="1:4" s="63" customFormat="1" ht="15.75">
      <c r="A14" s="22"/>
      <c r="B14" s="22"/>
      <c r="C14" s="84"/>
      <c r="D14" s="83"/>
    </row>
    <row r="15" spans="1:4" ht="15.75">
      <c r="A15" s="13" t="s">
        <v>21</v>
      </c>
      <c r="B15" s="13"/>
      <c r="C15" s="83">
        <f>C13</f>
        <v>-98</v>
      </c>
      <c r="D15" s="83">
        <f>D13</f>
        <v>-56</v>
      </c>
    </row>
    <row r="16" spans="1:4" s="63" customFormat="1" ht="15.75">
      <c r="A16" s="22"/>
      <c r="B16" s="22"/>
      <c r="C16" s="84"/>
      <c r="D16" s="6"/>
    </row>
    <row r="17" spans="1:4" ht="15">
      <c r="A17" s="16" t="s">
        <v>112</v>
      </c>
      <c r="B17" s="16"/>
      <c r="C17" s="77"/>
      <c r="D17" s="73"/>
    </row>
    <row r="18" spans="1:4" ht="15.75">
      <c r="A18" s="21" t="s">
        <v>22</v>
      </c>
      <c r="B18" s="21"/>
      <c r="C18" s="83">
        <f>C15-C17</f>
        <v>-98</v>
      </c>
      <c r="D18" s="83">
        <f>D15-D17</f>
        <v>-56</v>
      </c>
    </row>
    <row r="19" spans="1:4" s="63" customFormat="1" ht="16.5" thickBot="1">
      <c r="A19" s="64"/>
      <c r="B19" s="64"/>
      <c r="C19" s="85"/>
      <c r="D19" s="85"/>
    </row>
    <row r="20" spans="1:4" ht="17.25" thickBot="1" thickTop="1">
      <c r="A20" s="14" t="s">
        <v>23</v>
      </c>
      <c r="B20" s="14"/>
      <c r="C20" s="86">
        <f>C18/21000</f>
        <v>-0.004666666666666667</v>
      </c>
      <c r="D20" s="86">
        <f>D18/21000</f>
        <v>-0.0026666666666666666</v>
      </c>
    </row>
    <row r="21" spans="1:4" ht="16.5" thickTop="1">
      <c r="A21" s="22"/>
      <c r="B21" s="22"/>
      <c r="C21" s="23"/>
      <c r="D21" s="23"/>
    </row>
    <row r="22" spans="1:2" ht="14.25">
      <c r="A22" s="18"/>
      <c r="B22" s="18"/>
    </row>
    <row r="23" spans="1:2" ht="14.25">
      <c r="A23" s="18"/>
      <c r="B23" s="18"/>
    </row>
    <row r="24" spans="1:4" s="4" customFormat="1" ht="15">
      <c r="A24" s="18" t="s">
        <v>18</v>
      </c>
      <c r="B24" s="18"/>
      <c r="C24" s="126" t="s">
        <v>17</v>
      </c>
      <c r="D24" s="126"/>
    </row>
    <row r="25" spans="1:4" s="4" customFormat="1" ht="15">
      <c r="A25" s="18"/>
      <c r="B25" s="18"/>
      <c r="C25" s="18"/>
      <c r="D25" s="19"/>
    </row>
  </sheetData>
  <sheetProtection/>
  <mergeCells count="6">
    <mergeCell ref="A1:D1"/>
    <mergeCell ref="C24:D24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16" t="s">
        <v>103</v>
      </c>
      <c r="B1" s="116"/>
      <c r="C1" s="116"/>
      <c r="D1" s="109"/>
      <c r="E1" s="3"/>
      <c r="F1" s="3"/>
    </row>
    <row r="2" spans="1:5" s="4" customFormat="1" ht="20.25">
      <c r="A2" s="127"/>
      <c r="B2" s="127"/>
      <c r="C2" s="127"/>
      <c r="D2" s="3"/>
      <c r="E2" s="3"/>
    </row>
    <row r="3" spans="1:5" s="4" customFormat="1" ht="15" customHeight="1">
      <c r="A3" s="120" t="s">
        <v>97</v>
      </c>
      <c r="B3" s="120"/>
      <c r="C3" s="120"/>
      <c r="D3" s="3"/>
      <c r="E3" s="3"/>
    </row>
    <row r="4" spans="1:5" s="4" customFormat="1" ht="15" customHeight="1">
      <c r="A4" s="121" t="s">
        <v>115</v>
      </c>
      <c r="B4" s="121"/>
      <c r="C4" s="121"/>
      <c r="D4" s="104"/>
      <c r="E4" s="3"/>
    </row>
    <row r="5" spans="1:5" s="4" customFormat="1" ht="15" customHeight="1">
      <c r="A5" s="87"/>
      <c r="B5" s="87"/>
      <c r="C5" s="87"/>
      <c r="D5" s="45"/>
      <c r="E5" s="3"/>
    </row>
    <row r="6" spans="1:3" s="4" customFormat="1" ht="15">
      <c r="A6" s="122" t="s">
        <v>14</v>
      </c>
      <c r="B6" s="122"/>
      <c r="C6" s="122"/>
    </row>
    <row r="7" spans="1:3" ht="15.75">
      <c r="A7" s="13" t="s">
        <v>33</v>
      </c>
      <c r="B7" s="11">
        <v>41729</v>
      </c>
      <c r="C7" s="11">
        <v>41364</v>
      </c>
    </row>
    <row r="8" spans="1:3" ht="15">
      <c r="A8" s="16" t="s">
        <v>24</v>
      </c>
      <c r="B8" s="40">
        <v>-38</v>
      </c>
      <c r="C8" s="40">
        <v>-23</v>
      </c>
    </row>
    <row r="9" spans="1:3" ht="15">
      <c r="A9" s="16" t="s">
        <v>106</v>
      </c>
      <c r="B9" s="110"/>
      <c r="C9" s="110">
        <v>-300</v>
      </c>
    </row>
    <row r="10" spans="1:3" ht="15">
      <c r="A10" s="16" t="s">
        <v>25</v>
      </c>
      <c r="B10" s="40">
        <v>-136</v>
      </c>
      <c r="C10" s="40">
        <v>-104</v>
      </c>
    </row>
    <row r="11" spans="1:3" ht="15">
      <c r="A11" s="16" t="s">
        <v>107</v>
      </c>
      <c r="B11" s="40">
        <v>-1</v>
      </c>
      <c r="C11" s="40"/>
    </row>
    <row r="12" spans="1:3" ht="15">
      <c r="A12" s="16" t="s">
        <v>94</v>
      </c>
      <c r="B12" s="40">
        <v>13</v>
      </c>
      <c r="C12" s="40">
        <v>16</v>
      </c>
    </row>
    <row r="13" spans="1:3" ht="16.5" thickBot="1">
      <c r="A13" s="105" t="s">
        <v>26</v>
      </c>
      <c r="B13" s="106">
        <f>SUM(B8:B12)</f>
        <v>-162</v>
      </c>
      <c r="C13" s="106">
        <f>SUM(C8:C12)</f>
        <v>-411</v>
      </c>
    </row>
    <row r="14" spans="1:3" ht="15">
      <c r="A14" s="20"/>
      <c r="B14" s="79"/>
      <c r="C14" s="79"/>
    </row>
    <row r="15" spans="1:3" ht="15.75">
      <c r="A15" s="24" t="s">
        <v>34</v>
      </c>
      <c r="B15" s="13"/>
      <c r="C15" s="13"/>
    </row>
    <row r="16" spans="1:3" ht="15">
      <c r="A16" s="16" t="s">
        <v>83</v>
      </c>
      <c r="B16" s="40">
        <v>344</v>
      </c>
      <c r="C16" s="40">
        <v>565</v>
      </c>
    </row>
    <row r="17" spans="1:3" ht="15">
      <c r="A17" s="16" t="s">
        <v>88</v>
      </c>
      <c r="B17" s="40">
        <v>63</v>
      </c>
      <c r="C17" s="40">
        <v>56</v>
      </c>
    </row>
    <row r="18" spans="1:3" ht="16.5" thickBot="1">
      <c r="A18" s="156" t="s">
        <v>27</v>
      </c>
      <c r="B18" s="106">
        <f>SUM(B16:B17)</f>
        <v>407</v>
      </c>
      <c r="C18" s="106">
        <f>SUM(C16:C17)</f>
        <v>621</v>
      </c>
    </row>
    <row r="19" spans="1:3" ht="15">
      <c r="A19" s="20"/>
      <c r="B19" s="79"/>
      <c r="C19" s="79"/>
    </row>
    <row r="20" spans="1:3" ht="15.75">
      <c r="A20" s="13" t="s">
        <v>28</v>
      </c>
      <c r="B20" s="40"/>
      <c r="C20" s="40"/>
    </row>
    <row r="21" spans="1:3" ht="15.75" thickBot="1">
      <c r="A21" s="17" t="s">
        <v>35</v>
      </c>
      <c r="B21" s="41">
        <v>-1</v>
      </c>
      <c r="C21" s="41">
        <v>-1</v>
      </c>
    </row>
    <row r="22" spans="1:3" ht="15.75">
      <c r="A22" s="21" t="s">
        <v>29</v>
      </c>
      <c r="B22" s="70">
        <f>SUM(B21:B21)</f>
        <v>-1</v>
      </c>
      <c r="C22" s="70">
        <f>SUM(C21:C21)</f>
        <v>-1</v>
      </c>
    </row>
    <row r="23" spans="1:3" ht="15">
      <c r="A23" s="20"/>
      <c r="B23" s="40"/>
      <c r="C23" s="40"/>
    </row>
    <row r="24" spans="1:3" ht="15">
      <c r="A24" s="16" t="s">
        <v>31</v>
      </c>
      <c r="B24" s="40">
        <f>B13+B18+B22</f>
        <v>244</v>
      </c>
      <c r="C24" s="40">
        <f>C13+C18+C22</f>
        <v>209</v>
      </c>
    </row>
    <row r="25" spans="1:3" ht="15">
      <c r="A25" s="16" t="s">
        <v>30</v>
      </c>
      <c r="B25" s="40">
        <v>1737</v>
      </c>
      <c r="C25" s="40">
        <v>1421</v>
      </c>
    </row>
    <row r="26" spans="1:3" s="80" customFormat="1" ht="15.75" thickBot="1">
      <c r="A26" s="81"/>
      <c r="B26" s="41"/>
      <c r="C26" s="41"/>
    </row>
    <row r="27" spans="1:3" ht="15.75">
      <c r="A27" s="21" t="s">
        <v>32</v>
      </c>
      <c r="B27" s="79">
        <f>B25+B24</f>
        <v>1981</v>
      </c>
      <c r="C27" s="79">
        <f>C25+C24</f>
        <v>1630</v>
      </c>
    </row>
    <row r="29" ht="14.25">
      <c r="A29" s="18"/>
    </row>
    <row r="30" ht="14.25">
      <c r="A30" s="18"/>
    </row>
    <row r="31" spans="1:3" s="4" customFormat="1" ht="15">
      <c r="A31" s="18" t="s">
        <v>18</v>
      </c>
      <c r="B31" s="126" t="s">
        <v>17</v>
      </c>
      <c r="C31" s="126"/>
    </row>
    <row r="32" spans="1:3" s="4" customFormat="1" ht="15">
      <c r="A32" s="18"/>
      <c r="B32" s="18"/>
      <c r="C32" s="19"/>
    </row>
    <row r="35" ht="15">
      <c r="A35" s="82"/>
    </row>
  </sheetData>
  <sheetProtection/>
  <mergeCells count="6">
    <mergeCell ref="A1:C1"/>
    <mergeCell ref="B31:C3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5:C25 B8:C15 B18:C23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16" t="s">
        <v>103</v>
      </c>
      <c r="B1" s="116"/>
      <c r="C1" s="116"/>
      <c r="D1" s="116"/>
      <c r="E1" s="116"/>
    </row>
    <row r="2" spans="1:5" ht="20.25">
      <c r="A2" s="127"/>
      <c r="B2" s="127"/>
      <c r="C2" s="127"/>
      <c r="D2" s="127"/>
      <c r="E2" s="127"/>
    </row>
    <row r="3" spans="1:5" ht="15.75">
      <c r="A3" s="141" t="s">
        <v>80</v>
      </c>
      <c r="B3" s="141"/>
      <c r="C3" s="141"/>
      <c r="D3" s="141"/>
      <c r="E3" s="141"/>
    </row>
    <row r="4" spans="1:5" ht="15">
      <c r="A4" s="121" t="s">
        <v>115</v>
      </c>
      <c r="B4" s="121"/>
      <c r="C4" s="121"/>
      <c r="D4" s="121"/>
      <c r="E4" s="121"/>
    </row>
    <row r="5" spans="1:3" ht="15">
      <c r="A5" s="42"/>
      <c r="B5" s="42"/>
      <c r="C5" s="42"/>
    </row>
    <row r="6" spans="1:5" ht="33" customHeight="1">
      <c r="A6" s="42"/>
      <c r="B6" s="111"/>
      <c r="C6" s="142" t="s">
        <v>14</v>
      </c>
      <c r="D6" s="142"/>
      <c r="E6" s="142"/>
    </row>
    <row r="7" spans="1:5" ht="43.5" customHeight="1">
      <c r="A7" s="89"/>
      <c r="B7" s="59" t="s">
        <v>52</v>
      </c>
      <c r="C7" s="59" t="s">
        <v>53</v>
      </c>
      <c r="D7" s="59" t="s">
        <v>54</v>
      </c>
      <c r="E7" s="62" t="s">
        <v>49</v>
      </c>
    </row>
    <row r="8" spans="1:5" ht="15" customHeight="1" hidden="1">
      <c r="A8" s="58" t="s">
        <v>55</v>
      </c>
      <c r="B8" s="90">
        <v>6575</v>
      </c>
      <c r="C8" s="90">
        <f>657+11926+304</f>
        <v>12887</v>
      </c>
      <c r="D8" s="90">
        <f>33450-1723</f>
        <v>31727</v>
      </c>
      <c r="E8" s="90">
        <f>SUM(B8:D8)</f>
        <v>51189</v>
      </c>
    </row>
    <row r="9" spans="1:5" ht="31.5" hidden="1">
      <c r="A9" s="91" t="s">
        <v>56</v>
      </c>
      <c r="B9" s="92"/>
      <c r="C9" s="92"/>
      <c r="D9" s="93"/>
      <c r="E9" s="93">
        <f>SUM(B9:D9)</f>
        <v>0</v>
      </c>
    </row>
    <row r="10" spans="1:5" ht="15" hidden="1">
      <c r="A10" s="94" t="s">
        <v>57</v>
      </c>
      <c r="B10" s="95">
        <f>SUM(B8:B9)</f>
        <v>6575</v>
      </c>
      <c r="C10" s="95">
        <f>SUM(C8:C9)</f>
        <v>12887</v>
      </c>
      <c r="D10" s="95">
        <f>SUM(D8:D9)</f>
        <v>31727</v>
      </c>
      <c r="E10" s="95">
        <f>SUM(B10:D10)</f>
        <v>51189</v>
      </c>
    </row>
    <row r="11" spans="1:5" ht="15.75" hidden="1">
      <c r="A11" s="91"/>
      <c r="B11" s="90"/>
      <c r="C11" s="90"/>
      <c r="D11" s="90"/>
      <c r="E11" s="90"/>
    </row>
    <row r="12" spans="1:5" ht="15.75" hidden="1">
      <c r="A12" s="94" t="s">
        <v>58</v>
      </c>
      <c r="B12" s="90"/>
      <c r="C12" s="90"/>
      <c r="D12" s="90"/>
      <c r="E12" s="95">
        <f aca="true" t="shared" si="0" ref="E12:E20">SUM(B12:D12)</f>
        <v>0</v>
      </c>
    </row>
    <row r="13" spans="1:5" ht="30" hidden="1">
      <c r="A13" s="94" t="s">
        <v>59</v>
      </c>
      <c r="B13" s="90"/>
      <c r="C13" s="90"/>
      <c r="D13" s="90"/>
      <c r="E13" s="95">
        <f t="shared" si="0"/>
        <v>0</v>
      </c>
    </row>
    <row r="14" spans="1:5" ht="30" hidden="1">
      <c r="A14" s="94" t="s">
        <v>60</v>
      </c>
      <c r="B14" s="92"/>
      <c r="C14" s="93"/>
      <c r="D14" s="92"/>
      <c r="E14" s="92">
        <f t="shared" si="0"/>
        <v>0</v>
      </c>
    </row>
    <row r="15" spans="1:5" ht="15.75" hidden="1">
      <c r="A15" s="94" t="s">
        <v>61</v>
      </c>
      <c r="B15" s="90"/>
      <c r="C15" s="90"/>
      <c r="D15" s="95"/>
      <c r="E15" s="95">
        <f t="shared" si="0"/>
        <v>0</v>
      </c>
    </row>
    <row r="16" spans="1:5" ht="15.75" hidden="1">
      <c r="A16" s="94" t="s">
        <v>62</v>
      </c>
      <c r="B16" s="90"/>
      <c r="C16" s="90"/>
      <c r="D16" s="95">
        <f>6882+301</f>
        <v>7183</v>
      </c>
      <c r="E16" s="95">
        <f t="shared" si="0"/>
        <v>7183</v>
      </c>
    </row>
    <row r="17" spans="1:5" ht="15.75" hidden="1">
      <c r="A17" s="94" t="s">
        <v>63</v>
      </c>
      <c r="B17" s="90"/>
      <c r="C17" s="90"/>
      <c r="D17" s="95">
        <v>0</v>
      </c>
      <c r="E17" s="95">
        <f t="shared" si="0"/>
        <v>0</v>
      </c>
    </row>
    <row r="18" spans="1:5" ht="15" customHeight="1" hidden="1">
      <c r="A18" s="138" t="s">
        <v>64</v>
      </c>
      <c r="B18" s="136"/>
      <c r="C18" s="140">
        <v>32</v>
      </c>
      <c r="D18" s="136">
        <v>-32</v>
      </c>
      <c r="E18" s="136">
        <f t="shared" si="0"/>
        <v>0</v>
      </c>
    </row>
    <row r="19" spans="1:5" ht="15" customHeight="1" hidden="1">
      <c r="A19" s="138"/>
      <c r="B19" s="137"/>
      <c r="C19" s="139"/>
      <c r="D19" s="137"/>
      <c r="E19" s="137">
        <f t="shared" si="0"/>
        <v>0</v>
      </c>
    </row>
    <row r="20" spans="1:5" ht="30" hidden="1">
      <c r="A20" s="94" t="s">
        <v>65</v>
      </c>
      <c r="B20" s="96"/>
      <c r="C20" s="97">
        <v>-2</v>
      </c>
      <c r="D20" s="96">
        <v>-132</v>
      </c>
      <c r="E20" s="95">
        <f t="shared" si="0"/>
        <v>-134</v>
      </c>
    </row>
    <row r="21" spans="1:5" ht="15.75" hidden="1">
      <c r="A21" s="91" t="s">
        <v>66</v>
      </c>
      <c r="B21" s="98">
        <f>B10+B15+B16+B17+B18+B20</f>
        <v>6575</v>
      </c>
      <c r="C21" s="98">
        <f>C10+C15+C16+C17+C18+C20</f>
        <v>12917</v>
      </c>
      <c r="D21" s="98">
        <f>D10+D15+D16+D17+D18+D20</f>
        <v>38746</v>
      </c>
      <c r="E21" s="98">
        <f>E10+E15+E16+E17+E18+E20</f>
        <v>58238</v>
      </c>
    </row>
    <row r="22" spans="1:5" ht="15.75" hidden="1">
      <c r="A22" s="91"/>
      <c r="B22" s="90"/>
      <c r="C22" s="90"/>
      <c r="D22" s="90"/>
      <c r="E22" s="90"/>
    </row>
    <row r="23" spans="1:5" ht="30" hidden="1">
      <c r="A23" s="94" t="s">
        <v>67</v>
      </c>
      <c r="B23" s="90"/>
      <c r="C23" s="90"/>
      <c r="D23" s="95">
        <v>3075</v>
      </c>
      <c r="E23" s="96">
        <f>SUM(B23:D23)</f>
        <v>3075</v>
      </c>
    </row>
    <row r="24" spans="1:5" ht="15.75" hidden="1">
      <c r="A24" s="94" t="s">
        <v>68</v>
      </c>
      <c r="B24" s="97"/>
      <c r="C24" s="97"/>
      <c r="D24" s="97"/>
      <c r="E24" s="96">
        <f aca="true" t="shared" si="1" ref="E24:E35">SUM(B24:D24)</f>
        <v>0</v>
      </c>
    </row>
    <row r="25" spans="1:5" ht="30" hidden="1">
      <c r="A25" s="94" t="s">
        <v>69</v>
      </c>
      <c r="B25" s="97"/>
      <c r="C25" s="97"/>
      <c r="D25" s="97"/>
      <c r="E25" s="96">
        <f t="shared" si="1"/>
        <v>0</v>
      </c>
    </row>
    <row r="26" spans="1:5" ht="30" hidden="1">
      <c r="A26" s="94" t="s">
        <v>60</v>
      </c>
      <c r="B26" s="97"/>
      <c r="C26" s="96"/>
      <c r="D26" s="97"/>
      <c r="E26" s="96">
        <f t="shared" si="1"/>
        <v>0</v>
      </c>
    </row>
    <row r="27" spans="1:5" ht="15" customHeight="1" hidden="1">
      <c r="A27" s="138" t="s">
        <v>70</v>
      </c>
      <c r="B27" s="139"/>
      <c r="C27" s="95"/>
      <c r="D27" s="139"/>
      <c r="E27" s="96">
        <f t="shared" si="1"/>
        <v>0</v>
      </c>
    </row>
    <row r="28" spans="1:5" ht="15" customHeight="1" hidden="1">
      <c r="A28" s="138"/>
      <c r="B28" s="140"/>
      <c r="C28" s="95"/>
      <c r="D28" s="140"/>
      <c r="E28" s="96">
        <f t="shared" si="1"/>
        <v>0</v>
      </c>
    </row>
    <row r="29" spans="1:5" ht="15.75" hidden="1">
      <c r="A29" s="94" t="s">
        <v>71</v>
      </c>
      <c r="B29" s="90"/>
      <c r="C29" s="95"/>
      <c r="D29" s="90"/>
      <c r="E29" s="96">
        <f t="shared" si="1"/>
        <v>0</v>
      </c>
    </row>
    <row r="30" spans="1:5" ht="15.75" hidden="1">
      <c r="A30" s="94" t="s">
        <v>61</v>
      </c>
      <c r="B30" s="90"/>
      <c r="C30" s="90"/>
      <c r="D30" s="95">
        <v>-1309</v>
      </c>
      <c r="E30" s="96">
        <f t="shared" si="1"/>
        <v>-1309</v>
      </c>
    </row>
    <row r="31" spans="1:5" ht="15.75" hidden="1">
      <c r="A31" s="94" t="s">
        <v>62</v>
      </c>
      <c r="B31" s="90"/>
      <c r="C31" s="90"/>
      <c r="D31" s="95">
        <v>1009</v>
      </c>
      <c r="E31" s="96">
        <f t="shared" si="1"/>
        <v>1009</v>
      </c>
    </row>
    <row r="32" spans="1:5" ht="15.75" hidden="1">
      <c r="A32" s="94" t="s">
        <v>64</v>
      </c>
      <c r="B32" s="90"/>
      <c r="C32" s="90"/>
      <c r="D32" s="95">
        <v>-6486</v>
      </c>
      <c r="E32" s="96">
        <f t="shared" si="1"/>
        <v>-6486</v>
      </c>
    </row>
    <row r="33" spans="1:5" ht="15.75" hidden="1">
      <c r="A33" s="94" t="s">
        <v>72</v>
      </c>
      <c r="B33" s="90"/>
      <c r="C33" s="90"/>
      <c r="D33" s="95">
        <v>-245</v>
      </c>
      <c r="E33" s="96">
        <f t="shared" si="1"/>
        <v>-245</v>
      </c>
    </row>
    <row r="34" spans="1:5" ht="15" customHeight="1" hidden="1">
      <c r="A34" s="138" t="s">
        <v>65</v>
      </c>
      <c r="B34" s="136">
        <v>6575</v>
      </c>
      <c r="C34" s="136">
        <v>-5724</v>
      </c>
      <c r="D34" s="136">
        <v>12252</v>
      </c>
      <c r="E34" s="96">
        <f t="shared" si="1"/>
        <v>13103</v>
      </c>
    </row>
    <row r="35" spans="1:5" ht="15" customHeight="1" hidden="1">
      <c r="A35" s="138"/>
      <c r="B35" s="137"/>
      <c r="C35" s="137"/>
      <c r="D35" s="137"/>
      <c r="E35" s="96">
        <f t="shared" si="1"/>
        <v>0</v>
      </c>
    </row>
    <row r="36" spans="1:5" ht="30.75" customHeight="1">
      <c r="A36" s="66" t="s">
        <v>118</v>
      </c>
      <c r="B36" s="99">
        <v>20779</v>
      </c>
      <c r="C36" s="100">
        <v>7287</v>
      </c>
      <c r="D36" s="99">
        <v>2192</v>
      </c>
      <c r="E36" s="99">
        <v>30258</v>
      </c>
    </row>
    <row r="37" spans="1:5" ht="30.75" customHeight="1">
      <c r="A37" s="61" t="s">
        <v>22</v>
      </c>
      <c r="B37" s="101"/>
      <c r="C37" s="101"/>
      <c r="D37" s="102">
        <v>2883</v>
      </c>
      <c r="E37" s="103">
        <v>2883</v>
      </c>
    </row>
    <row r="38" spans="1:5" ht="30.75" customHeight="1">
      <c r="A38" s="61" t="s">
        <v>84</v>
      </c>
      <c r="B38" s="101"/>
      <c r="C38" s="146"/>
      <c r="D38" s="147">
        <v>-320</v>
      </c>
      <c r="E38" s="148">
        <v>-320</v>
      </c>
    </row>
    <row r="39" spans="1:5" ht="30.75" customHeight="1">
      <c r="A39" s="61" t="s">
        <v>92</v>
      </c>
      <c r="B39" s="101"/>
      <c r="C39" s="146">
        <v>1872</v>
      </c>
      <c r="D39" s="147">
        <v>-1872</v>
      </c>
      <c r="E39" s="146"/>
    </row>
    <row r="40" spans="1:5" ht="30.75" customHeight="1">
      <c r="A40" s="65" t="s">
        <v>89</v>
      </c>
      <c r="B40" s="101"/>
      <c r="C40" s="146">
        <v>74</v>
      </c>
      <c r="D40" s="147"/>
      <c r="E40" s="146">
        <v>74</v>
      </c>
    </row>
    <row r="41" spans="1:5" s="58" customFormat="1" ht="30.75" customHeight="1">
      <c r="A41" s="60" t="s">
        <v>113</v>
      </c>
      <c r="B41" s="99">
        <v>20779</v>
      </c>
      <c r="C41" s="99">
        <f>SUM(C36:C40)</f>
        <v>9233</v>
      </c>
      <c r="D41" s="99">
        <f>SUM(D36:D40)</f>
        <v>2883</v>
      </c>
      <c r="E41" s="99">
        <f>SUM(E36:E40)</f>
        <v>32895</v>
      </c>
    </row>
    <row r="42" spans="1:5" s="58" customFormat="1" ht="30.75" customHeight="1">
      <c r="A42" s="66" t="s">
        <v>22</v>
      </c>
      <c r="B42" s="101"/>
      <c r="C42" s="101"/>
      <c r="D42" s="102">
        <v>-98</v>
      </c>
      <c r="E42" s="103">
        <f>D42</f>
        <v>-98</v>
      </c>
    </row>
    <row r="43" spans="1:5" s="58" customFormat="1" ht="30.75" customHeight="1">
      <c r="A43" s="60" t="s">
        <v>119</v>
      </c>
      <c r="B43" s="99">
        <f>SUM(B41:B42)</f>
        <v>20779</v>
      </c>
      <c r="C43" s="99">
        <f>SUM(C41:C42)</f>
        <v>9233</v>
      </c>
      <c r="D43" s="99">
        <f>SUM(D41:D42)</f>
        <v>2785</v>
      </c>
      <c r="E43" s="99">
        <f>SUM(E41:E42)</f>
        <v>32797</v>
      </c>
    </row>
    <row r="45" ht="15">
      <c r="A45" s="18"/>
    </row>
    <row r="47" spans="1:5" ht="15">
      <c r="A47" s="18" t="s">
        <v>18</v>
      </c>
      <c r="C47" s="126" t="s">
        <v>17</v>
      </c>
      <c r="D47" s="126"/>
      <c r="E47" s="126"/>
    </row>
    <row r="48" spans="1:2" ht="15">
      <c r="A48" s="18"/>
      <c r="B48" s="18"/>
    </row>
    <row r="49" ht="15">
      <c r="A49" s="43"/>
    </row>
    <row r="50" ht="15">
      <c r="A50" s="43"/>
    </row>
    <row r="52" ht="15">
      <c r="A52" s="43"/>
    </row>
  </sheetData>
  <sheetProtection/>
  <mergeCells count="18"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  <mergeCell ref="B18:B19"/>
    <mergeCell ref="A34:A35"/>
    <mergeCell ref="D18:D19"/>
    <mergeCell ref="E18:E19"/>
    <mergeCell ref="C47:E47"/>
    <mergeCell ref="C34:C35"/>
    <mergeCell ref="D34:D35"/>
    <mergeCell ref="B34:B35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16" t="s">
        <v>103</v>
      </c>
      <c r="B1" s="116"/>
      <c r="C1" s="116"/>
      <c r="D1" s="116"/>
      <c r="E1" s="3"/>
      <c r="F1" s="3"/>
    </row>
    <row r="2" spans="1:4" ht="15">
      <c r="A2" s="144"/>
      <c r="B2" s="144"/>
      <c r="C2" s="144"/>
      <c r="D2" s="144"/>
    </row>
    <row r="3" spans="1:4" ht="15.75">
      <c r="A3" s="145" t="s">
        <v>38</v>
      </c>
      <c r="B3" s="145"/>
      <c r="C3" s="145"/>
      <c r="D3" s="145"/>
    </row>
    <row r="4" spans="1:4" ht="15.75">
      <c r="A4" s="145" t="s">
        <v>37</v>
      </c>
      <c r="B4" s="145"/>
      <c r="C4" s="145"/>
      <c r="D4" s="145"/>
    </row>
    <row r="5" spans="1:6" ht="14.25">
      <c r="A5" s="121" t="s">
        <v>115</v>
      </c>
      <c r="B5" s="121"/>
      <c r="C5" s="121"/>
      <c r="D5" s="121"/>
      <c r="E5" s="104"/>
      <c r="F5" s="104"/>
    </row>
    <row r="6" spans="1:4" ht="15">
      <c r="A6" s="144"/>
      <c r="B6" s="144"/>
      <c r="C6" s="144"/>
      <c r="D6" s="144"/>
    </row>
    <row r="7" spans="1:10" s="30" customFormat="1" ht="14.25">
      <c r="A7" s="143" t="s">
        <v>14</v>
      </c>
      <c r="B7" s="143"/>
      <c r="C7" s="143"/>
      <c r="D7" s="143"/>
      <c r="E7" s="31"/>
      <c r="F7" s="31"/>
      <c r="G7" s="31"/>
      <c r="H7" s="31"/>
      <c r="I7" s="31"/>
      <c r="J7" s="31"/>
    </row>
    <row r="8" spans="1:12" s="33" customFormat="1" ht="15.75">
      <c r="A8" s="46"/>
      <c r="B8" s="47" t="s">
        <v>39</v>
      </c>
      <c r="C8" s="47" t="s">
        <v>40</v>
      </c>
      <c r="D8" s="47" t="s">
        <v>51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8" t="s">
        <v>41</v>
      </c>
      <c r="B9" s="49"/>
      <c r="C9" s="49"/>
      <c r="D9" s="49"/>
    </row>
    <row r="10" spans="1:4" ht="15">
      <c r="A10" s="52" t="s">
        <v>47</v>
      </c>
      <c r="B10" s="112">
        <v>2331</v>
      </c>
      <c r="C10" s="114">
        <v>31895</v>
      </c>
      <c r="D10" s="113">
        <v>64.53</v>
      </c>
    </row>
    <row r="11" spans="1:4" ht="15">
      <c r="A11" s="52" t="s">
        <v>98</v>
      </c>
      <c r="B11" s="112">
        <v>8323</v>
      </c>
      <c r="C11" s="114">
        <v>16777</v>
      </c>
      <c r="D11" s="113">
        <v>51.4</v>
      </c>
    </row>
    <row r="12" spans="1:4" ht="15">
      <c r="A12" s="52" t="s">
        <v>99</v>
      </c>
      <c r="B12" s="112">
        <v>1118</v>
      </c>
      <c r="C12" s="114">
        <v>1118</v>
      </c>
      <c r="D12" s="113">
        <v>53.6</v>
      </c>
    </row>
    <row r="13" spans="1:4" ht="15">
      <c r="A13" s="52" t="s">
        <v>100</v>
      </c>
      <c r="B13" s="112">
        <v>1602</v>
      </c>
      <c r="C13" s="115">
        <v>831</v>
      </c>
      <c r="D13" s="113">
        <v>88.07</v>
      </c>
    </row>
    <row r="14" spans="1:4" ht="15">
      <c r="A14" s="52" t="s">
        <v>48</v>
      </c>
      <c r="B14" s="112">
        <v>3512</v>
      </c>
      <c r="C14" s="114">
        <v>3512</v>
      </c>
      <c r="D14" s="113">
        <v>98.74</v>
      </c>
    </row>
    <row r="15" spans="1:4" ht="15">
      <c r="A15" s="52" t="s">
        <v>50</v>
      </c>
      <c r="B15" s="112">
        <v>33</v>
      </c>
      <c r="C15" s="115">
        <v>33</v>
      </c>
      <c r="D15" s="113">
        <v>65</v>
      </c>
    </row>
    <row r="16" spans="1:13" ht="15.75">
      <c r="A16" s="53" t="s">
        <v>49</v>
      </c>
      <c r="B16" s="54">
        <f>SUM(B10:B15)</f>
        <v>16919</v>
      </c>
      <c r="C16" s="54">
        <f>SUM(C10:C15)</f>
        <v>54166</v>
      </c>
      <c r="D16" s="51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8" t="s">
        <v>42</v>
      </c>
      <c r="B17" s="49"/>
      <c r="C17" s="49"/>
      <c r="D17" s="51"/>
    </row>
    <row r="18" spans="1:4" ht="15">
      <c r="A18" s="55" t="s">
        <v>44</v>
      </c>
      <c r="B18" s="50">
        <v>5409</v>
      </c>
      <c r="C18" s="50">
        <v>58756</v>
      </c>
      <c r="D18" s="51">
        <v>30.91</v>
      </c>
    </row>
    <row r="19" spans="1:4" ht="15">
      <c r="A19" s="108" t="s">
        <v>101</v>
      </c>
      <c r="B19" s="50">
        <v>1903</v>
      </c>
      <c r="C19" s="50">
        <v>2809</v>
      </c>
      <c r="D19" s="51">
        <v>49.99</v>
      </c>
    </row>
    <row r="20" spans="1:4" ht="15">
      <c r="A20" s="108" t="s">
        <v>105</v>
      </c>
      <c r="B20" s="50">
        <v>429</v>
      </c>
      <c r="C20" s="50">
        <v>429</v>
      </c>
      <c r="D20" s="51">
        <v>50</v>
      </c>
    </row>
    <row r="21" spans="1:13" ht="15.75">
      <c r="A21" s="53" t="s">
        <v>49</v>
      </c>
      <c r="B21" s="56">
        <f>SUM(B18:B20)</f>
        <v>7741</v>
      </c>
      <c r="C21" s="56">
        <f>SUM(C18:C20)</f>
        <v>61994</v>
      </c>
      <c r="D21" s="51"/>
      <c r="E21" s="35"/>
      <c r="F21" s="35"/>
      <c r="G21" s="35"/>
      <c r="H21" s="35"/>
      <c r="I21" s="35"/>
      <c r="J21" s="35"/>
      <c r="K21" s="35"/>
      <c r="L21" s="35"/>
      <c r="M21" s="35"/>
    </row>
    <row r="22" spans="1:4" ht="23.25" customHeight="1">
      <c r="A22" s="48" t="s">
        <v>43</v>
      </c>
      <c r="B22" s="49"/>
      <c r="C22" s="49"/>
      <c r="D22" s="51"/>
    </row>
    <row r="23" spans="1:4" ht="17.25" customHeight="1">
      <c r="A23" s="55" t="s">
        <v>114</v>
      </c>
      <c r="B23" s="50">
        <v>2100</v>
      </c>
      <c r="C23" s="50">
        <v>2100</v>
      </c>
      <c r="D23" s="51">
        <v>20</v>
      </c>
    </row>
    <row r="24" spans="1:4" ht="15">
      <c r="A24" s="55" t="s">
        <v>102</v>
      </c>
      <c r="B24" s="56">
        <v>13</v>
      </c>
      <c r="C24" s="56">
        <v>13</v>
      </c>
      <c r="D24" s="51">
        <v>5</v>
      </c>
    </row>
    <row r="25" spans="1:4" ht="15">
      <c r="A25" s="55" t="s">
        <v>45</v>
      </c>
      <c r="B25" s="50">
        <v>287</v>
      </c>
      <c r="C25" s="50">
        <v>287</v>
      </c>
      <c r="D25" s="51">
        <v>24.2</v>
      </c>
    </row>
    <row r="26" spans="1:4" ht="15">
      <c r="A26" s="55" t="s">
        <v>46</v>
      </c>
      <c r="B26" s="50">
        <v>0</v>
      </c>
      <c r="C26" s="50">
        <v>0</v>
      </c>
      <c r="D26" s="51">
        <v>50</v>
      </c>
    </row>
    <row r="27" spans="1:13" ht="15.75">
      <c r="A27" s="53" t="s">
        <v>49</v>
      </c>
      <c r="B27" s="56">
        <f>SUM(B23:B26)</f>
        <v>2400</v>
      </c>
      <c r="C27" s="56">
        <f>SUM(C23:C26)</f>
        <v>2400</v>
      </c>
      <c r="D27" s="51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1.75" customHeight="1">
      <c r="A28" s="57" t="s">
        <v>79</v>
      </c>
      <c r="B28" s="56">
        <f>B16+B21+B27</f>
        <v>27060</v>
      </c>
      <c r="C28" s="56">
        <f>C16+C21+C27</f>
        <v>118560</v>
      </c>
      <c r="D28" s="51"/>
      <c r="E28" s="34"/>
      <c r="F28" s="35"/>
      <c r="G28" s="35"/>
      <c r="H28" s="35"/>
      <c r="I28" s="35"/>
      <c r="J28" s="35"/>
      <c r="K28" s="35"/>
      <c r="L28" s="35"/>
      <c r="M28" s="35"/>
    </row>
    <row r="29" spans="1:4" ht="15">
      <c r="A29" s="144"/>
      <c r="B29" s="144"/>
      <c r="C29" s="144"/>
      <c r="D29" s="144"/>
    </row>
    <row r="30" spans="1:4" ht="15">
      <c r="A30" s="144"/>
      <c r="B30" s="144"/>
      <c r="C30" s="144"/>
      <c r="D30" s="144"/>
    </row>
    <row r="32" spans="1:3" ht="14.25">
      <c r="A32" s="36"/>
      <c r="B32" s="36"/>
      <c r="C32" s="36"/>
    </row>
    <row r="34" spans="1:3" s="4" customFormat="1" ht="15">
      <c r="A34" s="18" t="s">
        <v>18</v>
      </c>
      <c r="B34" s="126" t="s">
        <v>17</v>
      </c>
      <c r="C34" s="126"/>
    </row>
    <row r="35" spans="1:3" s="4" customFormat="1" ht="15">
      <c r="A35" s="18"/>
      <c r="B35" s="18"/>
      <c r="C35" s="19"/>
    </row>
  </sheetData>
  <sheetProtection/>
  <mergeCells count="10">
    <mergeCell ref="B34:C34"/>
    <mergeCell ref="A7:D7"/>
    <mergeCell ref="A29:D29"/>
    <mergeCell ref="A30:D30"/>
    <mergeCell ref="A1:D1"/>
    <mergeCell ref="A6:D6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 D10:D15 B10:B15 B18:D20 B24:D26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2014-04-24T11:52:41Z</cp:lastPrinted>
  <dcterms:created xsi:type="dcterms:W3CDTF">2007-03-28T12:28:32Z</dcterms:created>
  <dcterms:modified xsi:type="dcterms:W3CDTF">2014-04-24T11:55:50Z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