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system'!$A$1:$I$77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<sst xmlns="http://schemas.openxmlformats.org/spreadsheetml/2006/main" count="361" uniqueCount="177">
  <si>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</si>
  <si>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</si>
  <si>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</si>
  <si>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</si>
  <si>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</si>
  <si>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</si>
  <si>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</si>
  <si>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</si>
  <si>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</si>
  <si>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</si>
  <si>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</si>
  <si>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</si>
  <si>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</si>
  <si>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</si>
  <si>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</si>
  <si>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</si>
  <si>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</si>
  <si>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</si>
  <si>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</si>
  <si>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</si>
  <si>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</si>
  <si>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</si>
  <si>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</si>
  <si>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</si>
  <si>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</si>
  <si>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</si>
  <si>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</si>
  <si>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</si>
  <si>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</si>
  <si>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</si>
  <si>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</si>
  <si>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</si>
  <si>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</si>
  <si>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</si>
  <si>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</si>
  <si>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</si>
  <si>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</si>
  <si>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</si>
  <si>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</si>
  <si>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</si>
  <si>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</si>
  <si>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</si>
  <si>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</si>
  <si>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</si>
  <si>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</si>
  <si>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</si>
  <si>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</si>
  <si>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</si>
  <si>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</si>
  <si>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</si>
  <si>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</si>
  <si>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</si>
  <si>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</si>
  <si>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</si>
  <si>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</si>
  <si>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</si>
  <si>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</si>
  <si>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</si>
  <si>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</si>
  <si>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</si>
  <si>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</si>
  <si>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</si>
  <si>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</si>
  <si>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</si>
  <si>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</si>
  <si>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</si>
  <si>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</si>
  <si>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</si>
  <si>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</si>
  <si>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</si>
  <si>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</si>
  <si>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</si>
  <si>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</si>
  <si>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</si>
  <si>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</si>
  <si>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</si>
  <si>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</si>
  <si>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</si>
  <si>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</si>
  <si>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</si>
  <si>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</si>
  <si>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</si>
  <si>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</si>
  <si>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</si>
  <si>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</si>
  <si>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</si>
  <si>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</si>
  <si>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</si>
  <si>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</si>
  <si>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</si>
  <si>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</si>
  <si>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</si>
  <si>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</si>
  <si>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</si>
  <si>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</si>
  <si>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</si>
  <si>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</si>
  <si>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</si>
  <si>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</si>
  <si>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</si>
  <si>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</si>
  <si>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</si>
  <si>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</si>
  <si>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</si>
  <si>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</si>
  <si>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</si>
  <si>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</si>
  <si>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</si>
  <si>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</si>
  <si>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</si>
  <si>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</si>
  <si>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</si>
  <si>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</si>
  <si>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</si>
  <si>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</si>
  <si>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</si>
  <si>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</si>
  <si>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</si>
  <si>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</si>
  <si>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</si>
  <si>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</si>
  <si>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</si>
  <si>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</si>
  <si>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</si>
  <si>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</si>
  <si>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</si>
  <si>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</si>
  <si>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</si>
  <si>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</si>
  <si>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</si>
  <si>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</si>
  <si>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</si>
  <si>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</si>
  <si>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</si>
  <si>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</si>
  <si>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</si>
  <si>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</si>
  <si>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</si>
  <si>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</si>
  <si>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</si>
  <si>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</si>
  <si>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</si>
  <si>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</si>
  <si>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</si>
  <si>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</si>
  <si>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</si>
  <si>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</si>
  <si>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</si>
  <si>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</si>
  <si>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</si>
  <si>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</si>
  <si>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</si>
  <si>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</si>
  <si>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</si>
  <si>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</si>
  <si>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</si>
  <si>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</si>
  <si>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</si>
  <si>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</si>
  <si>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</si>
  <si>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</si>
  <si>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</si>
  <si>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</si>
  <si>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</si>
  <si>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</si>
  <si>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</si>
  <si>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</si>
  <si>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</si>
  <si>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r>
      <t xml:space="preserve">Базиран на Националния кодекс за корпоративно управление </t>
    </r>
    <r>
      <rPr>
        <sz val="10"/>
        <color indexed="10"/>
        <rFont val="Arial"/>
        <family val="2"/>
      </rPr>
      <t>в редакцията му от февруари 2012 год.</t>
    </r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</si>
  <si>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</si>
  <si>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</si>
  <si>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</si>
  <si>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 xml:space="preserve">Стара планина холд АД </t>
  </si>
  <si>
    <r>
      <t xml:space="preserve">Изпълнение </t>
    </r>
    <r>
      <rPr>
        <b/>
        <sz val="8"/>
        <color indexed="9"/>
        <rFont val="Arial"/>
        <family val="2"/>
      </rPr>
      <t>(1)</t>
    </r>
  </si>
  <si>
    <r>
      <t xml:space="preserve">Стандартна оценка </t>
    </r>
    <r>
      <rPr>
        <b/>
        <sz val="8"/>
        <color indexed="9"/>
        <rFont val="Arial"/>
        <family val="2"/>
      </rPr>
      <t>(2)</t>
    </r>
  </si>
  <si>
    <r>
      <t xml:space="preserve">Брой на точките
</t>
    </r>
    <r>
      <rPr>
        <b/>
        <sz val="8"/>
        <color indexed="9"/>
        <rFont val="Arial"/>
        <family val="2"/>
      </rPr>
      <t>(3)</t>
    </r>
    <r>
      <rPr>
        <sz val="8"/>
        <color indexed="9"/>
        <rFont val="Arial"/>
        <family val="2"/>
      </rPr>
      <t xml:space="preserve"> = (1) × (2)
Стандартна оценка</t>
    </r>
  </si>
  <si>
    <t>х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</si>
</sst>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22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>
      <alignment/>
      <protection/>
    </xf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9" fillId="15" borderId="6" applyNumberFormat="0" applyAlignment="0" applyProtection="0"/>
    <xf numFmtId="0" fontId="30" fillId="15" borderId="2" applyNumberFormat="0" applyAlignment="0" applyProtection="0"/>
    <xf numFmtId="0" fontId="32" fillId="16" borderId="7" applyNumberFormat="0" applyAlignment="0" applyProtection="0"/>
    <xf numFmtId="0" fontId="26" fillId="17" borderId="0" applyNumberFormat="0" applyBorder="0" applyAlignment="0" applyProtection="0"/>
    <xf numFmtId="0" fontId="2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6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10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1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3" fillId="18" borderId="0" xfId="37" applyNumberFormat="1" applyFont="1" applyFill="1" applyBorder="1" applyAlignment="1" applyProtection="1">
      <alignment vertical="center"/>
      <protection/>
    </xf>
    <xf numFmtId="0" fontId="11" fillId="18" borderId="0" xfId="37" applyFont="1" applyFill="1" applyAlignment="1" applyProtection="1">
      <alignment vertical="center"/>
      <protection/>
    </xf>
    <xf numFmtId="0" fontId="12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9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64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2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11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3" fillId="18" borderId="0" xfId="37" applyNumberFormat="1" applyFont="1" applyFill="1" applyBorder="1" applyAlignment="1" applyProtection="1">
      <alignment vertical="top"/>
      <protection/>
    </xf>
    <xf numFmtId="0" fontId="11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2" fillId="18" borderId="17" xfId="37" applyFont="1" applyFill="1" applyBorder="1" applyAlignment="1" applyProtection="1">
      <alignment horizontal="center" vertical="center" wrapText="1"/>
      <protection/>
    </xf>
    <xf numFmtId="0" fontId="9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5" fillId="0" borderId="0" xfId="37" applyFont="1">
      <alignment/>
      <protection/>
    </xf>
    <xf numFmtId="0" fontId="15" fillId="0" borderId="0" xfId="37" applyFont="1" applyProtection="1">
      <alignment/>
      <protection locked="0"/>
    </xf>
    <xf numFmtId="49" fontId="15" fillId="0" borderId="0" xfId="37" applyNumberFormat="1" applyFont="1" applyBorder="1" applyAlignment="1" applyProtection="1">
      <alignment horizontal="center" wrapText="1"/>
      <protection locked="0"/>
    </xf>
    <xf numFmtId="0" fontId="16" fillId="0" borderId="0" xfId="37" applyFont="1" applyProtection="1">
      <alignment/>
      <protection locked="0"/>
    </xf>
    <xf numFmtId="0" fontId="15" fillId="0" borderId="0" xfId="37" applyFont="1" applyBorder="1" applyProtection="1">
      <alignment/>
      <protection locked="0"/>
    </xf>
    <xf numFmtId="165" fontId="16" fillId="0" borderId="0" xfId="37" applyNumberFormat="1" applyFont="1" applyBorder="1" applyAlignment="1" applyProtection="1">
      <alignment horizontal="left"/>
      <protection locked="0"/>
    </xf>
    <xf numFmtId="0" fontId="15" fillId="0" borderId="0" xfId="37" applyFont="1" applyBorder="1">
      <alignment/>
      <protection/>
    </xf>
    <xf numFmtId="0" fontId="14" fillId="0" borderId="0" xfId="37" applyFont="1" applyFill="1" applyBorder="1" applyAlignment="1">
      <alignment horizontal="center" vertical="center"/>
      <protection/>
    </xf>
    <xf numFmtId="0" fontId="15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7" fillId="0" borderId="19" xfId="37" applyNumberFormat="1" applyFont="1" applyBorder="1" applyAlignment="1">
      <alignment horizontal="center" wrapText="1"/>
      <protection/>
    </xf>
    <xf numFmtId="49" fontId="17" fillId="0" borderId="0" xfId="37" applyNumberFormat="1" applyFont="1" applyFill="1" applyBorder="1" applyAlignment="1">
      <alignment horizontal="center" vertical="center"/>
      <protection/>
    </xf>
    <xf numFmtId="49" fontId="17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5" fillId="0" borderId="0" xfId="37" applyNumberFormat="1" applyFont="1" applyBorder="1">
      <alignment/>
      <protection/>
    </xf>
    <xf numFmtId="9" fontId="15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5" fillId="21" borderId="0" xfId="37" applyNumberFormat="1" applyFont="1" applyFill="1" applyBorder="1" applyAlignment="1">
      <alignment horizontal="right"/>
      <protection/>
    </xf>
    <xf numFmtId="9" fontId="15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5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5" fillId="0" borderId="23" xfId="37" applyFont="1" applyBorder="1">
      <alignment/>
      <protection/>
    </xf>
    <xf numFmtId="9" fontId="15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5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7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5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7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5" fillId="0" borderId="20" xfId="37" applyFont="1" applyBorder="1">
      <alignment/>
      <protection/>
    </xf>
    <xf numFmtId="0" fontId="15" fillId="0" borderId="20" xfId="37" applyFont="1" applyFill="1" applyBorder="1">
      <alignment/>
      <protection/>
    </xf>
    <xf numFmtId="9" fontId="15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5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5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5" fillId="0" borderId="31" xfId="37" applyNumberFormat="1" applyFont="1" applyBorder="1">
      <alignment/>
      <protection/>
    </xf>
    <xf numFmtId="0" fontId="15" fillId="18" borderId="20" xfId="37" applyFont="1" applyFill="1" applyBorder="1">
      <alignment/>
      <protection/>
    </xf>
    <xf numFmtId="9" fontId="15" fillId="18" borderId="0" xfId="37" applyNumberFormat="1" applyFont="1" applyFill="1" applyBorder="1">
      <alignment/>
      <protection/>
    </xf>
    <xf numFmtId="9" fontId="15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5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5" fillId="18" borderId="22" xfId="37" applyFont="1" applyFill="1" applyBorder="1">
      <alignment/>
      <protection/>
    </xf>
    <xf numFmtId="9" fontId="15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8" fillId="18" borderId="0" xfId="37" applyFont="1" applyFill="1" applyAlignment="1" applyProtection="1">
      <alignment horizontal="left" vertical="center"/>
      <protection/>
    </xf>
    <xf numFmtId="0" fontId="19" fillId="18" borderId="0" xfId="37" applyFont="1" applyFill="1" applyAlignment="1" applyProtection="1">
      <alignment horizontal="center" vertical="center"/>
      <protection/>
    </xf>
    <xf numFmtId="0" fontId="20" fillId="18" borderId="0" xfId="37" applyFont="1" applyFill="1" applyBorder="1" applyAlignment="1" applyProtection="1">
      <alignment horizontal="center" vertical="top" wrapText="1"/>
      <protection/>
    </xf>
    <xf numFmtId="9" fontId="19" fillId="19" borderId="15" xfId="37" applyNumberFormat="1" applyFont="1" applyFill="1" applyBorder="1" applyAlignment="1" applyProtection="1">
      <alignment vertical="center" wrapText="1"/>
      <protection/>
    </xf>
    <xf numFmtId="9" fontId="19" fillId="18" borderId="0" xfId="37" applyNumberFormat="1" applyFont="1" applyFill="1" applyBorder="1" applyAlignment="1" applyProtection="1">
      <alignment vertical="center" wrapText="1"/>
      <protection/>
    </xf>
    <xf numFmtId="0" fontId="19" fillId="18" borderId="0" xfId="37" applyFont="1" applyFill="1" applyBorder="1" applyAlignment="1" applyProtection="1">
      <alignment vertical="top" wrapText="1"/>
      <protection/>
    </xf>
    <xf numFmtId="9" fontId="19" fillId="19" borderId="15" xfId="40" applyFont="1" applyFill="1" applyBorder="1" applyAlignment="1" applyProtection="1">
      <alignment vertical="center" wrapText="1"/>
      <protection/>
    </xf>
    <xf numFmtId="0" fontId="19" fillId="18" borderId="0" xfId="37" applyFont="1" applyFill="1" applyAlignment="1" applyProtection="1">
      <alignment vertical="top" wrapText="1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1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36" xfId="37" applyFont="1" applyFill="1" applyBorder="1" applyAlignment="1">
      <alignment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9" fontId="19" fillId="19" borderId="39" xfId="37" applyNumberFormat="1" applyFont="1" applyFill="1" applyBorder="1" applyAlignment="1" applyProtection="1">
      <alignment vertical="center" wrapText="1"/>
      <protection/>
    </xf>
    <xf numFmtId="164" fontId="0" fillId="19" borderId="39" xfId="40" applyNumberFormat="1" applyFont="1" applyFill="1" applyBorder="1" applyAlignment="1" applyProtection="1">
      <alignment horizontal="right" vertical="center" wrapText="1"/>
      <protection/>
    </xf>
    <xf numFmtId="9" fontId="19" fillId="19" borderId="18" xfId="37" applyNumberFormat="1" applyFont="1" applyFill="1" applyBorder="1" applyAlignment="1" applyProtection="1">
      <alignment vertical="center" wrapText="1"/>
      <protection/>
    </xf>
    <xf numFmtId="0" fontId="9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9" fillId="19" borderId="36" xfId="37" applyNumberFormat="1" applyFont="1" applyFill="1" applyBorder="1" applyAlignment="1" applyProtection="1">
      <alignment vertical="center" wrapText="1"/>
      <protection/>
    </xf>
    <xf numFmtId="164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9" fillId="18" borderId="40" xfId="37" applyNumberFormat="1" applyFont="1" applyFill="1" applyBorder="1" applyAlignment="1" applyProtection="1">
      <alignment vertical="center"/>
      <protection/>
    </xf>
    <xf numFmtId="0" fontId="0" fillId="18" borderId="40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38" fillId="0" borderId="0" xfId="37" applyFont="1">
      <alignment/>
      <protection/>
    </xf>
    <xf numFmtId="0" fontId="39" fillId="0" borderId="0" xfId="37" applyFont="1" applyBorder="1">
      <alignment/>
      <protection/>
    </xf>
    <xf numFmtId="0" fontId="39" fillId="0" borderId="0" xfId="37" applyFont="1" applyFill="1" applyBorder="1">
      <alignment/>
      <protection/>
    </xf>
    <xf numFmtId="0" fontId="39" fillId="0" borderId="0" xfId="37" applyFont="1">
      <alignment/>
      <protection/>
    </xf>
    <xf numFmtId="0" fontId="38" fillId="0" borderId="0" xfId="37" applyFont="1" applyAlignment="1">
      <alignment horizontal="left"/>
      <protection/>
    </xf>
    <xf numFmtId="0" fontId="38" fillId="0" borderId="0" xfId="37" applyFont="1" applyFill="1" applyBorder="1" applyAlignment="1">
      <alignment horizontal="left"/>
      <protection/>
    </xf>
    <xf numFmtId="0" fontId="40" fillId="0" borderId="0" xfId="37" applyFont="1">
      <alignment/>
      <protection/>
    </xf>
    <xf numFmtId="0" fontId="40" fillId="0" borderId="0" xfId="37" applyFont="1" applyAlignment="1">
      <alignment horizontal="left" vertical="center"/>
      <protection/>
    </xf>
    <xf numFmtId="0" fontId="40" fillId="0" borderId="0" xfId="37" applyFont="1" applyFill="1" applyBorder="1">
      <alignment/>
      <protection/>
    </xf>
    <xf numFmtId="0" fontId="11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0" fontId="11" fillId="18" borderId="0" xfId="37" applyFont="1" applyFill="1" applyBorder="1" applyAlignment="1" applyProtection="1">
      <alignment/>
      <protection/>
    </xf>
    <xf numFmtId="9" fontId="13" fillId="18" borderId="0" xfId="37" applyNumberFormat="1" applyFont="1" applyFill="1" applyBorder="1" applyAlignment="1" applyProtection="1">
      <alignment/>
      <protection/>
    </xf>
    <xf numFmtId="0" fontId="0" fillId="18" borderId="41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1" fillId="18" borderId="0" xfId="37" applyFont="1" applyFill="1" applyAlignment="1" applyProtection="1">
      <alignment horizontal="left" vertical="center"/>
      <protection/>
    </xf>
    <xf numFmtId="0" fontId="8" fillId="0" borderId="15" xfId="37" applyFont="1" applyBorder="1" applyAlignment="1">
      <alignment horizontal="center" vertical="center"/>
      <protection/>
    </xf>
    <xf numFmtId="0" fontId="8" fillId="0" borderId="15" xfId="37" applyFont="1" applyFill="1" applyBorder="1" applyAlignment="1" applyProtection="1">
      <alignment horizontal="left" vertical="center" wrapText="1"/>
      <protection locked="0"/>
    </xf>
    <xf numFmtId="0" fontId="7" fillId="18" borderId="42" xfId="37" applyFont="1" applyFill="1" applyBorder="1" applyAlignment="1" applyProtection="1">
      <alignment horizontal="center" vertical="center"/>
      <protection/>
    </xf>
    <xf numFmtId="0" fontId="8" fillId="18" borderId="43" xfId="37" applyFont="1" applyFill="1" applyBorder="1" applyAlignment="1" applyProtection="1">
      <alignment horizontal="center"/>
      <protection/>
    </xf>
    <xf numFmtId="0" fontId="8" fillId="18" borderId="44" xfId="37" applyFont="1" applyFill="1" applyBorder="1" applyAlignment="1" applyProtection="1">
      <alignment horizontal="center" vertical="top"/>
      <protection/>
    </xf>
    <xf numFmtId="0" fontId="19" fillId="18" borderId="15" xfId="37" applyFont="1" applyFill="1" applyBorder="1" applyAlignment="1" applyProtection="1">
      <alignment horizontal="center" vertical="center"/>
      <protection/>
    </xf>
    <xf numFmtId="0" fontId="12" fillId="18" borderId="45" xfId="37" applyFont="1" applyFill="1" applyBorder="1" applyAlignment="1" applyProtection="1">
      <alignment horizontal="center" vertical="center" wrapText="1"/>
      <protection/>
    </xf>
    <xf numFmtId="0" fontId="0" fillId="18" borderId="46" xfId="37" applyNumberFormat="1" applyFont="1" applyFill="1" applyBorder="1" applyAlignment="1" applyProtection="1">
      <alignment horizontal="left" vertical="center"/>
      <protection/>
    </xf>
    <xf numFmtId="0" fontId="12" fillId="18" borderId="47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12" fillId="18" borderId="48" xfId="37" applyFont="1" applyFill="1" applyBorder="1" applyAlignment="1" applyProtection="1">
      <alignment horizontal="center" vertical="center" wrapText="1"/>
      <protection/>
    </xf>
    <xf numFmtId="0" fontId="0" fillId="18" borderId="49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43" fillId="18" borderId="0" xfId="37" applyFont="1" applyFill="1">
      <alignment/>
      <protection/>
    </xf>
    <xf numFmtId="0" fontId="44" fillId="18" borderId="0" xfId="37" applyFont="1" applyFill="1">
      <alignment/>
      <protection/>
    </xf>
    <xf numFmtId="49" fontId="45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46" fillId="18" borderId="0" xfId="39" applyNumberFormat="1" applyFont="1" applyFill="1" applyBorder="1" applyAlignment="1" applyProtection="1">
      <alignment/>
      <protection/>
    </xf>
    <xf numFmtId="0" fontId="47" fillId="18" borderId="0" xfId="37" applyFont="1" applyFill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48" fillId="18" borderId="0" xfId="37" applyFont="1" applyFill="1" applyAlignment="1" applyProtection="1">
      <alignment horizontal="left" vertical="center"/>
      <protection/>
    </xf>
    <xf numFmtId="0" fontId="49" fillId="18" borderId="0" xfId="37" applyFont="1" applyFill="1" applyAlignment="1" applyProtection="1">
      <alignment horizontal="left" vertical="center"/>
      <protection/>
    </xf>
    <xf numFmtId="0" fontId="13" fillId="18" borderId="0" xfId="37" applyFont="1" applyFill="1" applyAlignment="1" applyProtection="1">
      <alignment horizontal="left" vertical="center"/>
      <protection/>
    </xf>
    <xf numFmtId="0" fontId="13" fillId="18" borderId="0" xfId="37" applyFont="1" applyFill="1" applyAlignment="1" applyProtection="1">
      <alignment vertical="center"/>
      <protection/>
    </xf>
    <xf numFmtId="0" fontId="48" fillId="18" borderId="0" xfId="37" applyFont="1" applyFill="1" applyAlignment="1" applyProtection="1">
      <alignment vertical="center"/>
      <protection/>
    </xf>
    <xf numFmtId="49" fontId="48" fillId="18" borderId="0" xfId="37" applyNumberFormat="1" applyFont="1" applyFill="1" applyBorder="1" applyAlignment="1" applyProtection="1">
      <alignment horizontal="left" vertical="center"/>
      <protection/>
    </xf>
    <xf numFmtId="0" fontId="9" fillId="18" borderId="0" xfId="37" applyFont="1" applyFill="1" applyAlignment="1" applyProtection="1">
      <alignment vertical="center"/>
      <protection/>
    </xf>
    <xf numFmtId="0" fontId="9" fillId="18" borderId="0" xfId="37" applyFont="1" applyFill="1" applyAlignment="1" applyProtection="1">
      <alignment horizontal="center" vertical="center"/>
      <protection/>
    </xf>
    <xf numFmtId="0" fontId="20" fillId="18" borderId="0" xfId="37" applyFont="1" applyFill="1" applyAlignment="1" applyProtection="1">
      <alignment horizontal="center" vertical="center"/>
      <protection/>
    </xf>
    <xf numFmtId="0" fontId="9" fillId="18" borderId="0" xfId="37" applyFont="1" applyFill="1" applyAlignment="1" applyProtection="1">
      <alignment vertical="center" wrapText="1"/>
      <protection/>
    </xf>
    <xf numFmtId="0" fontId="9" fillId="18" borderId="0" xfId="37" applyFont="1" applyFill="1" applyProtection="1">
      <alignment/>
      <protection/>
    </xf>
    <xf numFmtId="0" fontId="9" fillId="18" borderId="10" xfId="37" applyFont="1" applyFill="1" applyBorder="1" applyProtection="1">
      <alignment/>
      <protection/>
    </xf>
    <xf numFmtId="0" fontId="10" fillId="18" borderId="50" xfId="37" applyFont="1" applyFill="1" applyBorder="1" applyAlignment="1" applyProtection="1">
      <alignment horizontal="center" vertical="top" wrapText="1"/>
      <protection/>
    </xf>
    <xf numFmtId="0" fontId="49" fillId="18" borderId="42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horizontal="center" vertical="top"/>
      <protection/>
    </xf>
    <xf numFmtId="0" fontId="10" fillId="18" borderId="0" xfId="37" applyNumberFormat="1" applyFont="1" applyFill="1" applyBorder="1" applyAlignment="1" applyProtection="1">
      <alignment vertical="top" wrapText="1"/>
      <protection/>
    </xf>
    <xf numFmtId="0" fontId="10" fillId="18" borderId="0" xfId="37" applyNumberFormat="1" applyFont="1" applyFill="1" applyBorder="1" applyAlignment="1" applyProtection="1">
      <alignment vertical="top"/>
      <protection/>
    </xf>
    <xf numFmtId="0" fontId="10" fillId="18" borderId="10" xfId="37" applyNumberFormat="1" applyFont="1" applyFill="1" applyBorder="1" applyAlignment="1" applyProtection="1">
      <alignment horizontal="center" vertical="top" wrapText="1"/>
      <protection/>
    </xf>
    <xf numFmtId="0" fontId="20" fillId="18" borderId="15" xfId="37" applyFont="1" applyFill="1" applyBorder="1" applyAlignment="1" applyProtection="1">
      <alignment horizontal="center" vertical="center"/>
      <protection/>
    </xf>
    <xf numFmtId="0" fontId="50" fillId="18" borderId="43" xfId="37" applyFont="1" applyFill="1" applyBorder="1" applyAlignment="1" applyProtection="1">
      <alignment horizontal="center"/>
      <protection/>
    </xf>
    <xf numFmtId="0" fontId="9" fillId="18" borderId="0" xfId="37" applyFont="1" applyFill="1" applyAlignment="1" applyProtection="1">
      <alignment horizontal="center"/>
      <protection/>
    </xf>
    <xf numFmtId="0" fontId="50" fillId="0" borderId="15" xfId="37" applyFont="1" applyBorder="1" applyAlignment="1">
      <alignment horizontal="center" vertical="center"/>
      <protection/>
    </xf>
    <xf numFmtId="0" fontId="50" fillId="18" borderId="44" xfId="37" applyFont="1" applyFill="1" applyBorder="1" applyAlignment="1" applyProtection="1">
      <alignment horizontal="center" vertical="top"/>
      <protection/>
    </xf>
    <xf numFmtId="0" fontId="10" fillId="18" borderId="11" xfId="37" applyFont="1" applyFill="1" applyBorder="1" applyAlignment="1" applyProtection="1">
      <alignment horizontal="center" vertical="top"/>
      <protection/>
    </xf>
    <xf numFmtId="0" fontId="13" fillId="18" borderId="12" xfId="37" applyFont="1" applyFill="1" applyBorder="1" applyAlignment="1" applyProtection="1">
      <alignment vertical="center"/>
      <protection/>
    </xf>
    <xf numFmtId="9" fontId="10" fillId="18" borderId="12" xfId="37" applyNumberFormat="1" applyFont="1" applyFill="1" applyBorder="1" applyAlignment="1" applyProtection="1">
      <alignment vertical="center" wrapText="1"/>
      <protection/>
    </xf>
    <xf numFmtId="0" fontId="10" fillId="18" borderId="13" xfId="37" applyFont="1" applyFill="1" applyBorder="1" applyAlignment="1" applyProtection="1">
      <alignment horizontal="center" vertical="center" wrapText="1"/>
      <protection/>
    </xf>
    <xf numFmtId="0" fontId="9" fillId="18" borderId="36" xfId="37" applyNumberFormat="1" applyFont="1" applyFill="1" applyBorder="1" applyAlignment="1" applyProtection="1">
      <alignment vertical="center" wrapText="1"/>
      <protection/>
    </xf>
    <xf numFmtId="0" fontId="9" fillId="0" borderId="16" xfId="37" applyFont="1" applyFill="1" applyBorder="1" applyAlignment="1" applyProtection="1">
      <alignment horizontal="center" vertical="center" wrapText="1"/>
      <protection locked="0"/>
    </xf>
    <xf numFmtId="0" fontId="9" fillId="0" borderId="15" xfId="37" applyFont="1" applyFill="1" applyBorder="1" applyAlignment="1" applyProtection="1">
      <alignment horizontal="center" vertical="center" wrapText="1"/>
      <protection locked="0"/>
    </xf>
    <xf numFmtId="9" fontId="20" fillId="19" borderId="15" xfId="37" applyNumberFormat="1" applyFont="1" applyFill="1" applyBorder="1" applyAlignment="1" applyProtection="1">
      <alignment vertical="center" wrapText="1"/>
      <protection/>
    </xf>
    <xf numFmtId="164" fontId="9" fillId="19" borderId="15" xfId="40" applyNumberFormat="1" applyFont="1" applyFill="1" applyBorder="1" applyAlignment="1" applyProtection="1">
      <alignment horizontal="right" vertical="center" wrapText="1"/>
      <protection/>
    </xf>
    <xf numFmtId="0" fontId="9" fillId="18" borderId="35" xfId="37" applyFont="1" applyFill="1" applyBorder="1" applyAlignment="1" applyProtection="1">
      <alignment horizontal="right" vertical="center" wrapText="1"/>
      <protection/>
    </xf>
    <xf numFmtId="0" fontId="50" fillId="0" borderId="15" xfId="37" applyFont="1" applyFill="1" applyBorder="1" applyAlignment="1" applyProtection="1">
      <alignment horizontal="left" vertical="center" wrapText="1"/>
      <protection locked="0"/>
    </xf>
    <xf numFmtId="0" fontId="10" fillId="18" borderId="0" xfId="37" applyFont="1" applyFill="1" applyBorder="1" applyAlignment="1" applyProtection="1">
      <alignment horizontal="center" vertical="center" wrapText="1"/>
      <protection/>
    </xf>
    <xf numFmtId="0" fontId="9" fillId="18" borderId="0" xfId="37" applyNumberFormat="1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center" vertical="center" wrapText="1"/>
      <protection locked="0"/>
    </xf>
    <xf numFmtId="9" fontId="9" fillId="19" borderId="15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Font="1" applyFill="1" applyBorder="1" applyAlignment="1" applyProtection="1">
      <alignment vertical="center"/>
      <protection/>
    </xf>
    <xf numFmtId="9" fontId="20" fillId="18" borderId="0" xfId="37" applyNumberFormat="1" applyFont="1" applyFill="1" applyBorder="1" applyAlignment="1" applyProtection="1">
      <alignment vertical="center" wrapText="1"/>
      <protection/>
    </xf>
    <xf numFmtId="9" fontId="9" fillId="18" borderId="11" xfId="37" applyNumberFormat="1" applyFont="1" applyFill="1" applyBorder="1" applyAlignment="1" applyProtection="1">
      <alignment vertical="center" wrapText="1"/>
      <protection/>
    </xf>
    <xf numFmtId="9" fontId="9" fillId="18" borderId="0" xfId="37" applyNumberFormat="1" applyFont="1" applyFill="1" applyBorder="1" applyAlignment="1" applyProtection="1">
      <alignment horizontal="right" vertical="center" wrapText="1"/>
      <protection/>
    </xf>
    <xf numFmtId="0" fontId="9" fillId="18" borderId="36" xfId="37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center" vertical="center"/>
      <protection/>
    </xf>
    <xf numFmtId="0" fontId="20" fillId="18" borderId="0" xfId="37" applyFont="1" applyFill="1" applyBorder="1" applyAlignment="1" applyProtection="1">
      <alignment horizontal="center" vertical="center"/>
      <protection/>
    </xf>
    <xf numFmtId="0" fontId="13" fillId="18" borderId="0" xfId="37" applyFont="1" applyFill="1" applyBorder="1" applyAlignment="1" applyProtection="1">
      <alignment vertical="center"/>
      <protection/>
    </xf>
    <xf numFmtId="9" fontId="10" fillId="18" borderId="0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vertical="center"/>
      <protection/>
    </xf>
    <xf numFmtId="0" fontId="10" fillId="18" borderId="11" xfId="37" applyNumberFormat="1" applyFont="1" applyFill="1" applyBorder="1" applyAlignment="1" applyProtection="1">
      <alignment horizontal="left" vertical="center"/>
      <protection/>
    </xf>
    <xf numFmtId="9" fontId="9" fillId="18" borderId="0" xfId="37" applyNumberFormat="1" applyFont="1" applyFill="1" applyBorder="1" applyAlignment="1" applyProtection="1">
      <alignment horizontal="right" vertical="center"/>
      <protection/>
    </xf>
    <xf numFmtId="0" fontId="13" fillId="18" borderId="0" xfId="37" applyFont="1" applyFill="1" applyProtection="1">
      <alignment/>
      <protection/>
    </xf>
    <xf numFmtId="0" fontId="9" fillId="18" borderId="14" xfId="37" applyFont="1" applyFill="1" applyBorder="1" applyAlignment="1" applyProtection="1">
      <alignment vertical="center"/>
      <protection/>
    </xf>
    <xf numFmtId="0" fontId="9" fillId="18" borderId="11" xfId="37" applyFont="1" applyFill="1" applyBorder="1" applyAlignment="1" applyProtection="1">
      <alignment vertical="center"/>
      <protection/>
    </xf>
    <xf numFmtId="0" fontId="9" fillId="18" borderId="11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vertical="center" wrapText="1"/>
      <protection/>
    </xf>
    <xf numFmtId="0" fontId="9" fillId="18" borderId="11" xfId="37" applyFont="1" applyFill="1" applyBorder="1" applyAlignment="1" applyProtection="1">
      <alignment horizontal="center" vertical="center"/>
      <protection/>
    </xf>
    <xf numFmtId="9" fontId="10" fillId="18" borderId="0" xfId="37" applyNumberFormat="1" applyFont="1" applyFill="1" applyBorder="1" applyAlignment="1" applyProtection="1">
      <alignment horizontal="right" vertical="center" wrapText="1"/>
      <protection/>
    </xf>
    <xf numFmtId="49" fontId="9" fillId="18" borderId="14" xfId="37" applyNumberFormat="1" applyFont="1" applyFill="1" applyBorder="1" applyAlignment="1" applyProtection="1">
      <alignment vertical="center"/>
      <protection/>
    </xf>
    <xf numFmtId="9" fontId="20" fillId="19" borderId="15" xfId="40" applyFont="1" applyFill="1" applyBorder="1" applyAlignment="1" applyProtection="1">
      <alignment vertical="center" wrapText="1"/>
      <protection/>
    </xf>
    <xf numFmtId="49" fontId="9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Font="1" applyFill="1" applyBorder="1" applyAlignment="1" applyProtection="1">
      <alignment vertical="center" wrapText="1"/>
      <protection/>
    </xf>
    <xf numFmtId="9" fontId="9" fillId="18" borderId="0" xfId="37" applyNumberFormat="1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right" vertical="center" wrapText="1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9" fillId="18" borderId="12" xfId="37" applyNumberFormat="1" applyFont="1" applyFill="1" applyBorder="1" applyAlignment="1" applyProtection="1">
      <alignment vertical="center"/>
      <protection/>
    </xf>
    <xf numFmtId="0" fontId="13" fillId="18" borderId="12" xfId="37" applyFont="1" applyFill="1" applyBorder="1" applyAlignment="1" applyProtection="1">
      <alignment/>
      <protection/>
    </xf>
    <xf numFmtId="9" fontId="10" fillId="18" borderId="12" xfId="37" applyNumberFormat="1" applyFont="1" applyFill="1" applyBorder="1" applyAlignment="1" applyProtection="1">
      <alignment wrapText="1"/>
      <protection/>
    </xf>
    <xf numFmtId="0" fontId="13" fillId="18" borderId="0" xfId="37" applyFont="1" applyFill="1" applyBorder="1" applyAlignment="1" applyProtection="1">
      <alignment/>
      <protection/>
    </xf>
    <xf numFmtId="0" fontId="9" fillId="18" borderId="36" xfId="37" applyFont="1" applyFill="1" applyBorder="1" applyAlignment="1">
      <alignment wrapText="1"/>
      <protection/>
    </xf>
    <xf numFmtId="0" fontId="9" fillId="18" borderId="0" xfId="37" applyFont="1" applyFill="1" applyBorder="1" applyAlignment="1">
      <alignment wrapText="1"/>
      <protection/>
    </xf>
    <xf numFmtId="0" fontId="13" fillId="18" borderId="0" xfId="37" applyFont="1" applyFill="1" applyBorder="1" applyAlignment="1" applyProtection="1">
      <alignment horizontal="center" vertical="center"/>
      <protection/>
    </xf>
    <xf numFmtId="0" fontId="48" fillId="18" borderId="0" xfId="37" applyFont="1" applyFill="1" applyBorder="1" applyAlignment="1" applyProtection="1">
      <alignment vertical="center"/>
      <protection/>
    </xf>
    <xf numFmtId="164" fontId="9" fillId="18" borderId="0" xfId="40" applyNumberFormat="1" applyFont="1" applyFill="1" applyBorder="1" applyAlignment="1" applyProtection="1">
      <alignment horizontal="right" vertical="center" wrapText="1"/>
      <protection/>
    </xf>
    <xf numFmtId="0" fontId="9" fillId="18" borderId="0" xfId="37" applyFont="1" applyFill="1" applyAlignment="1" applyProtection="1">
      <alignment vertical="top"/>
      <protection/>
    </xf>
    <xf numFmtId="0" fontId="9" fillId="18" borderId="0" xfId="37" applyNumberFormat="1" applyFont="1" applyFill="1" applyAlignment="1" applyProtection="1">
      <alignment vertical="top" wrapText="1"/>
      <protection/>
    </xf>
    <xf numFmtId="0" fontId="9" fillId="18" borderId="0" xfId="37" applyNumberFormat="1" applyFont="1" applyFill="1" applyAlignment="1" applyProtection="1">
      <alignment vertical="top"/>
      <protection/>
    </xf>
    <xf numFmtId="0" fontId="9" fillId="18" borderId="0" xfId="37" applyFont="1" applyFill="1" applyAlignment="1" applyProtection="1">
      <alignment horizontal="center" vertical="top"/>
      <protection/>
    </xf>
    <xf numFmtId="0" fontId="20" fillId="18" borderId="0" xfId="37" applyFont="1" applyFill="1" applyAlignment="1" applyProtection="1">
      <alignment vertical="top" wrapText="1"/>
      <protection/>
    </xf>
    <xf numFmtId="0" fontId="9" fillId="18" borderId="0" xfId="37" applyFont="1" applyFill="1" applyAlignment="1" applyProtection="1">
      <alignment vertical="top" wrapText="1"/>
      <protection/>
    </xf>
    <xf numFmtId="49" fontId="51" fillId="18" borderId="0" xfId="37" applyNumberFormat="1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10" fontId="14" fillId="23" borderId="42" xfId="0" applyNumberFormat="1" applyFont="1" applyFill="1" applyBorder="1" applyAlignment="1" applyProtection="1">
      <alignment horizontal="center" vertical="center" wrapText="1"/>
      <protection/>
    </xf>
    <xf numFmtId="0" fontId="0" fillId="23" borderId="44" xfId="0" applyFont="1" applyFill="1" applyBorder="1" applyAlignment="1" applyProtection="1">
      <alignment horizontal="center" vertical="top" wrapText="1"/>
      <protection/>
    </xf>
    <xf numFmtId="0" fontId="0" fillId="18" borderId="0" xfId="37" applyNumberFormat="1" applyFont="1" applyFill="1" applyBorder="1" applyAlignment="1" applyProtection="1">
      <alignment horizontal="left" vertical="center"/>
      <protection/>
    </xf>
    <xf numFmtId="0" fontId="13" fillId="18" borderId="12" xfId="37" applyNumberFormat="1" applyFont="1" applyFill="1" applyBorder="1" applyAlignment="1" applyProtection="1">
      <alignment horizontal="left" vertical="center"/>
      <protection/>
    </xf>
    <xf numFmtId="0" fontId="13" fillId="18" borderId="0" xfId="37" applyNumberFormat="1" applyFont="1" applyFill="1" applyBorder="1" applyAlignment="1" applyProtection="1">
      <alignment horizontal="left" vertical="center"/>
      <protection/>
    </xf>
    <xf numFmtId="0" fontId="10" fillId="18" borderId="12" xfId="37" applyFont="1" applyFill="1" applyBorder="1" applyAlignment="1" applyProtection="1">
      <alignment horizontal="center" vertical="center" wrapText="1"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0" fontId="9" fillId="0" borderId="0" xfId="37" applyFont="1" applyFill="1" applyBorder="1" applyAlignment="1" applyProtection="1">
      <alignment horizontal="center" vertical="center" wrapText="1"/>
      <protection locked="0"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0" fontId="50" fillId="19" borderId="15" xfId="37" applyFont="1" applyFill="1" applyBorder="1" applyAlignment="1" applyProtection="1">
      <alignment horizontal="center" vertical="top" wrapText="1"/>
      <protection/>
    </xf>
    <xf numFmtId="0" fontId="10" fillId="18" borderId="0" xfId="37" applyFont="1" applyFill="1" applyBorder="1" applyAlignment="1" applyProtection="1">
      <alignment horizontal="left" vertical="center"/>
      <protection/>
    </xf>
    <xf numFmtId="0" fontId="10" fillId="18" borderId="0" xfId="37" applyFont="1" applyFill="1" applyBorder="1" applyAlignment="1" applyProtection="1">
      <alignment horizontal="left" vertical="center"/>
      <protection/>
    </xf>
    <xf numFmtId="0" fontId="10" fillId="18" borderId="51" xfId="37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top" wrapText="1"/>
      <protection/>
    </xf>
    <xf numFmtId="0" fontId="50" fillId="0" borderId="15" xfId="37" applyFont="1" applyBorder="1" applyAlignment="1">
      <alignment horizontal="center" vertical="center" wrapText="1"/>
      <protection/>
    </xf>
    <xf numFmtId="0" fontId="49" fillId="0" borderId="15" xfId="37" applyFont="1" applyBorder="1" applyAlignment="1">
      <alignment horizontal="center" vertical="center" wrapText="1"/>
      <protection/>
    </xf>
    <xf numFmtId="0" fontId="50" fillId="19" borderId="15" xfId="37" applyFont="1" applyFill="1" applyBorder="1" applyAlignment="1">
      <alignment horizontal="center" vertical="center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8" fillId="19" borderId="52" xfId="37" applyFont="1" applyFill="1" applyBorder="1" applyAlignment="1" applyProtection="1">
      <alignment horizontal="center" vertical="top" wrapText="1"/>
      <protection/>
    </xf>
    <xf numFmtId="0" fontId="8" fillId="19" borderId="53" xfId="37" applyFont="1" applyFill="1" applyBorder="1" applyAlignment="1" applyProtection="1">
      <alignment horizontal="center" vertical="top" wrapText="1"/>
      <protection/>
    </xf>
    <xf numFmtId="0" fontId="8" fillId="19" borderId="54" xfId="37" applyFont="1" applyFill="1" applyBorder="1" applyAlignment="1" applyProtection="1">
      <alignment horizontal="center" vertical="top" wrapText="1"/>
      <protection/>
    </xf>
    <xf numFmtId="0" fontId="42" fillId="18" borderId="0" xfId="37" applyFont="1" applyFill="1" applyBorder="1" applyAlignment="1" applyProtection="1">
      <alignment horizontal="left" vertical="center"/>
      <protection/>
    </xf>
    <xf numFmtId="0" fontId="42" fillId="18" borderId="0" xfId="37" applyFont="1" applyFill="1" applyBorder="1" applyAlignment="1" applyProtection="1">
      <alignment horizontal="left" vertical="center"/>
      <protection/>
    </xf>
    <xf numFmtId="0" fontId="42" fillId="18" borderId="51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12" fillId="18" borderId="55" xfId="37" applyFont="1" applyFill="1" applyBorder="1" applyAlignment="1" applyProtection="1">
      <alignment horizontal="center" vertical="center" wrapText="1"/>
      <protection/>
    </xf>
    <xf numFmtId="0" fontId="12" fillId="18" borderId="56" xfId="37" applyFont="1" applyFill="1" applyBorder="1" applyAlignment="1" applyProtection="1">
      <alignment horizontal="center" vertical="center" wrapText="1"/>
      <protection/>
    </xf>
    <xf numFmtId="0" fontId="12" fillId="18" borderId="57" xfId="37" applyFont="1" applyFill="1" applyBorder="1" applyAlignment="1" applyProtection="1">
      <alignment horizontal="center" vertical="center" wrapText="1"/>
      <protection/>
    </xf>
    <xf numFmtId="0" fontId="8" fillId="0" borderId="15" xfId="37" applyFont="1" applyBorder="1" applyAlignment="1">
      <alignment horizontal="center" vertical="center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8" fillId="19" borderId="15" xfId="37" applyFont="1" applyFill="1" applyBorder="1" applyAlignment="1">
      <alignment horizontal="center" vertical="center" wrapText="1"/>
      <protection/>
    </xf>
    <xf numFmtId="0" fontId="11" fillId="18" borderId="12" xfId="37" applyNumberFormat="1" applyFont="1" applyFill="1" applyBorder="1" applyAlignment="1" applyProtection="1">
      <alignment horizontal="left" vertical="center"/>
      <protection/>
    </xf>
    <xf numFmtId="0" fontId="11" fillId="18" borderId="0" xfId="37" applyNumberFormat="1" applyFont="1" applyFill="1" applyBorder="1" applyAlignment="1" applyProtection="1">
      <alignment horizontal="left" vertical="center"/>
      <protection/>
    </xf>
    <xf numFmtId="0" fontId="12" fillId="18" borderId="12" xfId="37" applyFont="1" applyFill="1" applyBorder="1" applyAlignment="1" applyProtection="1">
      <alignment horizontal="center" vertical="center" wrapText="1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45" fillId="0" borderId="0" xfId="37" applyFont="1" applyFill="1" applyBorder="1" applyAlignment="1" applyProtection="1">
      <alignment horizontal="center" vertical="center" wrapText="1"/>
      <protection locked="0"/>
    </xf>
    <xf numFmtId="49" fontId="17" fillId="0" borderId="58" xfId="37" applyNumberFormat="1" applyFont="1" applyBorder="1" applyAlignment="1">
      <alignment horizontal="center" vertical="center" wrapText="1"/>
      <protection/>
    </xf>
    <xf numFmtId="0" fontId="40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17" fillId="0" borderId="58" xfId="37" applyNumberFormat="1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  <xf numFmtId="49" fontId="17" fillId="0" borderId="26" xfId="37" applyNumberFormat="1" applyFont="1" applyBorder="1" applyAlignment="1">
      <alignment horizontal="center" vertical="center" wrapText="1"/>
      <protection/>
    </xf>
    <xf numFmtId="49" fontId="17" fillId="18" borderId="58" xfId="37" applyNumberFormat="1" applyFont="1" applyFill="1" applyBorder="1" applyAlignment="1">
      <alignment horizontal="center" vertical="center" wrapText="1"/>
      <protection/>
    </xf>
    <xf numFmtId="0" fontId="17" fillId="0" borderId="26" xfId="37" applyFont="1" applyBorder="1" applyAlignment="1">
      <alignment horizontal="center" vertical="center"/>
      <protection/>
    </xf>
    <xf numFmtId="49" fontId="2" fillId="0" borderId="59" xfId="37" applyNumberFormat="1" applyFont="1" applyBorder="1" applyAlignment="1">
      <alignment horizontal="center" vertical="center" wrapText="1"/>
      <protection/>
    </xf>
    <xf numFmtId="0" fontId="17" fillId="0" borderId="58" xfId="37" applyFont="1" applyBorder="1" applyAlignment="1">
      <alignment horizontal="center" vertical="center"/>
      <protection/>
    </xf>
    <xf numFmtId="49" fontId="2" fillId="0" borderId="60" xfId="3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7" sqref="D1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168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25" t="s">
        <v>169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170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28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29">
        <v>41715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230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26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27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="75" zoomScaleNormal="75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08" customWidth="1"/>
    <col min="2" max="2" width="4.7109375" style="309" customWidth="1"/>
    <col min="3" max="3" width="3.00390625" style="310" hidden="1" customWidth="1"/>
    <col min="4" max="4" width="56.28125" style="309" customWidth="1"/>
    <col min="5" max="5" width="5.00390625" style="311" customWidth="1"/>
    <col min="6" max="6" width="7.8515625" style="311" bestFit="1" customWidth="1"/>
    <col min="7" max="7" width="4.8515625" style="311" customWidth="1"/>
    <col min="8" max="8" width="10.28125" style="312" customWidth="1"/>
    <col min="9" max="9" width="11.421875" style="313" customWidth="1"/>
    <col min="10" max="10" width="2.28125" style="243" customWidth="1"/>
    <col min="11" max="11" width="42.8515625" style="234" customWidth="1"/>
    <col min="12" max="16384" width="9.140625" style="243" customWidth="1"/>
  </cols>
  <sheetData>
    <row r="1" spans="1:11" s="232" customFormat="1" ht="12" customHeight="1">
      <c r="A1" s="231"/>
      <c r="B1" s="231"/>
      <c r="C1" s="231"/>
      <c r="E1" s="231"/>
      <c r="F1" s="231"/>
      <c r="G1" s="231"/>
      <c r="H1" s="233"/>
      <c r="K1" s="234"/>
    </row>
    <row r="2" spans="1:11" s="236" customFormat="1" ht="15">
      <c r="A2" s="235" t="s">
        <v>0</v>
      </c>
      <c r="B2" s="235"/>
      <c r="C2" s="235"/>
      <c r="E2" s="235"/>
      <c r="F2" s="235"/>
      <c r="G2" s="235"/>
      <c r="H2" s="235"/>
      <c r="K2" s="234"/>
    </row>
    <row r="3" spans="1:11" s="237" customFormat="1" ht="12.75">
      <c r="A3" s="233" t="s">
        <v>14</v>
      </c>
      <c r="B3" s="233"/>
      <c r="C3" s="233"/>
      <c r="E3" s="325"/>
      <c r="F3" s="325"/>
      <c r="G3" s="325"/>
      <c r="H3" s="325"/>
      <c r="I3" s="325"/>
      <c r="J3" s="238"/>
      <c r="K3" s="234"/>
    </row>
    <row r="4" spans="5:11" s="239" customFormat="1" ht="12.75">
      <c r="E4" s="240"/>
      <c r="F4" s="240"/>
      <c r="G4" s="240"/>
      <c r="H4" s="241"/>
      <c r="I4" s="242"/>
      <c r="K4" s="234"/>
    </row>
    <row r="5" spans="1:11" ht="21" customHeight="1">
      <c r="A5" s="243"/>
      <c r="B5" s="243"/>
      <c r="C5" s="243"/>
      <c r="D5" s="244"/>
      <c r="E5" s="334" t="s">
        <v>173</v>
      </c>
      <c r="F5" s="335"/>
      <c r="G5" s="335"/>
      <c r="H5" s="336" t="s">
        <v>174</v>
      </c>
      <c r="I5" s="329" t="s">
        <v>175</v>
      </c>
      <c r="J5" s="245"/>
      <c r="K5" s="246" t="s">
        <v>160</v>
      </c>
    </row>
    <row r="6" spans="1:11" s="253" customFormat="1" ht="21" customHeight="1">
      <c r="A6" s="247"/>
      <c r="B6" s="248"/>
      <c r="C6" s="249"/>
      <c r="D6" s="250"/>
      <c r="E6" s="251">
        <v>1</v>
      </c>
      <c r="F6" s="251">
        <v>0.5</v>
      </c>
      <c r="G6" s="251">
        <v>0</v>
      </c>
      <c r="H6" s="336"/>
      <c r="I6" s="329"/>
      <c r="J6" s="245"/>
      <c r="K6" s="252" t="s">
        <v>161</v>
      </c>
    </row>
    <row r="7" spans="1:11" s="253" customFormat="1" ht="21" customHeight="1">
      <c r="A7" s="330" t="s">
        <v>15</v>
      </c>
      <c r="B7" s="331"/>
      <c r="C7" s="331"/>
      <c r="D7" s="332"/>
      <c r="E7" s="254" t="s">
        <v>16</v>
      </c>
      <c r="F7" s="254" t="s">
        <v>17</v>
      </c>
      <c r="G7" s="254" t="s">
        <v>18</v>
      </c>
      <c r="H7" s="336"/>
      <c r="I7" s="329"/>
      <c r="J7" s="245"/>
      <c r="K7" s="255" t="s">
        <v>162</v>
      </c>
    </row>
    <row r="8" spans="1:11" s="253" customFormat="1" ht="12.75">
      <c r="A8" s="247"/>
      <c r="B8" s="333"/>
      <c r="C8" s="333"/>
      <c r="D8" s="333"/>
      <c r="E8" s="256"/>
      <c r="F8" s="256"/>
      <c r="G8" s="256"/>
      <c r="H8" s="161"/>
      <c r="I8" s="30"/>
      <c r="J8" s="30"/>
      <c r="K8" s="234"/>
    </row>
    <row r="9" spans="1:11" s="236" customFormat="1" ht="15">
      <c r="A9" s="257" t="s">
        <v>19</v>
      </c>
      <c r="B9" s="319" t="s">
        <v>120</v>
      </c>
      <c r="C9" s="319"/>
      <c r="D9" s="320"/>
      <c r="E9" s="321"/>
      <c r="F9" s="321"/>
      <c r="G9" s="321"/>
      <c r="H9" s="321"/>
      <c r="I9" s="258">
        <v>0.1</v>
      </c>
      <c r="J9" s="34"/>
      <c r="K9" s="234"/>
    </row>
    <row r="10" spans="1:11" s="242" customFormat="1" ht="38.25">
      <c r="A10" s="259" t="str">
        <f aca="true" t="shared" si="0" ref="A10:A15">IF(NOT(COUNTBLANK(E10:G10)=2),"!","")</f>
        <v>!</v>
      </c>
      <c r="B10" s="38" t="s">
        <v>20</v>
      </c>
      <c r="C10" s="38"/>
      <c r="D10" s="260" t="s">
        <v>148</v>
      </c>
      <c r="E10" s="261"/>
      <c r="F10" s="262"/>
      <c r="G10" s="261"/>
      <c r="H10" s="263">
        <v>0.1</v>
      </c>
      <c r="I10" s="264">
        <f aca="true" t="shared" si="1" ref="I10:I15">IF(ISBLANK($E10),IF(ISBLANK($F10),0,$F$6),$E$6)*$H10</f>
        <v>0</v>
      </c>
      <c r="J10" s="265"/>
      <c r="K10" s="266"/>
    </row>
    <row r="11" spans="1:11" s="242" customFormat="1" ht="63.75">
      <c r="A11" s="259" t="str">
        <f t="shared" si="0"/>
        <v>!</v>
      </c>
      <c r="B11" s="38" t="s">
        <v>21</v>
      </c>
      <c r="C11" s="38"/>
      <c r="D11" s="260" t="s">
        <v>22</v>
      </c>
      <c r="E11" s="261"/>
      <c r="F11" s="262"/>
      <c r="G11" s="261"/>
      <c r="H11" s="263">
        <v>0.18</v>
      </c>
      <c r="I11" s="264">
        <f t="shared" si="1"/>
        <v>0</v>
      </c>
      <c r="J11" s="265"/>
      <c r="K11" s="266"/>
    </row>
    <row r="12" spans="1:11" s="242" customFormat="1" ht="38.25">
      <c r="A12" s="259" t="str">
        <f t="shared" si="0"/>
        <v>!</v>
      </c>
      <c r="B12" s="38" t="s">
        <v>23</v>
      </c>
      <c r="C12" s="38"/>
      <c r="D12" s="260" t="s">
        <v>24</v>
      </c>
      <c r="E12" s="261"/>
      <c r="F12" s="262"/>
      <c r="G12" s="261"/>
      <c r="H12" s="263">
        <v>0.18</v>
      </c>
      <c r="I12" s="264">
        <f t="shared" si="1"/>
        <v>0</v>
      </c>
      <c r="J12" s="265"/>
      <c r="K12" s="266"/>
    </row>
    <row r="13" spans="1:11" s="242" customFormat="1" ht="25.5">
      <c r="A13" s="259" t="str">
        <f t="shared" si="0"/>
        <v>!</v>
      </c>
      <c r="B13" s="38" t="s">
        <v>25</v>
      </c>
      <c r="C13" s="38"/>
      <c r="D13" s="260" t="s">
        <v>133</v>
      </c>
      <c r="E13" s="261"/>
      <c r="F13" s="262"/>
      <c r="G13" s="261"/>
      <c r="H13" s="263">
        <v>0.18</v>
      </c>
      <c r="I13" s="264">
        <f t="shared" si="1"/>
        <v>0</v>
      </c>
      <c r="J13" s="265"/>
      <c r="K13" s="266"/>
    </row>
    <row r="14" spans="1:11" s="242" customFormat="1" ht="63.75">
      <c r="A14" s="259" t="str">
        <f t="shared" si="0"/>
        <v>!</v>
      </c>
      <c r="B14" s="38" t="s">
        <v>26</v>
      </c>
      <c r="C14" s="38"/>
      <c r="D14" s="260" t="s">
        <v>128</v>
      </c>
      <c r="E14" s="261"/>
      <c r="F14" s="262"/>
      <c r="G14" s="261"/>
      <c r="H14" s="263">
        <v>0.18</v>
      </c>
      <c r="I14" s="264">
        <f t="shared" si="1"/>
        <v>0</v>
      </c>
      <c r="J14" s="265"/>
      <c r="K14" s="266"/>
    </row>
    <row r="15" spans="1:11" s="242" customFormat="1" ht="38.25">
      <c r="A15" s="259" t="str">
        <f t="shared" si="0"/>
        <v>!</v>
      </c>
      <c r="B15" s="38" t="s">
        <v>27</v>
      </c>
      <c r="C15" s="38"/>
      <c r="D15" s="260" t="s">
        <v>28</v>
      </c>
      <c r="E15" s="261"/>
      <c r="F15" s="262"/>
      <c r="G15" s="261"/>
      <c r="H15" s="263">
        <v>0.18</v>
      </c>
      <c r="I15" s="264">
        <f t="shared" si="1"/>
        <v>0</v>
      </c>
      <c r="J15" s="265"/>
      <c r="K15" s="266"/>
    </row>
    <row r="16" spans="1:11" s="242" customFormat="1" ht="12.75">
      <c r="A16" s="267"/>
      <c r="B16" s="45"/>
      <c r="C16" s="45"/>
      <c r="D16" s="268"/>
      <c r="E16" s="269"/>
      <c r="F16" s="269"/>
      <c r="G16" s="269"/>
      <c r="H16" s="263">
        <f>SUM(H10:H15)</f>
        <v>1</v>
      </c>
      <c r="I16" s="270">
        <f>SUM(I10:I15)</f>
        <v>0</v>
      </c>
      <c r="J16" s="265"/>
      <c r="K16" s="234"/>
    </row>
    <row r="17" spans="1:11" s="273" customFormat="1" ht="12.75">
      <c r="A17" s="271"/>
      <c r="B17" s="272"/>
      <c r="C17" s="272"/>
      <c r="E17" s="271"/>
      <c r="F17" s="271"/>
      <c r="G17" s="271"/>
      <c r="H17" s="274"/>
      <c r="I17" s="275"/>
      <c r="J17" s="276"/>
      <c r="K17" s="234"/>
    </row>
    <row r="18" spans="1:11" s="236" customFormat="1" ht="15">
      <c r="A18" s="257" t="s">
        <v>29</v>
      </c>
      <c r="B18" s="319" t="s">
        <v>122</v>
      </c>
      <c r="C18" s="319"/>
      <c r="D18" s="320"/>
      <c r="E18" s="321"/>
      <c r="F18" s="321"/>
      <c r="G18" s="321"/>
      <c r="H18" s="321"/>
      <c r="I18" s="258">
        <v>0.1</v>
      </c>
      <c r="J18" s="34"/>
      <c r="K18" s="234"/>
    </row>
    <row r="19" spans="1:11" s="242" customFormat="1" ht="38.25">
      <c r="A19" s="259" t="str">
        <f aca="true" t="shared" si="2" ref="A19:A29">IF(NOT(COUNTBLANK(E19:G19)=2),"!","")</f>
        <v>!</v>
      </c>
      <c r="B19" s="38" t="s">
        <v>30</v>
      </c>
      <c r="C19" s="38"/>
      <c r="D19" s="260" t="s">
        <v>129</v>
      </c>
      <c r="E19" s="261"/>
      <c r="F19" s="262"/>
      <c r="G19" s="261"/>
      <c r="H19" s="263">
        <v>0.1</v>
      </c>
      <c r="I19" s="264">
        <f aca="true" t="shared" si="3" ref="I19:I29">IF(ISBLANK($E19),IF(ISBLANK($F19),0,$F$6),$E$6)*$H19</f>
        <v>0</v>
      </c>
      <c r="J19" s="265"/>
      <c r="K19" s="266"/>
    </row>
    <row r="20" spans="1:11" s="242" customFormat="1" ht="38.25">
      <c r="A20" s="259" t="str">
        <f t="shared" si="2"/>
        <v>!</v>
      </c>
      <c r="B20" s="38" t="s">
        <v>31</v>
      </c>
      <c r="C20" s="38"/>
      <c r="D20" s="277" t="s">
        <v>149</v>
      </c>
      <c r="E20" s="261"/>
      <c r="F20" s="262"/>
      <c r="G20" s="261"/>
      <c r="H20" s="263">
        <v>0.1</v>
      </c>
      <c r="I20" s="264">
        <f t="shared" si="3"/>
        <v>0</v>
      </c>
      <c r="J20" s="265"/>
      <c r="K20" s="266"/>
    </row>
    <row r="21" spans="1:11" s="242" customFormat="1" ht="38.25">
      <c r="A21" s="259" t="str">
        <f t="shared" si="2"/>
        <v>!</v>
      </c>
      <c r="B21" s="38" t="s">
        <v>32</v>
      </c>
      <c r="C21" s="38"/>
      <c r="D21" s="277" t="s">
        <v>136</v>
      </c>
      <c r="E21" s="261"/>
      <c r="F21" s="262"/>
      <c r="G21" s="261"/>
      <c r="H21" s="263">
        <v>0.1</v>
      </c>
      <c r="I21" s="264">
        <f t="shared" si="3"/>
        <v>0</v>
      </c>
      <c r="J21" s="265"/>
      <c r="K21" s="266"/>
    </row>
    <row r="22" spans="1:11" s="242" customFormat="1" ht="25.5">
      <c r="A22" s="259" t="str">
        <f t="shared" si="2"/>
        <v>!</v>
      </c>
      <c r="B22" s="38" t="s">
        <v>34</v>
      </c>
      <c r="C22" s="38"/>
      <c r="D22" s="260" t="s">
        <v>33</v>
      </c>
      <c r="E22" s="261"/>
      <c r="F22" s="262"/>
      <c r="G22" s="261"/>
      <c r="H22" s="263">
        <v>0.1</v>
      </c>
      <c r="I22" s="264">
        <f t="shared" si="3"/>
        <v>0</v>
      </c>
      <c r="J22" s="265"/>
      <c r="K22" s="266"/>
    </row>
    <row r="23" spans="1:11" s="242" customFormat="1" ht="38.25">
      <c r="A23" s="259" t="str">
        <f t="shared" si="2"/>
        <v>!</v>
      </c>
      <c r="B23" s="38" t="s">
        <v>35</v>
      </c>
      <c r="C23" s="38"/>
      <c r="D23" s="277" t="s">
        <v>150</v>
      </c>
      <c r="E23" s="261"/>
      <c r="F23" s="262"/>
      <c r="G23" s="261"/>
      <c r="H23" s="263">
        <v>0.1</v>
      </c>
      <c r="I23" s="264">
        <f t="shared" si="3"/>
        <v>0</v>
      </c>
      <c r="J23" s="265"/>
      <c r="K23" s="266"/>
    </row>
    <row r="24" spans="1:11" s="242" customFormat="1" ht="25.5">
      <c r="A24" s="259" t="str">
        <f t="shared" si="2"/>
        <v>!</v>
      </c>
      <c r="B24" s="38" t="s">
        <v>37</v>
      </c>
      <c r="C24" s="38"/>
      <c r="D24" s="260" t="s">
        <v>36</v>
      </c>
      <c r="E24" s="261"/>
      <c r="F24" s="262"/>
      <c r="G24" s="261"/>
      <c r="H24" s="263">
        <v>0.1</v>
      </c>
      <c r="I24" s="264">
        <f t="shared" si="3"/>
        <v>0</v>
      </c>
      <c r="J24" s="265"/>
      <c r="K24" s="266"/>
    </row>
    <row r="25" spans="1:11" s="242" customFormat="1" ht="38.25">
      <c r="A25" s="259" t="str">
        <f t="shared" si="2"/>
        <v>!</v>
      </c>
      <c r="B25" s="38" t="s">
        <v>39</v>
      </c>
      <c r="C25" s="38"/>
      <c r="D25" s="260" t="s">
        <v>38</v>
      </c>
      <c r="E25" s="261"/>
      <c r="F25" s="262"/>
      <c r="G25" s="261"/>
      <c r="H25" s="263">
        <v>0.1</v>
      </c>
      <c r="I25" s="264">
        <f t="shared" si="3"/>
        <v>0</v>
      </c>
      <c r="J25" s="265"/>
      <c r="K25" s="266"/>
    </row>
    <row r="26" spans="1:11" s="242" customFormat="1" ht="25.5">
      <c r="A26" s="259" t="str">
        <f t="shared" si="2"/>
        <v>!</v>
      </c>
      <c r="B26" s="38" t="s">
        <v>40</v>
      </c>
      <c r="C26" s="38"/>
      <c r="D26" s="260" t="s">
        <v>141</v>
      </c>
      <c r="E26" s="261"/>
      <c r="F26" s="262"/>
      <c r="G26" s="261"/>
      <c r="H26" s="263">
        <v>0.05</v>
      </c>
      <c r="I26" s="264">
        <f t="shared" si="3"/>
        <v>0</v>
      </c>
      <c r="J26" s="265"/>
      <c r="K26" s="266"/>
    </row>
    <row r="27" spans="1:11" s="242" customFormat="1" ht="63.75">
      <c r="A27" s="259" t="str">
        <f t="shared" si="2"/>
        <v>!</v>
      </c>
      <c r="B27" s="38" t="s">
        <v>138</v>
      </c>
      <c r="C27" s="38"/>
      <c r="D27" s="260" t="s">
        <v>139</v>
      </c>
      <c r="E27" s="261"/>
      <c r="F27" s="262"/>
      <c r="G27" s="261"/>
      <c r="H27" s="263">
        <v>0.05</v>
      </c>
      <c r="I27" s="264">
        <f t="shared" si="3"/>
        <v>0</v>
      </c>
      <c r="J27" s="265"/>
      <c r="K27" s="266"/>
    </row>
    <row r="28" spans="1:11" s="242" customFormat="1" ht="25.5">
      <c r="A28" s="259" t="str">
        <f t="shared" si="2"/>
        <v>!</v>
      </c>
      <c r="B28" s="38" t="s">
        <v>42</v>
      </c>
      <c r="C28" s="38"/>
      <c r="D28" s="277" t="s">
        <v>41</v>
      </c>
      <c r="E28" s="261"/>
      <c r="F28" s="262"/>
      <c r="G28" s="261"/>
      <c r="H28" s="263">
        <v>0.1</v>
      </c>
      <c r="I28" s="264">
        <f t="shared" si="3"/>
        <v>0</v>
      </c>
      <c r="J28" s="265"/>
      <c r="K28" s="266"/>
    </row>
    <row r="29" spans="1:11" s="242" customFormat="1" ht="38.25">
      <c r="A29" s="259" t="str">
        <f t="shared" si="2"/>
        <v>!</v>
      </c>
      <c r="B29" s="38" t="s">
        <v>151</v>
      </c>
      <c r="C29" s="38"/>
      <c r="D29" s="260" t="s">
        <v>43</v>
      </c>
      <c r="E29" s="261"/>
      <c r="F29" s="262"/>
      <c r="G29" s="261"/>
      <c r="H29" s="263">
        <v>0.1</v>
      </c>
      <c r="I29" s="264">
        <f t="shared" si="3"/>
        <v>0</v>
      </c>
      <c r="J29" s="265"/>
      <c r="K29" s="266"/>
    </row>
    <row r="30" spans="1:11" s="242" customFormat="1" ht="12.75">
      <c r="A30" s="267"/>
      <c r="B30" s="45"/>
      <c r="C30" s="45"/>
      <c r="D30" s="268"/>
      <c r="E30" s="269"/>
      <c r="F30" s="269"/>
      <c r="G30" s="269"/>
      <c r="H30" s="263">
        <f>SUM(H19:H29)</f>
        <v>1</v>
      </c>
      <c r="I30" s="270">
        <f>SUM(I19:I29)</f>
        <v>0</v>
      </c>
      <c r="J30" s="265"/>
      <c r="K30" s="234"/>
    </row>
    <row r="31" spans="2:11" s="273" customFormat="1" ht="12.75">
      <c r="B31" s="45"/>
      <c r="C31" s="45"/>
      <c r="E31" s="278"/>
      <c r="F31" s="278"/>
      <c r="G31" s="278"/>
      <c r="H31" s="279"/>
      <c r="I31" s="278"/>
      <c r="J31" s="278"/>
      <c r="K31" s="234"/>
    </row>
    <row r="32" spans="1:11" s="280" customFormat="1" ht="15">
      <c r="A32" s="280" t="s">
        <v>44</v>
      </c>
      <c r="B32" s="326" t="s">
        <v>114</v>
      </c>
      <c r="C32" s="327"/>
      <c r="D32" s="327"/>
      <c r="E32" s="327"/>
      <c r="F32" s="327"/>
      <c r="G32" s="327"/>
      <c r="H32" s="328"/>
      <c r="I32" s="281">
        <v>0.1</v>
      </c>
      <c r="J32" s="34"/>
      <c r="K32" s="234"/>
    </row>
    <row r="33" spans="1:11" s="242" customFormat="1" ht="51">
      <c r="A33" s="259" t="str">
        <f>IF(NOT(COUNTBLANK(E33:G33)=2),"!","")</f>
        <v>!</v>
      </c>
      <c r="B33" s="38" t="s">
        <v>45</v>
      </c>
      <c r="C33" s="38"/>
      <c r="D33" s="260" t="s">
        <v>46</v>
      </c>
      <c r="E33" s="261"/>
      <c r="F33" s="262"/>
      <c r="G33" s="262"/>
      <c r="H33" s="263">
        <v>0.2</v>
      </c>
      <c r="I33" s="264">
        <f>IF(ISBLANK($E33),IF(ISBLANK($F33),0,$F$6),$E$6)*$H33</f>
        <v>0</v>
      </c>
      <c r="J33" s="265"/>
      <c r="K33" s="266"/>
    </row>
    <row r="34" spans="1:11" s="242" customFormat="1" ht="38.25">
      <c r="A34" s="259" t="str">
        <f>IF(NOT(COUNTBLANK(E34:G34)=2),"!","")</f>
        <v>!</v>
      </c>
      <c r="B34" s="38" t="s">
        <v>47</v>
      </c>
      <c r="C34" s="38"/>
      <c r="D34" s="260" t="s">
        <v>48</v>
      </c>
      <c r="E34" s="261"/>
      <c r="F34" s="262"/>
      <c r="G34" s="262"/>
      <c r="H34" s="263">
        <v>0.2</v>
      </c>
      <c r="I34" s="264">
        <f>IF(ISBLANK($E34),IF(ISBLANK($F34),0,$F$6),$E$6)*$H34</f>
        <v>0</v>
      </c>
      <c r="J34" s="265"/>
      <c r="K34" s="266"/>
    </row>
    <row r="35" spans="1:11" s="242" customFormat="1" ht="38.25">
      <c r="A35" s="259" t="str">
        <f>IF(NOT(COUNTBLANK(E35:G35)=2),"!","")</f>
        <v>!</v>
      </c>
      <c r="B35" s="38" t="s">
        <v>49</v>
      </c>
      <c r="C35" s="38"/>
      <c r="D35" s="260" t="s">
        <v>50</v>
      </c>
      <c r="E35" s="261"/>
      <c r="F35" s="262"/>
      <c r="G35" s="262"/>
      <c r="H35" s="263">
        <v>0.2</v>
      </c>
      <c r="I35" s="264">
        <f>IF(ISBLANK($E35),IF(ISBLANK($F35),0,$F$6),$E$6)*$H35</f>
        <v>0</v>
      </c>
      <c r="J35" s="265"/>
      <c r="K35" s="266"/>
    </row>
    <row r="36" spans="1:11" s="242" customFormat="1" ht="51">
      <c r="A36" s="259" t="str">
        <f>IF(NOT(COUNTBLANK(E36:G36)=2),"!","")</f>
        <v>!</v>
      </c>
      <c r="B36" s="38" t="s">
        <v>51</v>
      </c>
      <c r="C36" s="38"/>
      <c r="D36" s="277" t="s">
        <v>130</v>
      </c>
      <c r="E36" s="261"/>
      <c r="F36" s="262"/>
      <c r="G36" s="262"/>
      <c r="H36" s="263">
        <v>0.2</v>
      </c>
      <c r="I36" s="264">
        <f>IF(ISBLANK($E36),IF(ISBLANK($F36),0,$F$6),$E$6)*$H36</f>
        <v>0</v>
      </c>
      <c r="J36" s="265"/>
      <c r="K36" s="266"/>
    </row>
    <row r="37" spans="1:11" s="242" customFormat="1" ht="25.5">
      <c r="A37" s="259" t="str">
        <f>IF(NOT(COUNTBLANK(E37:G37)=2),"!","")</f>
        <v>!</v>
      </c>
      <c r="B37" s="38" t="s">
        <v>52</v>
      </c>
      <c r="C37" s="38"/>
      <c r="D37" s="260" t="s">
        <v>53</v>
      </c>
      <c r="E37" s="261"/>
      <c r="F37" s="262"/>
      <c r="G37" s="262"/>
      <c r="H37" s="263">
        <v>0.2</v>
      </c>
      <c r="I37" s="264">
        <f>IF(ISBLANK($E37),IF(ISBLANK($F37),0,$F$6),$E$6)*$H37</f>
        <v>0</v>
      </c>
      <c r="J37" s="265"/>
      <c r="K37" s="266"/>
    </row>
    <row r="38" spans="2:11" s="282" customFormat="1" ht="12.75">
      <c r="B38" s="283"/>
      <c r="C38" s="283"/>
      <c r="E38" s="271"/>
      <c r="F38" s="271"/>
      <c r="G38" s="271"/>
      <c r="H38" s="263">
        <f>SUM(H33:H37)</f>
        <v>1</v>
      </c>
      <c r="I38" s="270">
        <f>SUM(I33:I37)</f>
        <v>0</v>
      </c>
      <c r="J38" s="284"/>
      <c r="K38" s="234"/>
    </row>
    <row r="39" spans="1:11" s="285" customFormat="1" ht="15">
      <c r="A39" s="257" t="s">
        <v>54</v>
      </c>
      <c r="B39" s="319" t="s">
        <v>121</v>
      </c>
      <c r="C39" s="319"/>
      <c r="D39" s="320"/>
      <c r="E39" s="321"/>
      <c r="F39" s="321"/>
      <c r="G39" s="321"/>
      <c r="H39" s="321"/>
      <c r="I39" s="258">
        <v>0.2</v>
      </c>
      <c r="J39" s="56"/>
      <c r="K39" s="234"/>
    </row>
    <row r="40" spans="1:11" s="242" customFormat="1" ht="51">
      <c r="A40" s="259" t="str">
        <f>IF(NOT(COUNTBLANK(E40:G40)=2),"!","")</f>
        <v>!</v>
      </c>
      <c r="B40" s="38" t="s">
        <v>55</v>
      </c>
      <c r="C40" s="38"/>
      <c r="D40" s="260" t="s">
        <v>56</v>
      </c>
      <c r="E40" s="261"/>
      <c r="F40" s="262"/>
      <c r="G40" s="262"/>
      <c r="H40" s="263">
        <v>0.25</v>
      </c>
      <c r="I40" s="264">
        <f>IF(ISBLANK($E40),IF(ISBLANK($F40),0,$F$6),$E$6)*$H40</f>
        <v>0</v>
      </c>
      <c r="J40" s="265"/>
      <c r="K40" s="266"/>
    </row>
    <row r="41" spans="1:11" s="242" customFormat="1" ht="38.25">
      <c r="A41" s="259" t="str">
        <f>IF(NOT(COUNTBLANK(E41:G41)=2),"!","")</f>
        <v>!</v>
      </c>
      <c r="B41" s="38" t="s">
        <v>57</v>
      </c>
      <c r="C41" s="286"/>
      <c r="D41" s="260" t="s">
        <v>58</v>
      </c>
      <c r="E41" s="261"/>
      <c r="F41" s="262"/>
      <c r="G41" s="262"/>
      <c r="H41" s="263">
        <v>0.25</v>
      </c>
      <c r="I41" s="264">
        <f>IF(ISBLANK($E41),IF(ISBLANK($F41),0,$F$6),$E$6)*$H41</f>
        <v>0</v>
      </c>
      <c r="J41" s="265"/>
      <c r="K41" s="266"/>
    </row>
    <row r="42" spans="1:11" s="242" customFormat="1" ht="25.5">
      <c r="A42" s="259" t="str">
        <f>IF(NOT(COUNTBLANK(E42:G42)=2),"!","")</f>
        <v>!</v>
      </c>
      <c r="B42" s="38" t="s">
        <v>59</v>
      </c>
      <c r="C42" s="286"/>
      <c r="D42" s="260" t="s">
        <v>60</v>
      </c>
      <c r="E42" s="261"/>
      <c r="F42" s="262"/>
      <c r="G42" s="262"/>
      <c r="H42" s="263">
        <v>0.25</v>
      </c>
      <c r="I42" s="264">
        <f>IF(ISBLANK($E42),IF(ISBLANK($F42),0,$F$6),$E$6)*$H42</f>
        <v>0</v>
      </c>
      <c r="J42" s="265"/>
      <c r="K42" s="266"/>
    </row>
    <row r="43" spans="1:11" s="242" customFormat="1" ht="25.5">
      <c r="A43" s="259" t="str">
        <f>IF(NOT(COUNTBLANK(E43:G43)=2),"!","")</f>
        <v>!</v>
      </c>
      <c r="B43" s="38" t="s">
        <v>61</v>
      </c>
      <c r="C43" s="38"/>
      <c r="D43" s="260" t="s">
        <v>62</v>
      </c>
      <c r="E43" s="261"/>
      <c r="F43" s="262"/>
      <c r="G43" s="262"/>
      <c r="H43" s="263">
        <v>0.25</v>
      </c>
      <c r="I43" s="264">
        <f>IF(ISBLANK($E43),IF(ISBLANK($F43),0,$F$6),$E$6)*$H43</f>
        <v>0</v>
      </c>
      <c r="J43" s="265"/>
      <c r="K43" s="266"/>
    </row>
    <row r="44" spans="1:11" s="273" customFormat="1" ht="12.75">
      <c r="A44" s="287"/>
      <c r="B44" s="288"/>
      <c r="C44" s="74"/>
      <c r="D44" s="289"/>
      <c r="E44" s="290"/>
      <c r="F44" s="290"/>
      <c r="G44" s="290"/>
      <c r="H44" s="263">
        <f>SUM(H40:H43)</f>
        <v>1</v>
      </c>
      <c r="I44" s="270">
        <f>SUM(I40:I43)</f>
        <v>0</v>
      </c>
      <c r="J44" s="291"/>
      <c r="K44" s="234"/>
    </row>
    <row r="45" spans="1:11" s="236" customFormat="1" ht="15">
      <c r="A45" s="257" t="s">
        <v>63</v>
      </c>
      <c r="B45" s="319" t="s">
        <v>113</v>
      </c>
      <c r="C45" s="319"/>
      <c r="D45" s="319"/>
      <c r="E45" s="321"/>
      <c r="F45" s="321"/>
      <c r="G45" s="321"/>
      <c r="H45" s="321"/>
      <c r="I45" s="258">
        <v>0.2</v>
      </c>
      <c r="J45" s="34"/>
      <c r="K45" s="234"/>
    </row>
    <row r="46" spans="1:11" s="242" customFormat="1" ht="25.5">
      <c r="A46" s="259" t="str">
        <f aca="true" t="shared" si="4" ref="A46:A54">IF(NOT(COUNTBLANK(E46:G46)=2),"!","")</f>
        <v>!</v>
      </c>
      <c r="B46" s="292" t="s">
        <v>64</v>
      </c>
      <c r="C46" s="38"/>
      <c r="D46" s="260" t="s">
        <v>146</v>
      </c>
      <c r="E46" s="262"/>
      <c r="F46" s="262"/>
      <c r="G46" s="261"/>
      <c r="H46" s="293">
        <v>0.15</v>
      </c>
      <c r="I46" s="264">
        <f aca="true" t="shared" si="5" ref="I46:I54">IF(ISBLANK($E46),IF(ISBLANK($F46),0,$F$6),$E$6)*$H46</f>
        <v>0</v>
      </c>
      <c r="J46" s="265"/>
      <c r="K46" s="266"/>
    </row>
    <row r="47" spans="1:11" s="242" customFormat="1" ht="76.5">
      <c r="A47" s="259" t="str">
        <f t="shared" si="4"/>
        <v>!</v>
      </c>
      <c r="B47" s="292" t="s">
        <v>65</v>
      </c>
      <c r="C47" s="38"/>
      <c r="D47" s="260" t="s">
        <v>66</v>
      </c>
      <c r="E47" s="262"/>
      <c r="F47" s="262"/>
      <c r="G47" s="261"/>
      <c r="H47" s="263">
        <v>0.1</v>
      </c>
      <c r="I47" s="264">
        <f t="shared" si="5"/>
        <v>0</v>
      </c>
      <c r="J47" s="265"/>
      <c r="K47" s="266"/>
    </row>
    <row r="48" spans="1:11" s="242" customFormat="1" ht="51">
      <c r="A48" s="259" t="str">
        <f t="shared" si="4"/>
        <v>!</v>
      </c>
      <c r="B48" s="292" t="s">
        <v>67</v>
      </c>
      <c r="C48" s="38"/>
      <c r="D48" s="260" t="s">
        <v>68</v>
      </c>
      <c r="E48" s="262"/>
      <c r="F48" s="262"/>
      <c r="G48" s="261"/>
      <c r="H48" s="263">
        <v>0.1</v>
      </c>
      <c r="I48" s="264">
        <f t="shared" si="5"/>
        <v>0</v>
      </c>
      <c r="J48" s="265"/>
      <c r="K48" s="266"/>
    </row>
    <row r="49" spans="1:11" s="242" customFormat="1" ht="38.25">
      <c r="A49" s="259" t="str">
        <f t="shared" si="4"/>
        <v>!</v>
      </c>
      <c r="B49" s="292" t="s">
        <v>69</v>
      </c>
      <c r="C49" s="38"/>
      <c r="D49" s="260" t="s">
        <v>70</v>
      </c>
      <c r="E49" s="262"/>
      <c r="F49" s="262"/>
      <c r="G49" s="261"/>
      <c r="H49" s="263">
        <v>0.1</v>
      </c>
      <c r="I49" s="264">
        <f t="shared" si="5"/>
        <v>0</v>
      </c>
      <c r="J49" s="265"/>
      <c r="K49" s="266"/>
    </row>
    <row r="50" spans="1:11" s="242" customFormat="1" ht="63.75">
      <c r="A50" s="259" t="str">
        <f t="shared" si="4"/>
        <v>!</v>
      </c>
      <c r="B50" s="292" t="s">
        <v>71</v>
      </c>
      <c r="C50" s="38"/>
      <c r="D50" s="277" t="s">
        <v>72</v>
      </c>
      <c r="E50" s="262"/>
      <c r="F50" s="262"/>
      <c r="G50" s="262"/>
      <c r="H50" s="263">
        <v>0.1</v>
      </c>
      <c r="I50" s="264">
        <f t="shared" si="5"/>
        <v>0</v>
      </c>
      <c r="J50" s="265"/>
      <c r="K50" s="266"/>
    </row>
    <row r="51" spans="1:11" s="242" customFormat="1" ht="38.25">
      <c r="A51" s="259" t="str">
        <f t="shared" si="4"/>
        <v>!</v>
      </c>
      <c r="B51" s="292" t="s">
        <v>73</v>
      </c>
      <c r="C51" s="38"/>
      <c r="D51" s="277" t="s">
        <v>74</v>
      </c>
      <c r="E51" s="262"/>
      <c r="F51" s="262"/>
      <c r="G51" s="262"/>
      <c r="H51" s="263">
        <v>0.1</v>
      </c>
      <c r="I51" s="264">
        <f t="shared" si="5"/>
        <v>0</v>
      </c>
      <c r="J51" s="265"/>
      <c r="K51" s="266"/>
    </row>
    <row r="52" spans="1:11" s="242" customFormat="1" ht="38.25">
      <c r="A52" s="259" t="str">
        <f t="shared" si="4"/>
        <v>!</v>
      </c>
      <c r="B52" s="292" t="s">
        <v>75</v>
      </c>
      <c r="C52" s="38"/>
      <c r="D52" s="277" t="s">
        <v>76</v>
      </c>
      <c r="E52" s="262"/>
      <c r="F52" s="262"/>
      <c r="G52" s="262"/>
      <c r="H52" s="263">
        <v>0.1</v>
      </c>
      <c r="I52" s="264">
        <f t="shared" si="5"/>
        <v>0</v>
      </c>
      <c r="J52" s="265"/>
      <c r="K52" s="266"/>
    </row>
    <row r="53" spans="1:11" s="242" customFormat="1" ht="25.5">
      <c r="A53" s="259" t="str">
        <f t="shared" si="4"/>
        <v>!</v>
      </c>
      <c r="B53" s="292" t="s">
        <v>77</v>
      </c>
      <c r="C53" s="38"/>
      <c r="D53" s="277" t="s">
        <v>78</v>
      </c>
      <c r="E53" s="262"/>
      <c r="F53" s="262"/>
      <c r="G53" s="262"/>
      <c r="H53" s="263">
        <v>0.15</v>
      </c>
      <c r="I53" s="264">
        <f t="shared" si="5"/>
        <v>0</v>
      </c>
      <c r="J53" s="265"/>
      <c r="K53" s="266"/>
    </row>
    <row r="54" spans="1:11" s="242" customFormat="1" ht="38.25">
      <c r="A54" s="259" t="str">
        <f t="shared" si="4"/>
        <v>!</v>
      </c>
      <c r="B54" s="292" t="s">
        <v>79</v>
      </c>
      <c r="C54" s="38"/>
      <c r="D54" s="277" t="s">
        <v>80</v>
      </c>
      <c r="E54" s="261"/>
      <c r="F54" s="262"/>
      <c r="G54" s="262"/>
      <c r="H54" s="263">
        <v>0.1</v>
      </c>
      <c r="I54" s="264">
        <f t="shared" si="5"/>
        <v>0</v>
      </c>
      <c r="J54" s="265"/>
      <c r="K54" s="266"/>
    </row>
    <row r="55" spans="1:11" s="242" customFormat="1" ht="12.75">
      <c r="A55" s="267"/>
      <c r="B55" s="294"/>
      <c r="C55" s="45"/>
      <c r="D55" s="295"/>
      <c r="E55" s="269"/>
      <c r="F55" s="269"/>
      <c r="G55" s="269"/>
      <c r="H55" s="263">
        <f>SUM(H46:H54)</f>
        <v>0.9999999999999999</v>
      </c>
      <c r="I55" s="270">
        <f>SUM(I46:I54)</f>
        <v>0</v>
      </c>
      <c r="J55" s="265"/>
      <c r="K55" s="234"/>
    </row>
    <row r="56" spans="5:11" s="239" customFormat="1" ht="12" customHeight="1">
      <c r="E56" s="278"/>
      <c r="F56" s="278"/>
      <c r="G56" s="278"/>
      <c r="H56" s="274"/>
      <c r="I56" s="296"/>
      <c r="J56" s="297"/>
      <c r="K56" s="234"/>
    </row>
    <row r="57" spans="1:11" s="239" customFormat="1" ht="12.75" hidden="1">
      <c r="A57" s="273"/>
      <c r="E57" s="278"/>
      <c r="F57" s="278"/>
      <c r="G57" s="278"/>
      <c r="H57" s="274"/>
      <c r="I57" s="296"/>
      <c r="J57" s="297"/>
      <c r="K57" s="234"/>
    </row>
    <row r="58" spans="2:11" s="282" customFormat="1" ht="12.75">
      <c r="B58" s="298"/>
      <c r="C58" s="298"/>
      <c r="E58" s="271"/>
      <c r="F58" s="271"/>
      <c r="G58" s="271"/>
      <c r="H58" s="274"/>
      <c r="I58" s="296"/>
      <c r="J58" s="284"/>
      <c r="K58" s="234"/>
    </row>
    <row r="59" spans="1:11" s="236" customFormat="1" ht="18" customHeight="1">
      <c r="A59" s="257" t="s">
        <v>81</v>
      </c>
      <c r="B59" s="319" t="s">
        <v>118</v>
      </c>
      <c r="C59" s="319"/>
      <c r="D59" s="319"/>
      <c r="E59" s="321"/>
      <c r="F59" s="321"/>
      <c r="G59" s="321"/>
      <c r="H59" s="321"/>
      <c r="I59" s="258">
        <v>0.2</v>
      </c>
      <c r="J59" s="34"/>
      <c r="K59" s="234"/>
    </row>
    <row r="60" spans="1:11" s="242" customFormat="1" ht="63.75">
      <c r="A60" s="259" t="str">
        <f aca="true" t="shared" si="6" ref="A60:A67">IF(NOT(COUNTBLANK(E60:G60)=2),"!","")</f>
        <v>!</v>
      </c>
      <c r="B60" s="38" t="s">
        <v>82</v>
      </c>
      <c r="C60" s="38"/>
      <c r="D60" s="260" t="s">
        <v>83</v>
      </c>
      <c r="E60" s="262"/>
      <c r="F60" s="262"/>
      <c r="G60" s="261"/>
      <c r="H60" s="263">
        <v>0.1</v>
      </c>
      <c r="I60" s="264">
        <f aca="true" t="shared" si="7" ref="I60:I67">IF(ISBLANK($E60),IF(ISBLANK($F60),0,$F$6),$E$6)*$H60</f>
        <v>0</v>
      </c>
      <c r="J60" s="265"/>
      <c r="K60" s="266"/>
    </row>
    <row r="61" spans="1:11" s="242" customFormat="1" ht="38.25">
      <c r="A61" s="259" t="str">
        <f t="shared" si="6"/>
        <v>!</v>
      </c>
      <c r="B61" s="299" t="s">
        <v>84</v>
      </c>
      <c r="C61" s="38"/>
      <c r="D61" s="260" t="s">
        <v>131</v>
      </c>
      <c r="E61" s="262"/>
      <c r="F61" s="262"/>
      <c r="G61" s="261"/>
      <c r="H61" s="263">
        <v>0.15</v>
      </c>
      <c r="I61" s="264">
        <f t="shared" si="7"/>
        <v>0</v>
      </c>
      <c r="J61" s="265"/>
      <c r="K61" s="266"/>
    </row>
    <row r="62" spans="1:11" s="242" customFormat="1" ht="76.5">
      <c r="A62" s="259" t="str">
        <f t="shared" si="6"/>
        <v>!</v>
      </c>
      <c r="B62" s="38" t="s">
        <v>85</v>
      </c>
      <c r="C62" s="38"/>
      <c r="D62" s="260" t="s">
        <v>86</v>
      </c>
      <c r="E62" s="262"/>
      <c r="F62" s="262"/>
      <c r="G62" s="261"/>
      <c r="H62" s="263">
        <v>0.1</v>
      </c>
      <c r="I62" s="264">
        <f t="shared" si="7"/>
        <v>0</v>
      </c>
      <c r="J62" s="265"/>
      <c r="K62" s="266"/>
    </row>
    <row r="63" spans="1:11" s="242" customFormat="1" ht="25.5">
      <c r="A63" s="259" t="str">
        <f t="shared" si="6"/>
        <v>!</v>
      </c>
      <c r="B63" s="38" t="s">
        <v>87</v>
      </c>
      <c r="C63" s="38"/>
      <c r="D63" s="260" t="s">
        <v>147</v>
      </c>
      <c r="E63" s="262"/>
      <c r="F63" s="262"/>
      <c r="G63" s="261"/>
      <c r="H63" s="263">
        <v>0.15</v>
      </c>
      <c r="I63" s="264">
        <f t="shared" si="7"/>
        <v>0</v>
      </c>
      <c r="J63" s="265"/>
      <c r="K63" s="266"/>
    </row>
    <row r="64" spans="1:11" s="242" customFormat="1" ht="38.25">
      <c r="A64" s="259" t="str">
        <f t="shared" si="6"/>
        <v>!</v>
      </c>
      <c r="B64" s="38" t="s">
        <v>88</v>
      </c>
      <c r="C64" s="239"/>
      <c r="D64" s="260" t="s">
        <v>154</v>
      </c>
      <c r="E64" s="262"/>
      <c r="F64" s="262"/>
      <c r="G64" s="261"/>
      <c r="H64" s="263">
        <v>0.15</v>
      </c>
      <c r="I64" s="264">
        <f t="shared" si="7"/>
        <v>0</v>
      </c>
      <c r="J64" s="265"/>
      <c r="K64" s="266"/>
    </row>
    <row r="65" spans="1:11" s="242" customFormat="1" ht="38.25">
      <c r="A65" s="259" t="str">
        <f t="shared" si="6"/>
        <v>!</v>
      </c>
      <c r="B65" s="38" t="s">
        <v>90</v>
      </c>
      <c r="C65" s="239"/>
      <c r="D65" s="260" t="s">
        <v>89</v>
      </c>
      <c r="E65" s="262"/>
      <c r="F65" s="262"/>
      <c r="G65" s="261"/>
      <c r="H65" s="263">
        <v>0.1</v>
      </c>
      <c r="I65" s="264">
        <f t="shared" si="7"/>
        <v>0</v>
      </c>
      <c r="J65" s="265"/>
      <c r="K65" s="266"/>
    </row>
    <row r="66" spans="1:11" s="242" customFormat="1" ht="89.25">
      <c r="A66" s="259" t="str">
        <f t="shared" si="6"/>
        <v>!</v>
      </c>
      <c r="B66" s="292" t="s">
        <v>91</v>
      </c>
      <c r="C66" s="38"/>
      <c r="D66" s="260" t="s">
        <v>92</v>
      </c>
      <c r="E66" s="262"/>
      <c r="F66" s="262"/>
      <c r="G66" s="261"/>
      <c r="H66" s="263">
        <v>0.1</v>
      </c>
      <c r="I66" s="264">
        <f t="shared" si="7"/>
        <v>0</v>
      </c>
      <c r="J66" s="265"/>
      <c r="K66" s="266"/>
    </row>
    <row r="67" spans="1:11" s="242" customFormat="1" ht="63.75">
      <c r="A67" s="259" t="str">
        <f t="shared" si="6"/>
        <v>!</v>
      </c>
      <c r="B67" s="38" t="s">
        <v>93</v>
      </c>
      <c r="C67" s="38"/>
      <c r="D67" s="260" t="s">
        <v>132</v>
      </c>
      <c r="E67" s="262"/>
      <c r="F67" s="262"/>
      <c r="G67" s="261"/>
      <c r="H67" s="263">
        <v>0.15</v>
      </c>
      <c r="I67" s="264">
        <f t="shared" si="7"/>
        <v>0</v>
      </c>
      <c r="J67" s="265"/>
      <c r="K67" s="266"/>
    </row>
    <row r="68" spans="1:11" s="242" customFormat="1" ht="12.75">
      <c r="A68" s="267"/>
      <c r="B68" s="294"/>
      <c r="C68" s="45"/>
      <c r="D68" s="268"/>
      <c r="E68" s="269"/>
      <c r="F68" s="269"/>
      <c r="G68" s="269"/>
      <c r="H68" s="263">
        <f>SUM(H60:H67)</f>
        <v>1</v>
      </c>
      <c r="I68" s="270">
        <f>SUM(I60:I67)</f>
        <v>0</v>
      </c>
      <c r="J68" s="265"/>
      <c r="K68" s="234"/>
    </row>
    <row r="69" spans="1:11" s="302" customFormat="1" ht="28.5" customHeight="1">
      <c r="A69" s="300" t="s">
        <v>94</v>
      </c>
      <c r="B69" s="322" t="s">
        <v>158</v>
      </c>
      <c r="C69" s="323"/>
      <c r="D69" s="323"/>
      <c r="E69" s="323"/>
      <c r="F69" s="323"/>
      <c r="G69" s="323"/>
      <c r="H69" s="324"/>
      <c r="I69" s="301">
        <v>0.1</v>
      </c>
      <c r="J69" s="208"/>
      <c r="K69" s="234"/>
    </row>
    <row r="70" spans="1:11" s="242" customFormat="1" ht="51">
      <c r="A70" s="259" t="str">
        <f>IF(NOT(COUNTBLANK(E70:G70)=2),"!","")</f>
        <v>!</v>
      </c>
      <c r="B70" s="38" t="s">
        <v>95</v>
      </c>
      <c r="C70" s="38"/>
      <c r="D70" s="260" t="s">
        <v>96</v>
      </c>
      <c r="E70" s="262"/>
      <c r="F70" s="262"/>
      <c r="G70" s="262"/>
      <c r="H70" s="263">
        <v>0.3333</v>
      </c>
      <c r="I70" s="264">
        <f>IF(ISBLANK($E70),IF(ISBLANK($F70),0,$F$6),$E$6)*$H70</f>
        <v>0</v>
      </c>
      <c r="J70" s="265"/>
      <c r="K70" s="266"/>
    </row>
    <row r="71" spans="1:11" s="242" customFormat="1" ht="25.5">
      <c r="A71" s="259" t="str">
        <f>IF(NOT(COUNTBLANK(E71:G71)=2),"!","")</f>
        <v>!</v>
      </c>
      <c r="B71" s="38" t="s">
        <v>97</v>
      </c>
      <c r="C71" s="38"/>
      <c r="D71" s="303" t="s">
        <v>98</v>
      </c>
      <c r="E71" s="261"/>
      <c r="F71" s="262"/>
      <c r="G71" s="262"/>
      <c r="H71" s="263">
        <v>0.3333</v>
      </c>
      <c r="I71" s="264">
        <f>IF(ISBLANK($E71),IF(ISBLANK($F71),0,$F$6),$E$6)*$H71</f>
        <v>0</v>
      </c>
      <c r="J71" s="265"/>
      <c r="K71" s="266"/>
    </row>
    <row r="72" spans="1:11" s="242" customFormat="1" ht="51">
      <c r="A72" s="259" t="str">
        <f>IF(NOT(COUNTBLANK(E72:G72)=2),"!","")</f>
        <v>!</v>
      </c>
      <c r="B72" s="38" t="s">
        <v>99</v>
      </c>
      <c r="C72" s="38"/>
      <c r="D72" s="303" t="s">
        <v>100</v>
      </c>
      <c r="E72" s="261"/>
      <c r="F72" s="262"/>
      <c r="G72" s="262"/>
      <c r="H72" s="263">
        <v>0.3333</v>
      </c>
      <c r="I72" s="264">
        <f>IF(ISBLANK($E72),IF(ISBLANK($F72),0,$F$6),$E$6)*$H72</f>
        <v>0</v>
      </c>
      <c r="J72" s="265"/>
      <c r="K72" s="266"/>
    </row>
    <row r="73" spans="1:11" s="242" customFormat="1" ht="12.75">
      <c r="A73" s="267"/>
      <c r="B73" s="45"/>
      <c r="C73" s="45"/>
      <c r="D73" s="304"/>
      <c r="E73" s="269"/>
      <c r="F73" s="269"/>
      <c r="G73" s="269"/>
      <c r="H73" s="263">
        <f>SUM(H70:H72)</f>
        <v>0.9999</v>
      </c>
      <c r="I73" s="270">
        <f>SUM(I70:I72)</f>
        <v>0</v>
      </c>
      <c r="J73" s="265"/>
      <c r="K73" s="234"/>
    </row>
    <row r="74" spans="1:11" s="273" customFormat="1" ht="12.75">
      <c r="A74" s="271"/>
      <c r="B74" s="272"/>
      <c r="C74" s="272"/>
      <c r="E74" s="271"/>
      <c r="F74" s="271"/>
      <c r="G74" s="271"/>
      <c r="H74" s="274"/>
      <c r="I74" s="296"/>
      <c r="J74" s="276"/>
      <c r="K74" s="234"/>
    </row>
    <row r="75" spans="2:11" s="280" customFormat="1" ht="15">
      <c r="B75" s="320"/>
      <c r="C75" s="320"/>
      <c r="D75" s="320"/>
      <c r="E75" s="305"/>
      <c r="F75" s="305"/>
      <c r="G75" s="305"/>
      <c r="H75" s="306"/>
      <c r="I75" s="281"/>
      <c r="J75" s="34"/>
      <c r="K75" s="234"/>
    </row>
    <row r="76" spans="1:11" s="295" customFormat="1" ht="12.75">
      <c r="A76" s="267"/>
      <c r="B76" s="45"/>
      <c r="C76" s="45"/>
      <c r="D76" s="268"/>
      <c r="E76" s="269"/>
      <c r="F76" s="269"/>
      <c r="G76" s="269"/>
      <c r="H76" s="274"/>
      <c r="I76" s="307"/>
      <c r="J76" s="297"/>
      <c r="K76" s="234"/>
    </row>
    <row r="77" spans="1:11" s="295" customFormat="1" ht="12.75">
      <c r="A77" s="267"/>
      <c r="B77" s="45"/>
      <c r="C77" s="45"/>
      <c r="E77" s="269"/>
      <c r="F77" s="269"/>
      <c r="G77" s="269"/>
      <c r="H77" s="274"/>
      <c r="I77" s="307"/>
      <c r="J77" s="297"/>
      <c r="K77" s="234"/>
    </row>
    <row r="78" spans="1:11" s="295" customFormat="1" ht="12.75">
      <c r="A78" s="267"/>
      <c r="B78" s="45"/>
      <c r="C78" s="45"/>
      <c r="D78" s="268"/>
      <c r="E78" s="269"/>
      <c r="F78" s="269"/>
      <c r="G78" s="269"/>
      <c r="H78" s="274"/>
      <c r="I78" s="307"/>
      <c r="J78" s="297"/>
      <c r="K78" s="234"/>
    </row>
    <row r="79" spans="1:11" s="295" customFormat="1" ht="12.75">
      <c r="A79" s="267"/>
      <c r="B79" s="45"/>
      <c r="C79" s="45"/>
      <c r="D79" s="268"/>
      <c r="E79" s="269"/>
      <c r="F79" s="269"/>
      <c r="G79" s="269"/>
      <c r="H79" s="274"/>
      <c r="I79" s="307"/>
      <c r="J79" s="297"/>
      <c r="K79" s="234"/>
    </row>
    <row r="80" spans="1:11" s="295" customFormat="1" ht="12.75">
      <c r="A80" s="267"/>
      <c r="B80" s="45"/>
      <c r="C80" s="45"/>
      <c r="D80" s="268"/>
      <c r="E80" s="269"/>
      <c r="F80" s="269"/>
      <c r="G80" s="269"/>
      <c r="H80" s="274"/>
      <c r="I80" s="307"/>
      <c r="J80" s="297"/>
      <c r="K80" s="234"/>
    </row>
    <row r="81" spans="1:11" s="295" customFormat="1" ht="12.75">
      <c r="A81" s="267"/>
      <c r="B81" s="45"/>
      <c r="C81" s="45"/>
      <c r="D81" s="268"/>
      <c r="E81" s="269"/>
      <c r="F81" s="269"/>
      <c r="G81" s="269"/>
      <c r="H81" s="274"/>
      <c r="I81" s="307"/>
      <c r="J81" s="297"/>
      <c r="K81" s="234"/>
    </row>
    <row r="82" spans="1:11" s="295" customFormat="1" ht="12.75">
      <c r="A82" s="267"/>
      <c r="B82" s="45"/>
      <c r="C82" s="45"/>
      <c r="D82" s="268"/>
      <c r="E82" s="269"/>
      <c r="F82" s="269"/>
      <c r="G82" s="269"/>
      <c r="H82" s="274"/>
      <c r="I82" s="307"/>
      <c r="J82" s="297"/>
      <c r="K82" s="234"/>
    </row>
    <row r="83" spans="1:11" s="295" customFormat="1" ht="12.75">
      <c r="A83" s="267"/>
      <c r="B83" s="45"/>
      <c r="C83" s="45"/>
      <c r="E83" s="269"/>
      <c r="F83" s="269"/>
      <c r="G83" s="269"/>
      <c r="H83" s="274"/>
      <c r="I83" s="307"/>
      <c r="J83" s="297"/>
      <c r="K83" s="234"/>
    </row>
    <row r="84" spans="2:11" s="273" customFormat="1" ht="12.75">
      <c r="B84" s="45"/>
      <c r="C84" s="45"/>
      <c r="E84" s="278"/>
      <c r="F84" s="278"/>
      <c r="G84" s="278"/>
      <c r="H84" s="274"/>
      <c r="I84" s="296"/>
      <c r="J84" s="291"/>
      <c r="K84" s="234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83"/>
  <sheetViews>
    <sheetView showGridLines="0" tabSelected="1" zoomScale="85" zoomScaleNormal="85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1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6" customWidth="1"/>
    <col min="9" max="9" width="11.421875" style="18" customWidth="1"/>
    <col min="10" max="10" width="2.28125" style="19" customWidth="1"/>
    <col min="11" max="11" width="43.00390625" style="69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59"/>
      <c r="K1" s="21"/>
    </row>
    <row r="2" spans="1:11" s="35" customFormat="1" ht="15">
      <c r="A2" s="212" t="s">
        <v>0</v>
      </c>
      <c r="B2" s="212"/>
      <c r="C2" s="212"/>
      <c r="E2" s="212"/>
      <c r="F2" s="212"/>
      <c r="G2" s="212"/>
      <c r="H2" s="212"/>
      <c r="K2" s="314"/>
    </row>
    <row r="3" spans="1:11" s="3" customFormat="1" ht="12.75">
      <c r="A3" s="159" t="s">
        <v>102</v>
      </c>
      <c r="B3" s="5"/>
      <c r="C3" s="5"/>
      <c r="E3" s="362" t="s">
        <v>172</v>
      </c>
      <c r="F3" s="362"/>
      <c r="G3" s="362"/>
      <c r="H3" s="362"/>
      <c r="I3" s="362"/>
      <c r="J3" s="20"/>
      <c r="K3" s="21"/>
    </row>
    <row r="4" spans="4:11" s="9" customFormat="1" ht="12.75">
      <c r="D4" s="171"/>
      <c r="E4" s="22"/>
      <c r="F4" s="22"/>
      <c r="G4" s="22"/>
      <c r="H4" s="160"/>
      <c r="I4" s="23"/>
      <c r="K4" s="49"/>
    </row>
    <row r="5" spans="1:11" ht="21" customHeight="1">
      <c r="A5" s="19"/>
      <c r="B5" s="19"/>
      <c r="C5" s="19"/>
      <c r="D5" s="172"/>
      <c r="E5" s="353" t="s">
        <v>163</v>
      </c>
      <c r="F5" s="354"/>
      <c r="G5" s="354"/>
      <c r="H5" s="355" t="s">
        <v>164</v>
      </c>
      <c r="I5" s="340" t="s">
        <v>165</v>
      </c>
      <c r="J5" s="167"/>
      <c r="K5" s="215" t="s">
        <v>160</v>
      </c>
    </row>
    <row r="6" spans="1:11" s="28" customFormat="1" ht="21" customHeight="1">
      <c r="A6" s="24"/>
      <c r="B6" s="25"/>
      <c r="C6" s="26"/>
      <c r="D6" s="27"/>
      <c r="E6" s="218">
        <v>1</v>
      </c>
      <c r="F6" s="218">
        <v>0.5</v>
      </c>
      <c r="G6" s="218">
        <v>0</v>
      </c>
      <c r="H6" s="355"/>
      <c r="I6" s="341"/>
      <c r="J6" s="167"/>
      <c r="K6" s="216" t="s">
        <v>161</v>
      </c>
    </row>
    <row r="7" spans="1:11" s="28" customFormat="1" ht="21" customHeight="1">
      <c r="A7" s="343" t="s">
        <v>15</v>
      </c>
      <c r="B7" s="344"/>
      <c r="C7" s="344"/>
      <c r="D7" s="345"/>
      <c r="E7" s="213" t="s">
        <v>16</v>
      </c>
      <c r="F7" s="213" t="s">
        <v>17</v>
      </c>
      <c r="G7" s="213" t="s">
        <v>18</v>
      </c>
      <c r="H7" s="355"/>
      <c r="I7" s="342"/>
      <c r="J7" s="167"/>
      <c r="K7" s="217" t="s">
        <v>162</v>
      </c>
    </row>
    <row r="8" spans="1:11" s="28" customFormat="1" ht="11.25" customHeight="1">
      <c r="A8" s="24"/>
      <c r="B8" s="346"/>
      <c r="C8" s="346"/>
      <c r="D8" s="346"/>
      <c r="E8" s="29"/>
      <c r="F8" s="29"/>
      <c r="G8" s="29"/>
      <c r="H8" s="161"/>
      <c r="I8" s="30"/>
      <c r="J8" s="31"/>
      <c r="K8" s="169"/>
    </row>
    <row r="9" spans="1:11" s="35" customFormat="1" ht="15">
      <c r="A9" s="32" t="s">
        <v>19</v>
      </c>
      <c r="B9" s="356" t="s">
        <v>127</v>
      </c>
      <c r="C9" s="356"/>
      <c r="D9" s="357"/>
      <c r="E9" s="358"/>
      <c r="F9" s="358"/>
      <c r="G9" s="358"/>
      <c r="H9" s="358"/>
      <c r="I9" s="33">
        <v>0.1</v>
      </c>
      <c r="J9" s="34"/>
      <c r="K9" s="52"/>
    </row>
    <row r="10" spans="1:11" s="23" customFormat="1" ht="25.5">
      <c r="A10" s="36" t="str">
        <f>IF(NOT(COUNTBLANK(E10:F10)=2),"!","")</f>
        <v>!</v>
      </c>
      <c r="B10" s="78" t="s">
        <v>20</v>
      </c>
      <c r="C10" s="38"/>
      <c r="D10" s="177" t="s">
        <v>103</v>
      </c>
      <c r="E10" s="315" t="s">
        <v>176</v>
      </c>
      <c r="F10" s="39"/>
      <c r="H10" s="162">
        <v>0.15</v>
      </c>
      <c r="I10" s="42">
        <f>IF(ISBLANK(#REF!),IF(ISBLANK($F10),0,$F$6),$E$6)*$H10</f>
        <v>0.15</v>
      </c>
      <c r="J10" s="168"/>
      <c r="K10" s="214"/>
    </row>
    <row r="11" spans="1:11" s="23" customFormat="1" ht="38.25">
      <c r="A11" s="36">
        <f aca="true" t="shared" si="0" ref="A10:A15">IF(NOT(COUNTBLANK(E11:G11)=2),"!","")</f>
      </c>
      <c r="B11" s="78" t="s">
        <v>21</v>
      </c>
      <c r="C11" s="38"/>
      <c r="D11" s="177" t="s">
        <v>134</v>
      </c>
      <c r="E11" s="315" t="s">
        <v>176</v>
      </c>
      <c r="F11" s="39"/>
      <c r="G11" s="40"/>
      <c r="H11" s="162">
        <v>0.2</v>
      </c>
      <c r="I11" s="42">
        <f aca="true" t="shared" si="1" ref="I10:I15">IF(ISBLANK($E11),IF(ISBLANK($F11),0,$F$6),$E$6)*$H11</f>
        <v>0.2</v>
      </c>
      <c r="J11" s="168"/>
      <c r="K11" s="214"/>
    </row>
    <row r="12" spans="1:11" s="23" customFormat="1" ht="38.25">
      <c r="A12" s="36">
        <f t="shared" si="0"/>
      </c>
      <c r="B12" s="78" t="s">
        <v>23</v>
      </c>
      <c r="C12" s="38"/>
      <c r="D12" s="177" t="s">
        <v>137</v>
      </c>
      <c r="E12" s="315" t="s">
        <v>176</v>
      </c>
      <c r="F12" s="39"/>
      <c r="G12" s="40"/>
      <c r="H12" s="162">
        <v>0.15</v>
      </c>
      <c r="I12" s="42">
        <f t="shared" si="1"/>
        <v>0.15</v>
      </c>
      <c r="J12" s="168"/>
      <c r="K12" s="214"/>
    </row>
    <row r="13" spans="1:11" s="23" customFormat="1" ht="25.5">
      <c r="A13" s="36">
        <f t="shared" si="0"/>
      </c>
      <c r="B13" s="78" t="s">
        <v>25</v>
      </c>
      <c r="C13" s="37"/>
      <c r="D13" s="177" t="s">
        <v>104</v>
      </c>
      <c r="E13" s="315" t="s">
        <v>176</v>
      </c>
      <c r="F13" s="39"/>
      <c r="G13" s="40"/>
      <c r="H13" s="162">
        <v>0.2</v>
      </c>
      <c r="I13" s="42">
        <f t="shared" si="1"/>
        <v>0.2</v>
      </c>
      <c r="J13" s="168"/>
      <c r="K13" s="214"/>
    </row>
    <row r="14" spans="1:11" s="23" customFormat="1" ht="38.25">
      <c r="A14" s="36">
        <f t="shared" si="0"/>
      </c>
      <c r="B14" s="78" t="s">
        <v>26</v>
      </c>
      <c r="C14" s="37"/>
      <c r="D14" s="177" t="s">
        <v>105</v>
      </c>
      <c r="E14" s="315" t="s">
        <v>176</v>
      </c>
      <c r="F14" s="39"/>
      <c r="G14" s="40"/>
      <c r="H14" s="162">
        <v>0.15</v>
      </c>
      <c r="I14" s="42">
        <f t="shared" si="1"/>
        <v>0.15</v>
      </c>
      <c r="J14" s="168"/>
      <c r="K14" s="214"/>
    </row>
    <row r="15" spans="1:11" s="23" customFormat="1" ht="38.25">
      <c r="A15" s="36">
        <f t="shared" si="0"/>
      </c>
      <c r="B15" s="78" t="s">
        <v>27</v>
      </c>
      <c r="C15" s="38"/>
      <c r="D15" s="177" t="s">
        <v>106</v>
      </c>
      <c r="E15" s="315" t="s">
        <v>176</v>
      </c>
      <c r="F15" s="39"/>
      <c r="G15" s="39"/>
      <c r="H15" s="162">
        <v>0.15</v>
      </c>
      <c r="I15" s="42">
        <f t="shared" si="1"/>
        <v>0.15</v>
      </c>
      <c r="J15" s="168"/>
      <c r="K15" s="214"/>
    </row>
    <row r="16" spans="1:11" s="23" customFormat="1" ht="12.75">
      <c r="A16" s="73"/>
      <c r="B16" s="60"/>
      <c r="C16" s="74"/>
      <c r="D16" s="174"/>
      <c r="E16" s="46"/>
      <c r="F16" s="46"/>
      <c r="G16" s="46"/>
      <c r="H16" s="162">
        <f>SUM(H10:H15)</f>
        <v>1</v>
      </c>
      <c r="I16" s="41">
        <f>SUM(I10:I15)</f>
        <v>1</v>
      </c>
      <c r="J16" s="168"/>
      <c r="K16" s="66"/>
    </row>
    <row r="17" spans="1:10" s="66" customFormat="1" ht="0.75" customHeight="1">
      <c r="A17" s="43"/>
      <c r="B17" s="44"/>
      <c r="C17" s="45"/>
      <c r="D17" s="175"/>
      <c r="E17" s="46"/>
      <c r="F17" s="46"/>
      <c r="G17" s="46"/>
      <c r="H17" s="163"/>
      <c r="I17" s="50"/>
      <c r="J17" s="67"/>
    </row>
    <row r="18" spans="1:10" s="66" customFormat="1" ht="12.75">
      <c r="A18" s="43"/>
      <c r="B18" s="44"/>
      <c r="C18" s="45"/>
      <c r="D18" s="175"/>
      <c r="E18" s="46"/>
      <c r="F18" s="46"/>
      <c r="G18" s="46"/>
      <c r="H18" s="163"/>
      <c r="I18" s="50"/>
      <c r="J18" s="67"/>
    </row>
    <row r="19" spans="1:11" s="35" customFormat="1" ht="15">
      <c r="A19" s="32" t="s">
        <v>29</v>
      </c>
      <c r="B19" s="356" t="s">
        <v>126</v>
      </c>
      <c r="C19" s="356"/>
      <c r="D19" s="357"/>
      <c r="E19" s="358"/>
      <c r="F19" s="358"/>
      <c r="G19" s="358"/>
      <c r="H19" s="358"/>
      <c r="I19" s="33">
        <v>0.1</v>
      </c>
      <c r="J19" s="34"/>
      <c r="K19" s="52"/>
    </row>
    <row r="20" spans="1:11" s="23" customFormat="1" ht="63.75">
      <c r="A20" s="36">
        <f aca="true" t="shared" si="2" ref="A20:A26">IF(NOT(COUNTBLANK(E20:G20)=2),"!","")</f>
      </c>
      <c r="B20" s="78" t="s">
        <v>30</v>
      </c>
      <c r="C20" s="38"/>
      <c r="D20" s="177" t="s">
        <v>107</v>
      </c>
      <c r="E20" s="315" t="s">
        <v>176</v>
      </c>
      <c r="F20" s="39"/>
      <c r="G20" s="40"/>
      <c r="H20" s="162">
        <v>0.15</v>
      </c>
      <c r="I20" s="42">
        <f aca="true" t="shared" si="3" ref="I20:I26">IF(ISBLANK($E20),IF(ISBLANK($F20),0,$F$6),$E$6)*$H20</f>
        <v>0.15</v>
      </c>
      <c r="J20" s="168"/>
      <c r="K20" s="214"/>
    </row>
    <row r="21" spans="1:11" s="23" customFormat="1" ht="25.5">
      <c r="A21" s="36">
        <f t="shared" si="2"/>
      </c>
      <c r="B21" s="78" t="s">
        <v>31</v>
      </c>
      <c r="C21" s="38"/>
      <c r="D21" s="177" t="s">
        <v>140</v>
      </c>
      <c r="E21" s="315" t="s">
        <v>176</v>
      </c>
      <c r="F21" s="39"/>
      <c r="G21" s="40"/>
      <c r="H21" s="162">
        <v>0.2</v>
      </c>
      <c r="I21" s="42">
        <f t="shared" si="3"/>
        <v>0.2</v>
      </c>
      <c r="J21" s="168"/>
      <c r="K21" s="214"/>
    </row>
    <row r="22" spans="1:11" s="23" customFormat="1" ht="38.25">
      <c r="A22" s="36">
        <f t="shared" si="2"/>
      </c>
      <c r="B22" s="78" t="s">
        <v>32</v>
      </c>
      <c r="C22" s="38"/>
      <c r="D22" s="177" t="s">
        <v>142</v>
      </c>
      <c r="E22" s="315" t="s">
        <v>176</v>
      </c>
      <c r="F22" s="39"/>
      <c r="G22" s="40"/>
      <c r="H22" s="162">
        <v>0.1</v>
      </c>
      <c r="I22" s="42">
        <f t="shared" si="3"/>
        <v>0.1</v>
      </c>
      <c r="J22" s="168"/>
      <c r="K22" s="214"/>
    </row>
    <row r="23" spans="1:11" s="23" customFormat="1" ht="63.75">
      <c r="A23" s="36">
        <f t="shared" si="2"/>
      </c>
      <c r="B23" s="78" t="s">
        <v>34</v>
      </c>
      <c r="C23" s="38"/>
      <c r="D23" s="177" t="s">
        <v>143</v>
      </c>
      <c r="E23" s="315" t="s">
        <v>176</v>
      </c>
      <c r="F23" s="39"/>
      <c r="G23" s="40"/>
      <c r="H23" s="162">
        <v>0.1</v>
      </c>
      <c r="I23" s="42">
        <f t="shared" si="3"/>
        <v>0.1</v>
      </c>
      <c r="J23" s="168"/>
      <c r="K23" s="214"/>
    </row>
    <row r="24" spans="1:11" s="23" customFormat="1" ht="38.25">
      <c r="A24" s="36">
        <f t="shared" si="2"/>
      </c>
      <c r="B24" s="78" t="s">
        <v>35</v>
      </c>
      <c r="C24" s="38"/>
      <c r="D24" s="176" t="s">
        <v>144</v>
      </c>
      <c r="E24" s="315" t="s">
        <v>176</v>
      </c>
      <c r="F24" s="39"/>
      <c r="G24" s="40"/>
      <c r="H24" s="162">
        <v>0.15</v>
      </c>
      <c r="I24" s="42">
        <f t="shared" si="3"/>
        <v>0.15</v>
      </c>
      <c r="J24" s="168"/>
      <c r="K24" s="214"/>
    </row>
    <row r="25" spans="1:11" s="23" customFormat="1" ht="63.75">
      <c r="A25" s="219">
        <f t="shared" si="2"/>
      </c>
      <c r="B25" s="220" t="s">
        <v>37</v>
      </c>
      <c r="C25" s="75"/>
      <c r="D25" s="177" t="s">
        <v>155</v>
      </c>
      <c r="E25" s="315" t="s">
        <v>176</v>
      </c>
      <c r="F25" s="76"/>
      <c r="G25" s="40"/>
      <c r="H25" s="162">
        <v>0.15</v>
      </c>
      <c r="I25" s="42">
        <f t="shared" si="3"/>
        <v>0.15</v>
      </c>
      <c r="J25" s="168"/>
      <c r="K25" s="214"/>
    </row>
    <row r="26" spans="1:11" s="23" customFormat="1" ht="38.25">
      <c r="A26" s="223">
        <f t="shared" si="2"/>
      </c>
      <c r="B26" s="224" t="s">
        <v>39</v>
      </c>
      <c r="C26" s="192"/>
      <c r="D26" s="177" t="s">
        <v>108</v>
      </c>
      <c r="E26" s="315" t="s">
        <v>176</v>
      </c>
      <c r="F26" s="39"/>
      <c r="G26" s="39"/>
      <c r="H26" s="162">
        <v>0.15</v>
      </c>
      <c r="I26" s="42">
        <f t="shared" si="3"/>
        <v>0.15</v>
      </c>
      <c r="J26" s="168"/>
      <c r="K26" s="214"/>
    </row>
    <row r="27" spans="1:11" s="23" customFormat="1" ht="11.25" customHeight="1">
      <c r="A27" s="221"/>
      <c r="B27" s="222"/>
      <c r="C27" s="74"/>
      <c r="D27" s="175"/>
      <c r="E27" s="46"/>
      <c r="F27" s="46"/>
      <c r="G27" s="46"/>
      <c r="H27" s="162">
        <f>SUM(H20:H26)</f>
        <v>1</v>
      </c>
      <c r="I27" s="41">
        <f>SUM(I20:I26)</f>
        <v>1</v>
      </c>
      <c r="J27" s="168"/>
      <c r="K27" s="66"/>
    </row>
    <row r="28" spans="1:10" s="66" customFormat="1" ht="12.75" hidden="1">
      <c r="A28" s="43"/>
      <c r="B28" s="44"/>
      <c r="C28" s="45"/>
      <c r="D28" s="175"/>
      <c r="E28" s="46"/>
      <c r="F28" s="46"/>
      <c r="G28" s="46"/>
      <c r="H28" s="163"/>
      <c r="I28" s="50"/>
      <c r="J28" s="67"/>
    </row>
    <row r="29" spans="1:10" s="66" customFormat="1" ht="12.75">
      <c r="A29" s="43"/>
      <c r="B29" s="44"/>
      <c r="C29" s="45"/>
      <c r="D29" s="175"/>
      <c r="E29" s="46"/>
      <c r="F29" s="46"/>
      <c r="G29" s="46"/>
      <c r="H29" s="163"/>
      <c r="I29" s="50"/>
      <c r="J29" s="67"/>
    </row>
    <row r="30" spans="1:10" s="52" customFormat="1" ht="30.75" customHeight="1">
      <c r="A30" s="52" t="s">
        <v>44</v>
      </c>
      <c r="B30" s="347" t="s">
        <v>159</v>
      </c>
      <c r="C30" s="348"/>
      <c r="D30" s="349"/>
      <c r="E30" s="350"/>
      <c r="F30" s="351"/>
      <c r="G30" s="351"/>
      <c r="H30" s="352"/>
      <c r="I30" s="53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78" t="s">
        <v>45</v>
      </c>
      <c r="C31" s="38"/>
      <c r="D31" s="177" t="s">
        <v>156</v>
      </c>
      <c r="E31" s="315" t="s">
        <v>176</v>
      </c>
      <c r="F31" s="39"/>
      <c r="G31" s="39"/>
      <c r="H31" s="162">
        <v>0.15</v>
      </c>
      <c r="I31" s="42">
        <f aca="true" t="shared" si="5" ref="I31:I36">IF(ISBLANK($E31),IF(ISBLANK($F31),0,$F$6),$E$6)*$H31</f>
        <v>0.15</v>
      </c>
      <c r="J31" s="168"/>
      <c r="K31" s="214"/>
    </row>
    <row r="32" spans="1:11" s="23" customFormat="1" ht="51">
      <c r="A32" s="36">
        <f t="shared" si="4"/>
      </c>
      <c r="B32" s="78" t="s">
        <v>47</v>
      </c>
      <c r="C32" s="38"/>
      <c r="D32" s="177" t="s">
        <v>152</v>
      </c>
      <c r="E32" s="315" t="s">
        <v>176</v>
      </c>
      <c r="F32" s="39"/>
      <c r="G32" s="39"/>
      <c r="H32" s="162">
        <v>0.15</v>
      </c>
      <c r="I32" s="42">
        <f t="shared" si="5"/>
        <v>0.15</v>
      </c>
      <c r="J32" s="168"/>
      <c r="K32" s="214"/>
    </row>
    <row r="33" spans="1:11" s="23" customFormat="1" ht="38.25">
      <c r="A33" s="36">
        <f t="shared" si="4"/>
      </c>
      <c r="B33" s="78" t="s">
        <v>49</v>
      </c>
      <c r="C33" s="38"/>
      <c r="D33" s="177" t="s">
        <v>145</v>
      </c>
      <c r="E33" s="315" t="s">
        <v>176</v>
      </c>
      <c r="F33" s="39"/>
      <c r="G33" s="39"/>
      <c r="H33" s="162">
        <v>0.15</v>
      </c>
      <c r="I33" s="42">
        <f t="shared" si="5"/>
        <v>0.15</v>
      </c>
      <c r="J33" s="168"/>
      <c r="K33" s="214"/>
    </row>
    <row r="34" spans="1:204" s="77" customFormat="1" ht="38.25">
      <c r="A34" s="36">
        <f t="shared" si="4"/>
      </c>
      <c r="B34" s="78" t="s">
        <v>51</v>
      </c>
      <c r="C34" s="64"/>
      <c r="D34" s="177" t="s">
        <v>153</v>
      </c>
      <c r="E34" s="315" t="s">
        <v>176</v>
      </c>
      <c r="F34" s="39"/>
      <c r="G34" s="39"/>
      <c r="H34" s="162">
        <v>0.2</v>
      </c>
      <c r="I34" s="41">
        <f t="shared" si="5"/>
        <v>0.2</v>
      </c>
      <c r="J34" s="168"/>
      <c r="K34" s="21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</row>
    <row r="35" spans="1:11" s="23" customFormat="1" ht="38.25">
      <c r="A35" s="36">
        <f t="shared" si="4"/>
      </c>
      <c r="B35" s="78" t="s">
        <v>52</v>
      </c>
      <c r="C35" s="38"/>
      <c r="D35" s="177" t="s">
        <v>50</v>
      </c>
      <c r="E35" s="315" t="s">
        <v>176</v>
      </c>
      <c r="F35" s="39"/>
      <c r="G35" s="39"/>
      <c r="H35" s="162">
        <v>0.15</v>
      </c>
      <c r="I35" s="42">
        <f t="shared" si="5"/>
        <v>0.15</v>
      </c>
      <c r="J35" s="168"/>
      <c r="K35" s="214"/>
    </row>
    <row r="36" spans="1:11" s="21" customFormat="1" ht="25.5">
      <c r="A36" s="36">
        <f t="shared" si="4"/>
      </c>
      <c r="B36" s="78" t="s">
        <v>109</v>
      </c>
      <c r="C36" s="79"/>
      <c r="D36" s="177" t="s">
        <v>53</v>
      </c>
      <c r="E36" s="315" t="s">
        <v>176</v>
      </c>
      <c r="F36" s="80"/>
      <c r="G36" s="80"/>
      <c r="H36" s="162">
        <v>0.2</v>
      </c>
      <c r="I36" s="42">
        <f t="shared" si="5"/>
        <v>0.2</v>
      </c>
      <c r="J36" s="168"/>
      <c r="K36" s="214"/>
    </row>
    <row r="37" spans="2:10" s="21" customFormat="1" ht="12.75">
      <c r="B37" s="54"/>
      <c r="C37" s="54"/>
      <c r="E37" s="47"/>
      <c r="F37" s="47"/>
      <c r="G37" s="47"/>
      <c r="H37" s="162">
        <f>SUM(H31:H36)</f>
        <v>1</v>
      </c>
      <c r="I37" s="41">
        <f>SUM(I31:I36)</f>
        <v>1</v>
      </c>
      <c r="J37" s="55"/>
    </row>
    <row r="38" spans="2:10" s="21" customFormat="1" ht="12.75">
      <c r="B38" s="68"/>
      <c r="C38" s="68"/>
      <c r="E38" s="47"/>
      <c r="F38" s="47"/>
      <c r="G38" s="47"/>
      <c r="H38" s="163"/>
      <c r="I38" s="50"/>
      <c r="J38" s="55"/>
    </row>
    <row r="39" spans="1:11" s="57" customFormat="1" ht="15">
      <c r="A39" s="32" t="s">
        <v>54</v>
      </c>
      <c r="B39" s="356" t="s">
        <v>121</v>
      </c>
      <c r="C39" s="356"/>
      <c r="D39" s="356"/>
      <c r="E39" s="358"/>
      <c r="F39" s="358"/>
      <c r="G39" s="358"/>
      <c r="H39" s="358"/>
      <c r="I39" s="33">
        <v>0.2</v>
      </c>
      <c r="J39" s="56"/>
      <c r="K39" s="170"/>
    </row>
    <row r="40" spans="1:11" s="23" customFormat="1" ht="51">
      <c r="A40" s="36">
        <f>IF(NOT(COUNTBLANK(E40:G40)=2),"!","")</f>
      </c>
      <c r="B40" s="209" t="s">
        <v>55</v>
      </c>
      <c r="C40" s="192"/>
      <c r="D40" s="173" t="s">
        <v>110</v>
      </c>
      <c r="E40" s="315" t="s">
        <v>176</v>
      </c>
      <c r="F40" s="39"/>
      <c r="G40" s="39"/>
      <c r="H40" s="162">
        <v>0.25</v>
      </c>
      <c r="I40" s="42">
        <f>IF(ISBLANK($E40),IF(ISBLANK($F40),0,$F$6),$E$6)*$H40</f>
        <v>0.25</v>
      </c>
      <c r="J40" s="168"/>
      <c r="K40" s="214"/>
    </row>
    <row r="41" spans="1:11" s="23" customFormat="1" ht="38.25">
      <c r="A41" s="36">
        <f>IF(NOT(COUNTBLANK(E41:G41)=2),"!","")</f>
      </c>
      <c r="B41" s="209" t="s">
        <v>57</v>
      </c>
      <c r="C41" s="193"/>
      <c r="D41" s="173" t="s">
        <v>58</v>
      </c>
      <c r="E41" s="315" t="s">
        <v>176</v>
      </c>
      <c r="F41" s="39"/>
      <c r="G41" s="39"/>
      <c r="H41" s="162">
        <v>0.25</v>
      </c>
      <c r="I41" s="42">
        <f>IF(ISBLANK($E41),IF(ISBLANK($F41),0,$F$6),$E$6)*$H41</f>
        <v>0.25</v>
      </c>
      <c r="J41" s="168"/>
      <c r="K41" s="214"/>
    </row>
    <row r="42" spans="1:11" s="23" customFormat="1" ht="25.5">
      <c r="A42" s="36">
        <f>IF(NOT(COUNTBLANK(E42:G42)=2),"!","")</f>
      </c>
      <c r="B42" s="209" t="s">
        <v>59</v>
      </c>
      <c r="C42" s="193"/>
      <c r="D42" s="173" t="s">
        <v>60</v>
      </c>
      <c r="E42" s="315" t="s">
        <v>176</v>
      </c>
      <c r="F42" s="39"/>
      <c r="G42" s="39"/>
      <c r="H42" s="162">
        <v>0.25</v>
      </c>
      <c r="I42" s="42">
        <f>IF(ISBLANK($E42),IF(ISBLANK($F42),0,$F$6),$E$6)*$H42</f>
        <v>0.25</v>
      </c>
      <c r="J42" s="168"/>
      <c r="K42" s="214"/>
    </row>
    <row r="43" spans="1:11" s="23" customFormat="1" ht="25.5">
      <c r="A43" s="36">
        <f>IF(NOT(COUNTBLANK(E43:G43)=2),"!","")</f>
      </c>
      <c r="B43" s="209" t="s">
        <v>61</v>
      </c>
      <c r="C43" s="192"/>
      <c r="D43" s="173" t="s">
        <v>62</v>
      </c>
      <c r="E43" s="315" t="s">
        <v>176</v>
      </c>
      <c r="F43" s="39"/>
      <c r="G43" s="39"/>
      <c r="H43" s="162">
        <v>0.25</v>
      </c>
      <c r="I43" s="42">
        <f>IF(ISBLANK($E43),IF(ISBLANK($F43),0,$F$6),$E$6)*$H43</f>
        <v>0.25</v>
      </c>
      <c r="J43" s="168"/>
      <c r="K43" s="214"/>
    </row>
    <row r="44" spans="1:10" s="49" customFormat="1" ht="12.75">
      <c r="A44" s="58"/>
      <c r="B44" s="59"/>
      <c r="C44" s="60"/>
      <c r="D44" s="61"/>
      <c r="E44" s="62"/>
      <c r="F44" s="62"/>
      <c r="G44" s="62"/>
      <c r="H44" s="162">
        <f>SUM(H40:H43)</f>
        <v>1</v>
      </c>
      <c r="I44" s="41">
        <f>SUM(I40:I43)</f>
        <v>1</v>
      </c>
      <c r="J44" s="63"/>
    </row>
    <row r="45" spans="1:9" s="69" customFormat="1" ht="6" customHeight="1">
      <c r="A45" s="70"/>
      <c r="B45" s="333"/>
      <c r="C45" s="333"/>
      <c r="D45" s="333"/>
      <c r="E45" s="71"/>
      <c r="F45" s="71"/>
      <c r="G45" s="71"/>
      <c r="H45" s="164"/>
      <c r="I45" s="72"/>
    </row>
    <row r="46" spans="1:11" s="35" customFormat="1" ht="15">
      <c r="A46" s="32" t="s">
        <v>63</v>
      </c>
      <c r="B46" s="356" t="s">
        <v>113</v>
      </c>
      <c r="C46" s="356"/>
      <c r="D46" s="356"/>
      <c r="E46" s="358"/>
      <c r="F46" s="358"/>
      <c r="G46" s="358"/>
      <c r="H46" s="358"/>
      <c r="I46" s="33">
        <v>0.2</v>
      </c>
      <c r="J46" s="34"/>
      <c r="K46" s="52"/>
    </row>
    <row r="47" spans="1:11" s="23" customFormat="1" ht="25.5">
      <c r="A47" s="36">
        <f aca="true" t="shared" si="6" ref="A47:A55">IF(NOT(COUNTBLANK(E47:G47)=2),"!","")</f>
      </c>
      <c r="B47" s="210" t="s">
        <v>64</v>
      </c>
      <c r="C47" s="37"/>
      <c r="D47" s="177" t="s">
        <v>146</v>
      </c>
      <c r="E47" s="315" t="s">
        <v>176</v>
      </c>
      <c r="F47" s="39"/>
      <c r="G47" s="40"/>
      <c r="H47" s="165">
        <v>0.15</v>
      </c>
      <c r="I47" s="42">
        <f aca="true" t="shared" si="7" ref="I47:I55">IF(ISBLANK($E47),IF(ISBLANK($F47),0,$F$6),$E$6)*$H47</f>
        <v>0.15</v>
      </c>
      <c r="J47" s="168"/>
      <c r="K47" s="214"/>
    </row>
    <row r="48" spans="1:11" s="23" customFormat="1" ht="76.5">
      <c r="A48" s="36">
        <f t="shared" si="6"/>
      </c>
      <c r="B48" s="210" t="s">
        <v>65</v>
      </c>
      <c r="C48" s="37"/>
      <c r="D48" s="177" t="s">
        <v>66</v>
      </c>
      <c r="E48" s="315" t="s">
        <v>176</v>
      </c>
      <c r="F48" s="39"/>
      <c r="G48" s="40"/>
      <c r="H48" s="162">
        <v>0.1</v>
      </c>
      <c r="I48" s="42">
        <f t="shared" si="7"/>
        <v>0.1</v>
      </c>
      <c r="J48" s="168"/>
      <c r="K48" s="214"/>
    </row>
    <row r="49" spans="1:11" s="23" customFormat="1" ht="49.5" customHeight="1">
      <c r="A49" s="36">
        <f t="shared" si="6"/>
      </c>
      <c r="B49" s="210" t="s">
        <v>67</v>
      </c>
      <c r="C49" s="37"/>
      <c r="D49" s="177" t="s">
        <v>68</v>
      </c>
      <c r="E49" s="315" t="s">
        <v>176</v>
      </c>
      <c r="F49" s="39"/>
      <c r="G49" s="40"/>
      <c r="H49" s="162">
        <v>0.1</v>
      </c>
      <c r="I49" s="42">
        <f t="shared" si="7"/>
        <v>0.1</v>
      </c>
      <c r="J49" s="168"/>
      <c r="K49" s="214"/>
    </row>
    <row r="50" spans="1:11" s="23" customFormat="1" ht="38.25">
      <c r="A50" s="36">
        <f t="shared" si="6"/>
      </c>
      <c r="B50" s="210" t="s">
        <v>69</v>
      </c>
      <c r="C50" s="38"/>
      <c r="D50" s="177" t="s">
        <v>70</v>
      </c>
      <c r="E50" s="315" t="s">
        <v>176</v>
      </c>
      <c r="F50" s="39"/>
      <c r="G50" s="40"/>
      <c r="H50" s="162">
        <v>0.1</v>
      </c>
      <c r="I50" s="42">
        <f t="shared" si="7"/>
        <v>0.1</v>
      </c>
      <c r="J50" s="168"/>
      <c r="K50" s="214"/>
    </row>
    <row r="51" spans="1:11" s="23" customFormat="1" ht="63.75">
      <c r="A51" s="36">
        <f t="shared" si="6"/>
      </c>
      <c r="B51" s="210" t="s">
        <v>71</v>
      </c>
      <c r="C51" s="37"/>
      <c r="D51" s="176" t="s">
        <v>72</v>
      </c>
      <c r="E51" s="315" t="s">
        <v>176</v>
      </c>
      <c r="F51" s="39"/>
      <c r="G51" s="39"/>
      <c r="H51" s="162">
        <v>0.1</v>
      </c>
      <c r="I51" s="42">
        <f t="shared" si="7"/>
        <v>0.1</v>
      </c>
      <c r="J51" s="168"/>
      <c r="K51" s="214"/>
    </row>
    <row r="52" spans="1:11" s="23" customFormat="1" ht="38.25">
      <c r="A52" s="36">
        <f t="shared" si="6"/>
      </c>
      <c r="B52" s="210" t="s">
        <v>73</v>
      </c>
      <c r="C52" s="37"/>
      <c r="D52" s="176" t="s">
        <v>74</v>
      </c>
      <c r="E52" s="315" t="s">
        <v>176</v>
      </c>
      <c r="F52" s="39"/>
      <c r="G52" s="39"/>
      <c r="H52" s="162">
        <v>0.1</v>
      </c>
      <c r="I52" s="42">
        <f t="shared" si="7"/>
        <v>0.1</v>
      </c>
      <c r="J52" s="168"/>
      <c r="K52" s="214"/>
    </row>
    <row r="53" spans="1:11" s="23" customFormat="1" ht="38.25">
      <c r="A53" s="36">
        <f t="shared" si="6"/>
      </c>
      <c r="B53" s="210" t="s">
        <v>75</v>
      </c>
      <c r="C53" s="37"/>
      <c r="D53" s="176" t="s">
        <v>76</v>
      </c>
      <c r="E53" s="315" t="s">
        <v>176</v>
      </c>
      <c r="F53" s="39"/>
      <c r="G53" s="39"/>
      <c r="H53" s="162">
        <v>0.1</v>
      </c>
      <c r="I53" s="42">
        <f t="shared" si="7"/>
        <v>0.1</v>
      </c>
      <c r="J53" s="168"/>
      <c r="K53" s="214"/>
    </row>
    <row r="54" spans="1:11" s="23" customFormat="1" ht="25.5">
      <c r="A54" s="36">
        <f t="shared" si="6"/>
      </c>
      <c r="B54" s="210" t="s">
        <v>77</v>
      </c>
      <c r="C54" s="37"/>
      <c r="D54" s="176" t="s">
        <v>78</v>
      </c>
      <c r="E54" s="315" t="s">
        <v>176</v>
      </c>
      <c r="F54" s="39"/>
      <c r="G54" s="39"/>
      <c r="H54" s="162">
        <v>0.15</v>
      </c>
      <c r="I54" s="42">
        <f t="shared" si="7"/>
        <v>0.15</v>
      </c>
      <c r="J54" s="168"/>
      <c r="K54" s="214"/>
    </row>
    <row r="55" spans="1:11" s="23" customFormat="1" ht="37.5" customHeight="1">
      <c r="A55" s="36">
        <f t="shared" si="6"/>
      </c>
      <c r="B55" s="210" t="s">
        <v>79</v>
      </c>
      <c r="C55" s="37"/>
      <c r="D55" s="176" t="s">
        <v>80</v>
      </c>
      <c r="E55" s="315" t="s">
        <v>176</v>
      </c>
      <c r="F55" s="39"/>
      <c r="G55" s="39"/>
      <c r="H55" s="162">
        <v>0.1</v>
      </c>
      <c r="I55" s="42">
        <f t="shared" si="7"/>
        <v>0.1</v>
      </c>
      <c r="J55" s="168"/>
      <c r="K55" s="214"/>
    </row>
    <row r="56" spans="1:11" s="23" customFormat="1" ht="12.75">
      <c r="A56" s="43"/>
      <c r="B56" s="65"/>
      <c r="C56" s="44"/>
      <c r="D56" s="178"/>
      <c r="E56" s="46"/>
      <c r="F56" s="46"/>
      <c r="G56" s="46"/>
      <c r="H56" s="162">
        <f>SUM(H47:H55)</f>
        <v>0.9999999999999999</v>
      </c>
      <c r="I56" s="41">
        <f>SUM(I47:I55)</f>
        <v>0.9999999999999999</v>
      </c>
      <c r="J56" s="168"/>
      <c r="K56" s="66"/>
    </row>
    <row r="57" spans="2:10" s="21" customFormat="1" ht="12.75">
      <c r="B57" s="68"/>
      <c r="C57" s="68"/>
      <c r="E57" s="47"/>
      <c r="F57" s="47"/>
      <c r="G57" s="47"/>
      <c r="H57" s="163"/>
      <c r="I57" s="50"/>
      <c r="J57" s="55"/>
    </row>
    <row r="58" spans="1:11" s="35" customFormat="1" ht="15">
      <c r="A58" s="32" t="s">
        <v>81</v>
      </c>
      <c r="B58" s="359" t="s">
        <v>118</v>
      </c>
      <c r="C58" s="360"/>
      <c r="D58" s="361"/>
      <c r="E58" s="358"/>
      <c r="F58" s="358"/>
      <c r="G58" s="358"/>
      <c r="H58" s="358"/>
      <c r="I58" s="33">
        <v>0.2</v>
      </c>
      <c r="J58" s="34"/>
      <c r="K58" s="52"/>
    </row>
    <row r="59" spans="1:11" s="23" customFormat="1" ht="63.75">
      <c r="A59" s="36">
        <f aca="true" t="shared" si="8" ref="A59:A66">IF(NOT(COUNTBLANK(E59:G59)=2),"!","")</f>
      </c>
      <c r="B59" s="78" t="s">
        <v>82</v>
      </c>
      <c r="C59" s="38"/>
      <c r="D59" s="177" t="s">
        <v>83</v>
      </c>
      <c r="E59" s="315" t="s">
        <v>176</v>
      </c>
      <c r="F59" s="39"/>
      <c r="G59" s="40"/>
      <c r="H59" s="162">
        <v>0.1</v>
      </c>
      <c r="I59" s="42">
        <f aca="true" t="shared" si="9" ref="I59:I66">IF(ISBLANK($E59),IF(ISBLANK($F59),0,$F$6),$E$6)*$H59</f>
        <v>0.1</v>
      </c>
      <c r="J59" s="168"/>
      <c r="K59" s="214"/>
    </row>
    <row r="60" spans="1:11" s="23" customFormat="1" ht="38.25">
      <c r="A60" s="36">
        <f t="shared" si="8"/>
      </c>
      <c r="B60" s="211" t="s">
        <v>84</v>
      </c>
      <c r="C60" s="38"/>
      <c r="D60" s="177" t="s">
        <v>131</v>
      </c>
      <c r="E60" s="315" t="s">
        <v>176</v>
      </c>
      <c r="F60" s="39"/>
      <c r="G60" s="40"/>
      <c r="H60" s="162">
        <v>0.15</v>
      </c>
      <c r="I60" s="42">
        <f t="shared" si="9"/>
        <v>0.15</v>
      </c>
      <c r="J60" s="168"/>
      <c r="K60" s="214"/>
    </row>
    <row r="61" spans="1:11" s="23" customFormat="1" ht="76.5">
      <c r="A61" s="36">
        <f t="shared" si="8"/>
      </c>
      <c r="B61" s="78" t="s">
        <v>85</v>
      </c>
      <c r="C61" s="38"/>
      <c r="D61" s="177" t="s">
        <v>86</v>
      </c>
      <c r="E61" s="315" t="s">
        <v>176</v>
      </c>
      <c r="F61" s="39"/>
      <c r="G61" s="40"/>
      <c r="H61" s="162">
        <v>0.1</v>
      </c>
      <c r="I61" s="42">
        <f t="shared" si="9"/>
        <v>0.1</v>
      </c>
      <c r="J61" s="168"/>
      <c r="K61" s="214"/>
    </row>
    <row r="62" spans="1:11" s="23" customFormat="1" ht="25.5">
      <c r="A62" s="36">
        <f t="shared" si="8"/>
      </c>
      <c r="B62" s="78" t="s">
        <v>87</v>
      </c>
      <c r="C62" s="38"/>
      <c r="D62" s="177" t="s">
        <v>147</v>
      </c>
      <c r="E62" s="315" t="s">
        <v>176</v>
      </c>
      <c r="F62" s="39"/>
      <c r="G62" s="40"/>
      <c r="H62" s="162">
        <v>0.15</v>
      </c>
      <c r="I62" s="42">
        <f t="shared" si="9"/>
        <v>0.15</v>
      </c>
      <c r="J62" s="168"/>
      <c r="K62" s="214"/>
    </row>
    <row r="63" spans="1:11" s="23" customFormat="1" ht="38.25">
      <c r="A63" s="36">
        <f t="shared" si="8"/>
      </c>
      <c r="B63" s="78" t="s">
        <v>88</v>
      </c>
      <c r="C63" s="9"/>
      <c r="D63" s="177" t="s">
        <v>154</v>
      </c>
      <c r="E63" s="315" t="s">
        <v>176</v>
      </c>
      <c r="F63" s="39"/>
      <c r="G63" s="40"/>
      <c r="H63" s="162">
        <v>0.15</v>
      </c>
      <c r="I63" s="42">
        <f t="shared" si="9"/>
        <v>0.15</v>
      </c>
      <c r="J63" s="168"/>
      <c r="K63" s="214"/>
    </row>
    <row r="64" spans="1:11" s="23" customFormat="1" ht="38.25">
      <c r="A64" s="36">
        <f t="shared" si="8"/>
      </c>
      <c r="B64" s="210" t="s">
        <v>90</v>
      </c>
      <c r="C64" s="9"/>
      <c r="D64" s="177" t="s">
        <v>89</v>
      </c>
      <c r="E64" s="315" t="s">
        <v>176</v>
      </c>
      <c r="F64" s="39"/>
      <c r="G64" s="40"/>
      <c r="H64" s="162">
        <v>0.1</v>
      </c>
      <c r="I64" s="42">
        <f t="shared" si="9"/>
        <v>0.1</v>
      </c>
      <c r="J64" s="168"/>
      <c r="K64" s="214"/>
    </row>
    <row r="65" spans="1:11" s="23" customFormat="1" ht="89.25">
      <c r="A65" s="36">
        <f>IF(NOT(COUNTBLANK(E65:G65)=2),"!","")</f>
      </c>
      <c r="B65" s="78" t="s">
        <v>91</v>
      </c>
      <c r="C65" s="74"/>
      <c r="D65" s="183" t="s">
        <v>92</v>
      </c>
      <c r="E65" s="315"/>
      <c r="F65" s="315" t="s">
        <v>176</v>
      </c>
      <c r="G65" s="184"/>
      <c r="H65" s="185">
        <v>0.1</v>
      </c>
      <c r="I65" s="186">
        <f>IF(ISBLANK($E65),IF(ISBLANK($F65),0,$F$6),$E$6)*$H65</f>
        <v>0.05</v>
      </c>
      <c r="J65" s="168"/>
      <c r="K65" s="214"/>
    </row>
    <row r="66" spans="1:11" s="66" customFormat="1" ht="63.75">
      <c r="A66" s="36">
        <f t="shared" si="8"/>
      </c>
      <c r="B66" s="78" t="s">
        <v>93</v>
      </c>
      <c r="C66" s="188"/>
      <c r="D66" s="177" t="s">
        <v>135</v>
      </c>
      <c r="E66" s="315" t="s">
        <v>176</v>
      </c>
      <c r="F66" s="189"/>
      <c r="G66" s="189"/>
      <c r="H66" s="190">
        <v>0.15</v>
      </c>
      <c r="I66" s="191">
        <f t="shared" si="9"/>
        <v>0.15</v>
      </c>
      <c r="J66" s="67"/>
      <c r="K66" s="214"/>
    </row>
    <row r="67" spans="1:11" s="23" customFormat="1" ht="12.75">
      <c r="A67" s="43"/>
      <c r="B67" s="65"/>
      <c r="C67" s="45"/>
      <c r="D67" s="175"/>
      <c r="E67" s="46"/>
      <c r="F67" s="46"/>
      <c r="G67" s="46"/>
      <c r="H67" s="187">
        <f>SUM(H59:H66)</f>
        <v>1</v>
      </c>
      <c r="I67" s="81">
        <f>SUM(I59:I66)</f>
        <v>0.9500000000000001</v>
      </c>
      <c r="J67" s="168"/>
      <c r="K67" s="66"/>
    </row>
    <row r="68" spans="1:10" s="49" customFormat="1" ht="12.75">
      <c r="A68" s="47"/>
      <c r="B68" s="48"/>
      <c r="C68" s="48"/>
      <c r="D68" s="179"/>
      <c r="E68" s="47"/>
      <c r="F68" s="47"/>
      <c r="G68" s="47"/>
      <c r="H68" s="163"/>
      <c r="I68" s="51"/>
      <c r="J68" s="67"/>
    </row>
    <row r="69" spans="1:10" s="207" customFormat="1" ht="23.25" customHeight="1">
      <c r="A69" s="205" t="s">
        <v>94</v>
      </c>
      <c r="B69" s="337" t="s">
        <v>158</v>
      </c>
      <c r="C69" s="338"/>
      <c r="D69" s="338"/>
      <c r="E69" s="338"/>
      <c r="F69" s="338"/>
      <c r="G69" s="338"/>
      <c r="H69" s="339"/>
      <c r="I69" s="206">
        <v>0.1</v>
      </c>
      <c r="J69" s="208"/>
    </row>
    <row r="70" spans="1:11" s="23" customFormat="1" ht="51">
      <c r="A70" s="36">
        <f>IF(NOT(COUNTBLANK(E70:G70)=2),"!","")</f>
      </c>
      <c r="B70" s="78" t="s">
        <v>95</v>
      </c>
      <c r="C70" s="38"/>
      <c r="D70" s="177" t="s">
        <v>96</v>
      </c>
      <c r="E70" s="315" t="s">
        <v>176</v>
      </c>
      <c r="F70" s="39"/>
      <c r="G70" s="39"/>
      <c r="H70" s="162">
        <v>0.3333</v>
      </c>
      <c r="I70" s="42">
        <f>IF(ISBLANK($E70),IF(ISBLANK($F70),0,$F$6),$E$6)*$H70</f>
        <v>0.3333</v>
      </c>
      <c r="J70" s="168"/>
      <c r="K70" s="214"/>
    </row>
    <row r="71" spans="1:11" s="23" customFormat="1" ht="25.5">
      <c r="A71" s="36">
        <f>IF(NOT(COUNTBLANK(E71:G71)=2),"!","")</f>
      </c>
      <c r="B71" s="78" t="s">
        <v>97</v>
      </c>
      <c r="C71" s="38"/>
      <c r="D71" s="182" t="s">
        <v>98</v>
      </c>
      <c r="E71" s="315" t="s">
        <v>176</v>
      </c>
      <c r="F71" s="39"/>
      <c r="G71" s="39"/>
      <c r="H71" s="162">
        <v>0.3333</v>
      </c>
      <c r="I71" s="42">
        <f>IF(ISBLANK($E71),IF(ISBLANK($F71),0,$F$6),$E$6)*$H71</f>
        <v>0.3333</v>
      </c>
      <c r="J71" s="168"/>
      <c r="K71" s="214"/>
    </row>
    <row r="72" spans="1:11" s="23" customFormat="1" ht="51">
      <c r="A72" s="36">
        <f>IF(NOT(COUNTBLANK(E72:G72)=2),"!","")</f>
      </c>
      <c r="B72" s="78" t="s">
        <v>99</v>
      </c>
      <c r="C72" s="38"/>
      <c r="D72" s="182" t="s">
        <v>100</v>
      </c>
      <c r="E72" s="315" t="s">
        <v>176</v>
      </c>
      <c r="F72" s="39"/>
      <c r="G72" s="39"/>
      <c r="H72" s="162">
        <v>0.3333</v>
      </c>
      <c r="I72" s="42">
        <f>IF(ISBLANK($E72),IF(ISBLANK($F72),0,$F$6),$E$6)*$H72</f>
        <v>0.3333</v>
      </c>
      <c r="J72" s="168"/>
      <c r="K72" s="214"/>
    </row>
    <row r="73" spans="1:11" s="23" customFormat="1" ht="12.75">
      <c r="A73" s="43"/>
      <c r="B73" s="318"/>
      <c r="C73" s="45"/>
      <c r="D73" s="180"/>
      <c r="E73" s="43"/>
      <c r="F73" s="43"/>
      <c r="G73" s="43"/>
      <c r="H73" s="162">
        <f>SUM(H70:H72)</f>
        <v>0.9999</v>
      </c>
      <c r="I73" s="41">
        <f>SUM(I70:I72)</f>
        <v>0.9999</v>
      </c>
      <c r="J73" s="168"/>
      <c r="K73" s="43"/>
    </row>
    <row r="74" spans="1:11" s="23" customFormat="1" ht="12.75">
      <c r="A74" s="43"/>
      <c r="B74" s="318"/>
      <c r="C74" s="45"/>
      <c r="D74" s="180"/>
      <c r="E74" s="43"/>
      <c r="F74" s="43"/>
      <c r="G74" s="43"/>
      <c r="H74" s="43"/>
      <c r="I74" s="43"/>
      <c r="J74" s="168"/>
      <c r="K74" s="69"/>
    </row>
    <row r="75" spans="1:11" s="23" customFormat="1" ht="12.75">
      <c r="A75" s="43"/>
      <c r="B75" s="318"/>
      <c r="C75" s="45"/>
      <c r="D75" s="180"/>
      <c r="E75" s="43"/>
      <c r="F75" s="43"/>
      <c r="G75" s="43"/>
      <c r="H75" s="43"/>
      <c r="I75" s="43"/>
      <c r="J75" s="168"/>
      <c r="K75" s="69"/>
    </row>
    <row r="76" spans="1:11" s="23" customFormat="1" ht="15.75">
      <c r="A76" s="43"/>
      <c r="B76" s="318"/>
      <c r="C76" s="45"/>
      <c r="D76" s="180"/>
      <c r="E76" s="43"/>
      <c r="F76" s="43"/>
      <c r="G76" s="43"/>
      <c r="H76" s="43"/>
      <c r="I76" s="316">
        <f>'Summary of Results Total Score'!I43</f>
        <v>0.98999</v>
      </c>
      <c r="J76" s="168"/>
      <c r="K76" s="69"/>
    </row>
    <row r="77" spans="1:11" s="23" customFormat="1" ht="25.5">
      <c r="A77" s="43"/>
      <c r="B77" s="318"/>
      <c r="C77" s="45"/>
      <c r="D77" s="180"/>
      <c r="E77" s="43"/>
      <c r="F77" s="43"/>
      <c r="G77" s="43"/>
      <c r="H77" s="43"/>
      <c r="I77" s="317" t="s">
        <v>101</v>
      </c>
      <c r="J77" s="168"/>
      <c r="K77" s="69"/>
    </row>
    <row r="82" ht="12.75">
      <c r="I82" s="19"/>
    </row>
    <row r="83" ht="12.75">
      <c r="I83" s="19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8">
      <selection activeCell="I43" sqref="I4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02" customFormat="1" ht="23.25">
      <c r="C1" s="203" t="s">
        <v>157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Q1" s="204"/>
      <c r="R1" s="204"/>
      <c r="S1" s="204"/>
      <c r="T1" s="204"/>
    </row>
    <row r="2" spans="2:20" s="199" customFormat="1" ht="23.25" customHeight="1">
      <c r="B2" s="196"/>
      <c r="C2" s="367" t="s">
        <v>0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7"/>
      <c r="Q2" s="198"/>
      <c r="R2" s="198"/>
      <c r="S2" s="198"/>
      <c r="T2" s="198"/>
    </row>
    <row r="3" spans="3:20" s="194" customFormat="1" ht="20.25">
      <c r="C3" s="367" t="s">
        <v>111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Q3" s="195"/>
      <c r="R3" s="195"/>
      <c r="S3" s="195"/>
      <c r="T3" s="195"/>
    </row>
    <row r="4" spans="3:20" s="82" customFormat="1" ht="14.25" customHeight="1">
      <c r="C4" s="83"/>
      <c r="D4" s="83"/>
      <c r="E4" s="83"/>
      <c r="F4" s="83"/>
      <c r="G4" s="83"/>
      <c r="H4" s="84"/>
      <c r="I4" s="84"/>
      <c r="J4" s="83"/>
      <c r="K4" s="85"/>
      <c r="L4" s="86"/>
      <c r="M4" s="83"/>
      <c r="N4" s="87"/>
      <c r="O4" s="86"/>
      <c r="P4" s="88"/>
      <c r="Q4" s="89"/>
      <c r="R4" s="89"/>
      <c r="S4" s="89"/>
      <c r="T4" s="89"/>
    </row>
    <row r="5" spans="7:20" s="82" customFormat="1" ht="24" customHeight="1">
      <c r="G5" s="363" t="s">
        <v>112</v>
      </c>
      <c r="H5" s="363"/>
      <c r="I5" s="363"/>
      <c r="J5" s="363"/>
      <c r="P5" s="88"/>
      <c r="Q5" s="90"/>
      <c r="R5" s="90"/>
      <c r="S5" s="90"/>
      <c r="T5" s="90"/>
    </row>
    <row r="6" spans="2:20" s="91" customFormat="1" ht="33" customHeight="1">
      <c r="B6" s="92"/>
      <c r="C6" s="368" t="s">
        <v>113</v>
      </c>
      <c r="D6" s="368"/>
      <c r="E6" s="368"/>
      <c r="G6" s="363"/>
      <c r="H6" s="363"/>
      <c r="I6" s="363"/>
      <c r="J6" s="363"/>
      <c r="L6" s="363" t="s">
        <v>114</v>
      </c>
      <c r="M6" s="363"/>
      <c r="N6" s="363"/>
      <c r="O6" s="363"/>
      <c r="Q6" s="93"/>
      <c r="R6" s="93"/>
      <c r="S6" s="93"/>
      <c r="T6" s="93"/>
    </row>
    <row r="7" spans="2:20" s="91" customFormat="1" ht="34.5" customHeight="1">
      <c r="B7" s="94"/>
      <c r="C7" s="368"/>
      <c r="D7" s="368"/>
      <c r="E7" s="368"/>
      <c r="G7" s="95"/>
      <c r="H7" s="96"/>
      <c r="I7" s="97" t="s">
        <v>115</v>
      </c>
      <c r="J7" s="98"/>
      <c r="L7" s="363"/>
      <c r="M7" s="363"/>
      <c r="N7" s="363"/>
      <c r="O7" s="363"/>
      <c r="Q7" s="93"/>
      <c r="R7" s="93"/>
      <c r="S7" s="93"/>
      <c r="T7" s="93"/>
    </row>
    <row r="8" spans="2:20" s="91" customFormat="1" ht="15">
      <c r="B8" s="95"/>
      <c r="C8" s="96"/>
      <c r="D8" s="97" t="s">
        <v>115</v>
      </c>
      <c r="E8" s="98"/>
      <c r="G8" s="95"/>
      <c r="H8" s="88" t="s">
        <v>116</v>
      </c>
      <c r="I8" s="99">
        <f>'two-tier system'!I69</f>
        <v>0.1</v>
      </c>
      <c r="J8" s="100"/>
      <c r="L8" s="95"/>
      <c r="M8" s="96"/>
      <c r="N8" s="97" t="s">
        <v>115</v>
      </c>
      <c r="O8" s="98"/>
      <c r="Q8" s="101"/>
      <c r="R8" s="101"/>
      <c r="S8" s="102"/>
      <c r="T8" s="102"/>
    </row>
    <row r="9" spans="2:20" s="91" customFormat="1" ht="15">
      <c r="B9" s="95"/>
      <c r="C9" s="88" t="s">
        <v>116</v>
      </c>
      <c r="D9" s="99">
        <f>'two-tier system'!I45</f>
        <v>0.2</v>
      </c>
      <c r="E9" s="100"/>
      <c r="G9" s="95"/>
      <c r="H9" s="90" t="s">
        <v>117</v>
      </c>
      <c r="I9" s="103">
        <f>'two-tier system'!I73</f>
        <v>0</v>
      </c>
      <c r="J9" s="100"/>
      <c r="L9" s="95"/>
      <c r="M9" s="88" t="s">
        <v>116</v>
      </c>
      <c r="N9" s="99">
        <f>'two-tier system'!I32</f>
        <v>0.1</v>
      </c>
      <c r="O9" s="100"/>
      <c r="Q9" s="101"/>
      <c r="R9" s="90"/>
      <c r="S9" s="104"/>
      <c r="T9" s="104"/>
    </row>
    <row r="10" spans="2:18" s="91" customFormat="1" ht="15" customHeight="1">
      <c r="B10" s="105"/>
      <c r="C10" s="90" t="s">
        <v>117</v>
      </c>
      <c r="D10" s="106">
        <f>'two-tier system'!I55</f>
        <v>0</v>
      </c>
      <c r="E10" s="100"/>
      <c r="G10" s="107"/>
      <c r="H10" s="108"/>
      <c r="I10" s="109"/>
      <c r="J10" s="110"/>
      <c r="L10" s="95"/>
      <c r="M10" s="90" t="s">
        <v>117</v>
      </c>
      <c r="N10" s="111">
        <f>'two-tier system'!I38</f>
        <v>0</v>
      </c>
      <c r="O10" s="100"/>
      <c r="Q10" s="101"/>
      <c r="R10" s="90"/>
    </row>
    <row r="11" spans="2:20" s="91" customFormat="1" ht="15">
      <c r="B11" s="107"/>
      <c r="C11" s="108"/>
      <c r="D11" s="109"/>
      <c r="E11" s="110"/>
      <c r="L11" s="107"/>
      <c r="M11" s="112"/>
      <c r="N11" s="112"/>
      <c r="O11" s="110"/>
      <c r="Q11" s="101"/>
      <c r="R11" s="101"/>
      <c r="S11" s="101"/>
      <c r="T11" s="101"/>
    </row>
    <row r="12" spans="7:20" s="91" customFormat="1" ht="12.75">
      <c r="G12" s="96"/>
      <c r="H12" s="96"/>
      <c r="I12" s="96"/>
      <c r="J12" s="96"/>
      <c r="Q12" s="101"/>
      <c r="R12" s="101"/>
      <c r="S12" s="101"/>
      <c r="T12" s="101"/>
    </row>
    <row r="13" spans="7:20" s="91" customFormat="1" ht="12.75">
      <c r="G13" s="113"/>
      <c r="H13" s="114"/>
      <c r="I13" s="114"/>
      <c r="J13" s="115"/>
      <c r="Q13" s="101"/>
      <c r="R13" s="101"/>
      <c r="S13" s="101"/>
      <c r="T13" s="101"/>
    </row>
    <row r="14" spans="2:20" s="116" customFormat="1" ht="12.75" customHeight="1">
      <c r="B14" s="117"/>
      <c r="C14" s="370" t="s">
        <v>118</v>
      </c>
      <c r="D14" s="370"/>
      <c r="E14" s="370"/>
      <c r="G14" s="371" t="s">
        <v>119</v>
      </c>
      <c r="H14" s="371"/>
      <c r="I14" s="371"/>
      <c r="J14" s="371"/>
      <c r="L14" s="363" t="s">
        <v>120</v>
      </c>
      <c r="M14" s="363"/>
      <c r="N14" s="363"/>
      <c r="O14" s="363"/>
      <c r="Q14" s="93"/>
      <c r="R14" s="93"/>
      <c r="S14" s="93"/>
      <c r="T14" s="93"/>
    </row>
    <row r="15" spans="2:20" s="91" customFormat="1" ht="42.75" customHeight="1">
      <c r="B15" s="118"/>
      <c r="C15" s="370"/>
      <c r="D15" s="370"/>
      <c r="E15" s="370"/>
      <c r="G15" s="371"/>
      <c r="H15" s="371"/>
      <c r="I15" s="371"/>
      <c r="J15" s="371"/>
      <c r="L15" s="363"/>
      <c r="M15" s="363"/>
      <c r="N15" s="363"/>
      <c r="O15" s="363"/>
      <c r="Q15" s="93"/>
      <c r="R15" s="93"/>
      <c r="S15" s="93"/>
      <c r="T15" s="93"/>
    </row>
    <row r="16" spans="2:20" s="91" customFormat="1" ht="15.75" customHeight="1">
      <c r="B16" s="95"/>
      <c r="C16" s="96"/>
      <c r="D16" s="97" t="s">
        <v>115</v>
      </c>
      <c r="E16" s="98"/>
      <c r="G16" s="95"/>
      <c r="H16" s="97" t="s">
        <v>101</v>
      </c>
      <c r="I16" s="111">
        <f>+(D9*D10)+(I8*I9)+(N9*N10)+(D17*D18)+(N17*N18)+(D25*D26)+(N25*N26)</f>
        <v>0</v>
      </c>
      <c r="J16" s="119"/>
      <c r="L16" s="95"/>
      <c r="M16" s="96"/>
      <c r="N16" s="97" t="s">
        <v>115</v>
      </c>
      <c r="O16" s="98"/>
      <c r="Q16" s="101"/>
      <c r="R16" s="101"/>
      <c r="S16" s="102"/>
      <c r="T16" s="102"/>
    </row>
    <row r="17" spans="2:20" s="91" customFormat="1" ht="20.25" customHeight="1">
      <c r="B17" s="95"/>
      <c r="C17" s="88" t="s">
        <v>116</v>
      </c>
      <c r="D17" s="99">
        <f>'two-tier system'!I59</f>
        <v>0.2</v>
      </c>
      <c r="E17" s="100"/>
      <c r="G17" s="95"/>
      <c r="H17" s="120"/>
      <c r="I17" s="99"/>
      <c r="J17" s="100"/>
      <c r="L17" s="95"/>
      <c r="M17" s="88" t="s">
        <v>116</v>
      </c>
      <c r="N17" s="99">
        <f>'two-tier system'!I9</f>
        <v>0.1</v>
      </c>
      <c r="O17" s="100"/>
      <c r="Q17" s="101"/>
      <c r="T17" s="104"/>
    </row>
    <row r="18" spans="2:18" s="91" customFormat="1" ht="15">
      <c r="B18" s="105"/>
      <c r="C18" s="90" t="s">
        <v>117</v>
      </c>
      <c r="D18" s="111">
        <f>'two-tier system'!I68</f>
        <v>0</v>
      </c>
      <c r="E18" s="100"/>
      <c r="G18" s="95"/>
      <c r="H18" s="96"/>
      <c r="I18" s="88"/>
      <c r="J18" s="121"/>
      <c r="L18" s="95"/>
      <c r="M18" s="90" t="s">
        <v>117</v>
      </c>
      <c r="N18" s="111">
        <f>'two-tier system'!I16</f>
        <v>0</v>
      </c>
      <c r="O18" s="100"/>
      <c r="Q18" s="101"/>
      <c r="R18" s="90"/>
    </row>
    <row r="19" spans="2:20" s="91" customFormat="1" ht="15">
      <c r="B19" s="107"/>
      <c r="C19" s="108"/>
      <c r="D19" s="109"/>
      <c r="E19" s="110"/>
      <c r="G19" s="95"/>
      <c r="H19" s="96"/>
      <c r="I19" s="96"/>
      <c r="J19" s="121"/>
      <c r="L19" s="107"/>
      <c r="M19" s="108"/>
      <c r="N19" s="122"/>
      <c r="O19" s="110"/>
      <c r="Q19" s="101"/>
      <c r="R19" s="101"/>
      <c r="S19" s="101"/>
      <c r="T19" s="101"/>
    </row>
    <row r="20" spans="7:20" s="91" customFormat="1" ht="12.75">
      <c r="G20" s="107"/>
      <c r="H20" s="112"/>
      <c r="I20" s="112"/>
      <c r="J20" s="110"/>
      <c r="Q20" s="101"/>
      <c r="R20" s="101"/>
      <c r="S20" s="101"/>
      <c r="T20" s="101"/>
    </row>
    <row r="21" spans="17:20" s="91" customFormat="1" ht="15" customHeight="1">
      <c r="Q21" s="101"/>
      <c r="R21" s="101"/>
      <c r="S21" s="101"/>
      <c r="T21" s="101"/>
    </row>
    <row r="22" spans="2:20" s="91" customFormat="1" ht="15.75" customHeight="1">
      <c r="B22" s="117"/>
      <c r="C22" s="368" t="s">
        <v>121</v>
      </c>
      <c r="D22" s="368"/>
      <c r="E22" s="368"/>
      <c r="G22" s="96"/>
      <c r="J22" s="96"/>
      <c r="L22" s="363" t="s">
        <v>122</v>
      </c>
      <c r="M22" s="363"/>
      <c r="N22" s="363"/>
      <c r="O22" s="363"/>
      <c r="Q22" s="93"/>
      <c r="R22" s="93"/>
      <c r="S22" s="93"/>
      <c r="T22" s="93"/>
    </row>
    <row r="23" spans="2:20" s="91" customFormat="1" ht="36" customHeight="1">
      <c r="B23" s="123"/>
      <c r="C23" s="368"/>
      <c r="D23" s="368"/>
      <c r="E23" s="368"/>
      <c r="G23" s="96"/>
      <c r="J23" s="96"/>
      <c r="L23" s="363"/>
      <c r="M23" s="363"/>
      <c r="N23" s="363"/>
      <c r="O23" s="363"/>
      <c r="Q23" s="93"/>
      <c r="R23" s="93"/>
      <c r="S23" s="93"/>
      <c r="T23" s="93"/>
    </row>
    <row r="24" spans="2:20" s="91" customFormat="1" ht="15">
      <c r="B24" s="95"/>
      <c r="C24" s="96"/>
      <c r="D24" s="97" t="s">
        <v>115</v>
      </c>
      <c r="E24" s="98"/>
      <c r="G24" s="96"/>
      <c r="J24" s="96"/>
      <c r="L24" s="95"/>
      <c r="M24" s="88"/>
      <c r="N24" s="97" t="s">
        <v>115</v>
      </c>
      <c r="O24" s="98"/>
      <c r="Q24" s="101"/>
      <c r="R24" s="101"/>
      <c r="S24" s="102"/>
      <c r="T24" s="102"/>
    </row>
    <row r="25" spans="2:20" s="91" customFormat="1" ht="15">
      <c r="B25" s="95"/>
      <c r="C25" s="88" t="s">
        <v>116</v>
      </c>
      <c r="D25" s="99">
        <f>'two-tier system'!I39</f>
        <v>0.2</v>
      </c>
      <c r="E25" s="100"/>
      <c r="G25" s="96"/>
      <c r="J25" s="96"/>
      <c r="L25" s="95"/>
      <c r="M25" s="88" t="s">
        <v>116</v>
      </c>
      <c r="N25" s="99">
        <f>'two-tier system'!I18</f>
        <v>0.1</v>
      </c>
      <c r="O25" s="100"/>
      <c r="Q25" s="101"/>
      <c r="R25" s="90"/>
      <c r="S25" s="104"/>
      <c r="T25" s="104"/>
    </row>
    <row r="26" spans="2:18" s="91" customFormat="1" ht="15">
      <c r="B26" s="95"/>
      <c r="C26" s="90" t="s">
        <v>117</v>
      </c>
      <c r="D26" s="111">
        <f>'two-tier system'!I44</f>
        <v>0</v>
      </c>
      <c r="E26" s="100"/>
      <c r="G26" s="96"/>
      <c r="J26" s="96"/>
      <c r="L26" s="95"/>
      <c r="M26" s="90" t="s">
        <v>117</v>
      </c>
      <c r="N26" s="111">
        <f>'two-tier system'!I30</f>
        <v>0</v>
      </c>
      <c r="O26" s="100"/>
      <c r="Q26" s="101"/>
      <c r="R26" s="90"/>
    </row>
    <row r="27" spans="2:20" s="91" customFormat="1" ht="21" customHeight="1">
      <c r="B27" s="107"/>
      <c r="C27" s="112"/>
      <c r="D27" s="112"/>
      <c r="E27" s="110"/>
      <c r="G27" s="96"/>
      <c r="H27" s="96"/>
      <c r="I27" s="96"/>
      <c r="J27" s="96"/>
      <c r="L27" s="107"/>
      <c r="M27" s="108"/>
      <c r="N27" s="122"/>
      <c r="O27" s="110"/>
      <c r="Q27" s="101"/>
      <c r="R27" s="101"/>
      <c r="S27" s="101"/>
      <c r="T27" s="101"/>
    </row>
    <row r="28" spans="7:20" ht="31.5" customHeight="1">
      <c r="G28" s="124"/>
      <c r="H28" s="124"/>
      <c r="I28" s="124"/>
      <c r="J28" s="124"/>
      <c r="L28" s="124"/>
      <c r="O28" s="124"/>
      <c r="Q28" s="125"/>
      <c r="R28" s="125"/>
      <c r="S28" s="125"/>
      <c r="T28" s="125"/>
    </row>
    <row r="29" spans="3:20" s="200" customFormat="1" ht="20.25">
      <c r="C29" s="364" t="s">
        <v>123</v>
      </c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201"/>
      <c r="R29" s="201"/>
      <c r="S29" s="201"/>
      <c r="T29" s="201"/>
    </row>
    <row r="30" spans="3:16" s="200" customFormat="1" ht="20.25">
      <c r="C30" s="365" t="s">
        <v>124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</row>
    <row r="31" ht="22.5" customHeight="1"/>
    <row r="32" spans="3:11" ht="27" customHeight="1">
      <c r="C32" s="82"/>
      <c r="D32" s="82"/>
      <c r="E32" s="82"/>
      <c r="F32" s="82"/>
      <c r="G32" s="363" t="s">
        <v>112</v>
      </c>
      <c r="H32" s="363"/>
      <c r="I32" s="363"/>
      <c r="J32" s="363"/>
      <c r="K32" s="82"/>
    </row>
    <row r="33" spans="3:16" ht="35.25" customHeight="1">
      <c r="C33" s="363" t="s">
        <v>113</v>
      </c>
      <c r="D33" s="363"/>
      <c r="E33" s="363"/>
      <c r="F33" s="91"/>
      <c r="G33" s="363"/>
      <c r="H33" s="363"/>
      <c r="I33" s="363"/>
      <c r="J33" s="363"/>
      <c r="K33" s="91"/>
      <c r="M33" s="366" t="s">
        <v>125</v>
      </c>
      <c r="N33" s="366"/>
      <c r="O33" s="366"/>
      <c r="P33" s="366"/>
    </row>
    <row r="34" spans="3:16" ht="41.25" customHeight="1">
      <c r="C34" s="363"/>
      <c r="D34" s="363"/>
      <c r="E34" s="363"/>
      <c r="F34" s="91"/>
      <c r="G34" s="95"/>
      <c r="H34" s="96"/>
      <c r="I34" s="97" t="s">
        <v>115</v>
      </c>
      <c r="J34" s="98"/>
      <c r="K34" s="91"/>
      <c r="M34" s="366"/>
      <c r="N34" s="366"/>
      <c r="O34" s="366"/>
      <c r="P34" s="366"/>
    </row>
    <row r="35" spans="3:16" ht="15">
      <c r="C35" s="95"/>
      <c r="D35" s="97" t="s">
        <v>115</v>
      </c>
      <c r="E35" s="98"/>
      <c r="F35" s="91"/>
      <c r="G35" s="95"/>
      <c r="H35" s="88" t="s">
        <v>116</v>
      </c>
      <c r="I35" s="99">
        <f>'one-tier system'!I69</f>
        <v>0.1</v>
      </c>
      <c r="J35" s="100"/>
      <c r="K35" s="91"/>
      <c r="M35" s="105"/>
      <c r="N35" s="102" t="s">
        <v>115</v>
      </c>
      <c r="O35" s="125"/>
      <c r="P35" s="126"/>
    </row>
    <row r="36" spans="3:16" ht="15">
      <c r="C36" s="127" t="s">
        <v>116</v>
      </c>
      <c r="D36" s="99">
        <f>'one-tier system'!I46</f>
        <v>0.2</v>
      </c>
      <c r="E36" s="100"/>
      <c r="F36" s="91"/>
      <c r="G36" s="95"/>
      <c r="H36" s="90" t="s">
        <v>117</v>
      </c>
      <c r="I36" s="111">
        <f>'one-tier system'!I73</f>
        <v>0.9999</v>
      </c>
      <c r="J36" s="100"/>
      <c r="K36" s="91"/>
      <c r="M36" s="128" t="s">
        <v>116</v>
      </c>
      <c r="N36" s="104">
        <f>'one-tier system'!I30</f>
        <v>0.1</v>
      </c>
      <c r="O36" s="125"/>
      <c r="P36" s="129"/>
    </row>
    <row r="37" spans="3:16" ht="15">
      <c r="C37" s="128" t="s">
        <v>117</v>
      </c>
      <c r="D37" s="111">
        <f>'one-tier system'!I56</f>
        <v>0.9999999999999999</v>
      </c>
      <c r="E37" s="100"/>
      <c r="F37" s="91"/>
      <c r="G37" s="107"/>
      <c r="H37" s="108"/>
      <c r="I37" s="109"/>
      <c r="J37" s="110"/>
      <c r="K37" s="91"/>
      <c r="M37" s="128" t="s">
        <v>117</v>
      </c>
      <c r="N37" s="106">
        <f>'one-tier system'!I37</f>
        <v>1</v>
      </c>
      <c r="O37" s="125"/>
      <c r="P37" s="130"/>
    </row>
    <row r="38" spans="3:16" ht="15">
      <c r="C38" s="131"/>
      <c r="D38" s="109"/>
      <c r="E38" s="110"/>
      <c r="F38" s="91"/>
      <c r="G38" s="91"/>
      <c r="H38" s="91"/>
      <c r="I38" s="91"/>
      <c r="J38" s="91"/>
      <c r="K38" s="91"/>
      <c r="M38" s="132"/>
      <c r="N38" s="133"/>
      <c r="O38" s="133"/>
      <c r="P38" s="134"/>
    </row>
    <row r="39" spans="3:16" ht="12.75">
      <c r="C39" s="91"/>
      <c r="D39" s="91"/>
      <c r="E39" s="91"/>
      <c r="F39" s="91"/>
      <c r="G39" s="96"/>
      <c r="H39" s="96"/>
      <c r="I39" s="96"/>
      <c r="J39" s="96"/>
      <c r="K39" s="91"/>
      <c r="M39" s="116"/>
      <c r="N39" s="116"/>
      <c r="O39" s="116"/>
      <c r="P39" s="116"/>
    </row>
    <row r="40" spans="3:16" ht="12.75">
      <c r="C40" s="91"/>
      <c r="D40" s="91"/>
      <c r="E40" s="91"/>
      <c r="F40" s="91"/>
      <c r="G40" s="135"/>
      <c r="H40" s="136"/>
      <c r="I40" s="136"/>
      <c r="J40" s="137"/>
      <c r="K40" s="91"/>
      <c r="M40" s="116"/>
      <c r="N40" s="116"/>
      <c r="O40" s="116"/>
      <c r="P40" s="116"/>
    </row>
    <row r="41" spans="3:16" ht="12.75" customHeight="1">
      <c r="C41" s="372" t="s">
        <v>118</v>
      </c>
      <c r="D41" s="372"/>
      <c r="E41" s="372"/>
      <c r="F41" s="116"/>
      <c r="G41" s="373" t="s">
        <v>119</v>
      </c>
      <c r="H41" s="373"/>
      <c r="I41" s="373"/>
      <c r="J41" s="373"/>
      <c r="K41" s="116"/>
      <c r="M41" s="369" t="s">
        <v>126</v>
      </c>
      <c r="N41" s="369"/>
      <c r="O41" s="369"/>
      <c r="P41" s="369"/>
    </row>
    <row r="42" spans="3:16" ht="49.5" customHeight="1">
      <c r="C42" s="372"/>
      <c r="D42" s="372"/>
      <c r="E42" s="372"/>
      <c r="F42" s="91"/>
      <c r="G42" s="373"/>
      <c r="H42" s="373"/>
      <c r="I42" s="373"/>
      <c r="J42" s="373"/>
      <c r="K42" s="91"/>
      <c r="M42" s="369"/>
      <c r="N42" s="369"/>
      <c r="O42" s="369"/>
      <c r="P42" s="369"/>
    </row>
    <row r="43" spans="3:16" ht="15">
      <c r="C43" s="95"/>
      <c r="D43" s="97" t="s">
        <v>115</v>
      </c>
      <c r="E43" s="98"/>
      <c r="F43" s="91"/>
      <c r="G43" s="138"/>
      <c r="H43" s="97" t="s">
        <v>101</v>
      </c>
      <c r="I43" s="111">
        <f>+(D36*D37)+(I35*I36)+(N36*N37)+(D44*D45)+(N44*N45)+(D52*D53)+(N52*N53)</f>
        <v>0.98999</v>
      </c>
      <c r="J43" s="139"/>
      <c r="K43" s="91"/>
      <c r="M43" s="140"/>
      <c r="N43" s="141" t="s">
        <v>115</v>
      </c>
      <c r="O43" s="142"/>
      <c r="P43" s="143"/>
    </row>
    <row r="44" spans="3:16" ht="15">
      <c r="C44" s="127" t="s">
        <v>116</v>
      </c>
      <c r="D44" s="99">
        <f>'one-tier system'!I58</f>
        <v>0.2</v>
      </c>
      <c r="E44" s="100"/>
      <c r="F44" s="91"/>
      <c r="G44" s="138"/>
      <c r="H44" s="97"/>
      <c r="I44" s="111"/>
      <c r="J44" s="144"/>
      <c r="K44" s="91"/>
      <c r="M44" s="145" t="s">
        <v>116</v>
      </c>
      <c r="N44" s="146">
        <f>'one-tier system'!I19</f>
        <v>0.1</v>
      </c>
      <c r="O44" s="142"/>
      <c r="P44" s="147"/>
    </row>
    <row r="45" spans="3:16" ht="15">
      <c r="C45" s="128" t="s">
        <v>117</v>
      </c>
      <c r="D45" s="111">
        <f>'one-tier system'!I67</f>
        <v>0.9500000000000001</v>
      </c>
      <c r="E45" s="100"/>
      <c r="F45" s="91"/>
      <c r="G45" s="138"/>
      <c r="J45" s="148"/>
      <c r="K45" s="91"/>
      <c r="M45" s="145" t="s">
        <v>117</v>
      </c>
      <c r="N45" s="149">
        <f>'one-tier system'!I27</f>
        <v>1</v>
      </c>
      <c r="O45" s="142"/>
      <c r="P45" s="150"/>
    </row>
    <row r="46" spans="3:16" ht="15">
      <c r="C46" s="131"/>
      <c r="D46" s="109"/>
      <c r="E46" s="110"/>
      <c r="F46" s="91"/>
      <c r="G46" s="138"/>
      <c r="H46" s="96"/>
      <c r="I46" s="96"/>
      <c r="J46" s="151"/>
      <c r="K46" s="91"/>
      <c r="M46" s="152"/>
      <c r="N46" s="153"/>
      <c r="O46" s="154"/>
      <c r="P46" s="155"/>
    </row>
    <row r="47" spans="3:16" ht="12.75">
      <c r="C47" s="91"/>
      <c r="D47" s="91"/>
      <c r="E47" s="91"/>
      <c r="F47" s="91"/>
      <c r="G47" s="156"/>
      <c r="H47" s="157"/>
      <c r="I47" s="157"/>
      <c r="J47" s="158"/>
      <c r="K47" s="91"/>
      <c r="M47" s="116"/>
      <c r="N47" s="116"/>
      <c r="O47" s="116"/>
      <c r="P47" s="116"/>
    </row>
    <row r="48" spans="3:16" ht="12.75">
      <c r="C48" s="91"/>
      <c r="D48" s="91"/>
      <c r="E48" s="91"/>
      <c r="F48" s="91"/>
      <c r="G48" s="91"/>
      <c r="H48" s="91"/>
      <c r="I48" s="91"/>
      <c r="J48" s="91"/>
      <c r="K48" s="91"/>
      <c r="M48" s="116"/>
      <c r="N48" s="116"/>
      <c r="O48" s="116"/>
      <c r="P48" s="116"/>
    </row>
    <row r="49" spans="3:16" ht="12.75" customHeight="1">
      <c r="C49" s="363" t="s">
        <v>121</v>
      </c>
      <c r="D49" s="363"/>
      <c r="E49" s="363"/>
      <c r="F49" s="91"/>
      <c r="G49" s="96"/>
      <c r="H49" s="91"/>
      <c r="I49" s="91"/>
      <c r="J49" s="96"/>
      <c r="K49" s="91"/>
      <c r="M49" s="369" t="s">
        <v>127</v>
      </c>
      <c r="N49" s="369"/>
      <c r="O49" s="369"/>
      <c r="P49" s="369"/>
    </row>
    <row r="50" spans="3:16" ht="12.75" customHeight="1">
      <c r="C50" s="363"/>
      <c r="D50" s="363"/>
      <c r="E50" s="363"/>
      <c r="F50" s="91"/>
      <c r="G50" s="96"/>
      <c r="H50" s="91"/>
      <c r="I50" s="91"/>
      <c r="J50" s="96"/>
      <c r="K50" s="91"/>
      <c r="M50" s="369"/>
      <c r="N50" s="369"/>
      <c r="O50" s="369"/>
      <c r="P50" s="369"/>
    </row>
    <row r="51" spans="3:16" ht="12.75">
      <c r="C51" s="95"/>
      <c r="D51" s="97" t="s">
        <v>115</v>
      </c>
      <c r="E51" s="98"/>
      <c r="F51" s="91"/>
      <c r="G51" s="96"/>
      <c r="H51" s="91"/>
      <c r="I51" s="91"/>
      <c r="J51" s="96"/>
      <c r="K51" s="91"/>
      <c r="M51" s="140"/>
      <c r="N51" s="141" t="s">
        <v>115</v>
      </c>
      <c r="O51" s="142"/>
      <c r="P51" s="143"/>
    </row>
    <row r="52" spans="3:16" ht="23.25" customHeight="1">
      <c r="C52" s="127" t="s">
        <v>116</v>
      </c>
      <c r="D52" s="99">
        <f>'one-tier system'!I39</f>
        <v>0.2</v>
      </c>
      <c r="E52" s="100"/>
      <c r="F52" s="91"/>
      <c r="G52" s="96"/>
      <c r="H52" s="91"/>
      <c r="I52" s="91"/>
      <c r="J52" s="96"/>
      <c r="K52" s="91"/>
      <c r="M52" s="145" t="s">
        <v>116</v>
      </c>
      <c r="N52" s="146">
        <f>'one-tier system'!I9</f>
        <v>0.1</v>
      </c>
      <c r="O52" s="142"/>
      <c r="P52" s="147"/>
    </row>
    <row r="53" spans="3:16" ht="15">
      <c r="C53" s="128" t="s">
        <v>117</v>
      </c>
      <c r="D53" s="111">
        <f>'one-tier system'!I44</f>
        <v>1</v>
      </c>
      <c r="E53" s="100"/>
      <c r="F53" s="91"/>
      <c r="G53" s="96"/>
      <c r="H53" s="91"/>
      <c r="I53" s="91"/>
      <c r="J53" s="96"/>
      <c r="K53" s="91"/>
      <c r="M53" s="145" t="s">
        <v>117</v>
      </c>
      <c r="N53" s="149">
        <f>'one-tier system'!I16</f>
        <v>1</v>
      </c>
      <c r="O53" s="142"/>
      <c r="P53" s="150"/>
    </row>
    <row r="54" spans="3:16" ht="15">
      <c r="C54" s="107"/>
      <c r="D54" s="112"/>
      <c r="E54" s="110"/>
      <c r="F54" s="91"/>
      <c r="G54" s="96"/>
      <c r="H54" s="96"/>
      <c r="I54" s="96"/>
      <c r="J54" s="96"/>
      <c r="K54" s="91"/>
      <c r="M54" s="152"/>
      <c r="N54" s="153"/>
      <c r="O54" s="154"/>
      <c r="P54" s="155"/>
    </row>
    <row r="55" spans="7:10" ht="12.75">
      <c r="G55" s="124"/>
      <c r="H55" s="124"/>
      <c r="I55" s="124"/>
      <c r="J55" s="124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G41:J42"/>
    <mergeCell ref="M41:P42"/>
    <mergeCell ref="G32:J33"/>
    <mergeCell ref="C22:E23"/>
    <mergeCell ref="C3:O3"/>
    <mergeCell ref="C2:O2"/>
    <mergeCell ref="G5:J6"/>
    <mergeCell ref="C6:E7"/>
    <mergeCell ref="L6:O7"/>
    <mergeCell ref="L22:O23"/>
    <mergeCell ref="C29:P29"/>
    <mergeCell ref="C30:P30"/>
    <mergeCell ref="C33:E34"/>
    <mergeCell ref="M33:P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tnn</cp:lastModifiedBy>
  <cp:lastPrinted>2013-03-13T07:11:40Z</cp:lastPrinted>
  <dcterms:created xsi:type="dcterms:W3CDTF">2013-01-28T11:38:48Z</dcterms:created>
  <dcterms:modified xsi:type="dcterms:W3CDTF">2014-03-18T05:44:16Z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