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<sst xmlns="http://schemas.openxmlformats.org/spreadsheetml/2006/main" count="600" uniqueCount="533">
  <si>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</si>
  <si>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</si>
  <si>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</si>
  <si>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</si>
  <si>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</si>
  <si>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</si>
  <si>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</si>
  <si>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</si>
  <si>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</si>
  <si>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</si>
  <si>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</si>
  <si>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</si>
  <si>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</si>
  <si>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</si>
  <si>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</si>
  <si>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</si>
  <si>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</si>
  <si>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</si>
  <si>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</si>
  <si>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</si>
  <si>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</si>
  <si>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</si>
  <si>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</si>
  <si>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</si>
  <si>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</si>
  <si>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</si>
  <si>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</si>
  <si>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</si>
  <si>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</si>
  <si>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</si>
  <si>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</si>
  <si>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</si>
  <si>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</si>
  <si>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</si>
  <si>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</si>
  <si>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</si>
  <si>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</si>
  <si>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</si>
  <si>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</si>
  <si>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</si>
  <si>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</si>
  <si>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</si>
  <si>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</si>
  <si>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</si>
  <si>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</si>
  <si>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</si>
  <si>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</si>
  <si>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</si>
  <si>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</si>
  <si>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</si>
  <si>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</si>
  <si>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</si>
  <si>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</si>
  <si>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</si>
  <si>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</si>
  <si>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</si>
  <si>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</si>
  <si>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</si>
  <si>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</si>
  <si>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</si>
  <si>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</si>
  <si>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</si>
  <si>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</si>
  <si>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</si>
  <si>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</si>
  <si>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</si>
  <si>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</si>
  <si>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</si>
  <si>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</si>
  <si>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</si>
  <si>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</si>
  <si>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</si>
  <si>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</si>
  <si>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</si>
  <si>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</si>
  <si>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</si>
  <si>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</si>
  <si>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</si>
  <si>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</si>
  <si>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</si>
  <si>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</si>
  <si>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</si>
  <si>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</si>
  <si>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</si>
  <si>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</si>
  <si>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</si>
  <si>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</si>
  <si>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</si>
  <si>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</si>
  <si>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</si>
  <si>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</si>
  <si>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</si>
  <si>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</si>
  <si>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</si>
  <si>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</si>
  <si>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</si>
  <si>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</si>
  <si>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</si>
  <si>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</si>
  <si>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</si>
  <si>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</si>
  <si>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</si>
  <si>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</si>
  <si>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</si>
  <si>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</si>
  <si>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</si>
  <si>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</si>
  <si>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</si>
  <si>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</si>
  <si>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</si>
  <si>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</si>
  <si>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</si>
  <si>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</si>
  <si>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</si>
  <si>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</si>
  <si>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</si>
  <si>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</si>
  <si>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</si>
  <si>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</si>
  <si>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</si>
  <si>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</si>
  <si>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</si>
  <si>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</si>
  <si>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</si>
  <si>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</si>
  <si>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</si>
  <si>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</si>
  <si>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</si>
  <si>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</si>
  <si>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</si>
  <si>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</si>
  <si>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</si>
  <si>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</si>
  <si>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</si>
  <si>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</si>
  <si>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</si>
  <si>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</si>
  <si>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</si>
  <si>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</si>
  <si>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</si>
  <si>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</si>
  <si>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</si>
  <si>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</si>
  <si>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</si>
  <si>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</si>
  <si>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</si>
  <si>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</si>
  <si>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</si>
  <si>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</si>
  <si>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</si>
  <si>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</si>
  <si>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</si>
  <si>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</si>
  <si>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</si>
  <si>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</si>
  <si>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</si>
  <si>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</si>
  <si>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</si>
  <si>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</si>
  <si>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</si>
  <si>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</si>
  <si>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</si>
  <si>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</si>
  <si>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</si>
  <si>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</si>
  <si>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</si>
  <si>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</si>
  <si>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</si>
  <si>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</si>
  <si>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</si>
  <si>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</si>
  <si>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</si>
  <si>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</si>
  <si>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</si>
  <si>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</si>
  <si>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</si>
  <si>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</si>
  <si>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</si>
  <si>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</si>
  <si>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</si>
  <si>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</si>
  <si>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</si>
  <si>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</si>
  <si>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</si>
  <si>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</si>
  <si>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</si>
  <si>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</si>
  <si>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</si>
  <si>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</si>
  <si>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</si>
  <si>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</si>
  <si>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</si>
  <si>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</si>
  <si>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</si>
  <si>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</si>
  <si>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</si>
  <si>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</si>
  <si>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</si>
  <si>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</si>
  <si>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</si>
  <si>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</si>
  <si>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</si>
  <si>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</si>
  <si>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</si>
  <si>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</si>
  <si>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</si>
  <si>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</si>
  <si>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</si>
  <si>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</si>
  <si>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</si>
  <si>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</si>
  <si>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</si>
  <si>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</si>
  <si>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</si>
  <si>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</si>
  <si>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</si>
  <si>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</si>
  <si>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</si>
  <si>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</si>
  <si>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</si>
  <si>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</si>
  <si>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</si>
  <si>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</si>
  <si>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</si>
  <si>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</si>
  <si>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</si>
  <si>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</si>
  <si>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</si>
  <si>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</si>
  <si>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</si>
  <si>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</si>
  <si>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</si>
  <si>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</si>
  <si>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</si>
  <si>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</si>
  <si>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</si>
  <si>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</si>
  <si>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</si>
  <si>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</si>
  <si>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</si>
  <si>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</si>
  <si>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</si>
  <si>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</si>
  <si>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</si>
  <si>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</si>
  <si>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</si>
  <si>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</si>
  <si>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</si>
  <si>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</si>
  <si>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</si>
  <si>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</si>
  <si>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</si>
  <si>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</si>
  <si>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</si>
  <si>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</si>
  <si>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</si>
  <si>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</si>
  <si>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</si>
  <si>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</si>
  <si>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</si>
  <si>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</si>
  <si>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</si>
  <si>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</si>
  <si>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</si>
  <si>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</si>
  <si>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</si>
  <si>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</si>
  <si>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</si>
  <si>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</si>
  <si>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</si>
  <si>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</si>
  <si>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</si>
  <si>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</si>
  <si>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</si>
  <si>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</si>
  <si>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</si>
  <si>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</si>
  <si>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</si>
  <si>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</si>
  <si>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</si>
  <si>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</si>
  <si>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</si>
  <si>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</si>
  <si>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</si>
  <si>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</si>
  <si>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</si>
  <si>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</si>
  <si>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</si>
  <si>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</si>
  <si>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</si>
  <si>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</si>
  <si>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</si>
  <si>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</si>
  <si>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</si>
  <si>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</si>
  <si>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</si>
  <si>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</si>
  <si>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</si>
  <si>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</si>
  <si>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</si>
  <si>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</si>
  <si>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</si>
  <si>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</si>
  <si>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</si>
  <si>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</si>
  <si>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</si>
  <si>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</si>
  <si>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</si>
  <si>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</si>
  <si>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</si>
  <si>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</si>
  <si>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</si>
  <si>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</si>
  <si>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</si>
  <si>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</si>
  <si>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</si>
  <si>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</si>
  <si>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</si>
  <si>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</si>
  <si>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</si>
  <si>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</si>
  <si>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</si>
  <si>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</si>
  <si>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</si>
  <si>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</si>
  <si>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</si>
  <si>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</si>
  <si>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</si>
  <si>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</si>
  <si>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</si>
  <si>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</si>
  <si>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</si>
  <si>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</si>
  <si>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</si>
  <si>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</si>
  <si>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</si>
  <si>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</si>
  <si>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</si>
  <si>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</si>
  <si>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</si>
  <si>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</si>
  <si>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</si>
  <si>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</si>
  <si>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</si>
  <si>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</si>
  <si>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</si>
  <si>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</si>
  <si>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</si>
  <si>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</si>
  <si>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</si>
  <si>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</si>
  <si>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</si>
  <si>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</si>
  <si>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</si>
  <si>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</si>
  <si>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</si>
  <si>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</si>
  <si>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</si>
  <si>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</si>
  <si>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</si>
  <si>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</si>
  <si>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</si>
  <si>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</si>
  <si>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</si>
  <si>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</si>
  <si>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</si>
  <si>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</si>
  <si>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</si>
  <si>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</si>
  <si>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</si>
  <si>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</si>
  <si>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</si>
  <si>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</si>
  <si>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</si>
  <si>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</si>
  <si>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</si>
  <si>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</si>
  <si>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</si>
  <si>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</si>
  <si>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</si>
  <si>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</si>
  <si>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</si>
  <si>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</si>
  <si>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</si>
  <si>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</si>
  <si>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</si>
  <si>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</si>
  <si>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</si>
  <si>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</si>
  <si>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</si>
  <si>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</si>
  <si>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</si>
  <si>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</si>
  <si>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</si>
  <si>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</si>
  <si>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</si>
  <si>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</si>
  <si>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</si>
  <si>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</si>
  <si>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</si>
  <si>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</si>
  <si>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</si>
  <si>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</si>
  <si>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</si>
  <si>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</si>
  <si>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</si>
  <si>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</si>
  <si>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</si>
  <si>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</si>
  <si>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</si>
  <si>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</si>
  <si>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</si>
  <si>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</si>
  <si>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</si>
  <si>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</si>
  <si>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</si>
  <si>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</si>
  <si>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</si>
  <si>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</si>
  <si>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</si>
  <si>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</si>
  <si>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</si>
  <si>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</si>
  <si>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</si>
  <si>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</si>
  <si>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</si>
  <si>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</si>
  <si>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</si>
  <si>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</si>
  <si>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</si>
  <si>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</si>
  <si>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</si>
  <si>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</si>
  <si>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</si>
  <si>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</si>
  <si>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</si>
  <si>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</si>
  <si>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</si>
  <si>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</si>
  <si>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</si>
  <si>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</si>
  <si>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</si>
  <si>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</si>
  <si>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</si>
  <si>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</si>
  <si>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</si>
  <si>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</si>
  <si>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</si>
  <si>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</si>
  <si>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</si>
  <si>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</si>
  <si>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</si>
  <si>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</si>
  <si>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</si>
  <si>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</si>
  <si>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</si>
  <si>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</si>
  <si>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</si>
  <si>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</si>
  <si>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</si>
  <si>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</si>
  <si>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</si>
  <si>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</si>
  <si>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</si>
  <si>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</si>
  <si>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</si>
  <si>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</si>
  <si>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</si>
  <si>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</si>
  <si>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</si>
  <si>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</si>
  <si>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</si>
  <si>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</si>
  <si>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</si>
  <si>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</si>
  <si>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</si>
  <si>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</si>
  <si>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</si>
  <si>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</si>
  <si>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</si>
  <si>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</si>
  <si>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</si>
  <si>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</si>
  <si>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</si>
  <si>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</si>
  <si>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</si>
  <si>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</si>
  <si>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</si>
  <si>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</si>
  <si>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</si>
  <si>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</si>
  <si>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</si>
  <si>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</si>
  <si>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</si>
  <si>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</si>
  <si>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</si>
  <si>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</si>
  <si>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</si>
  <si>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</si>
  <si>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</si>
  <si>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</si>
  <si>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</si>
  <si>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</si>
  <si>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</si>
  <si>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</si>
  <si>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</si>
  <si>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</si>
  <si>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</si>
  <si>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</si>
  <si>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</si>
  <si>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</si>
  <si>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</si>
  <si>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</si>
  <si>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</si>
  <si>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</si>
  <si>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</si>
  <si>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</si>
  <si>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</si>
  <si>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</si>
  <si>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</si>
  <si>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</si>
  <si>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</si>
  <si>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</si>
  <si>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</si>
  <si>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</si>
  <si>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</si>
  <si>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</si>
  <si>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</si>
  <si>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</si>
  <si>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</si>
  <si>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</si>
  <si>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 xml:space="preserve">01.01.2017 - 30.09.2017 </t>
  </si>
  <si>
    <t>Date:26.10.2017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</si>
</sst>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H69" sqref="H69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908</v>
      </c>
      <c r="D12" s="32">
        <v>923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13793</v>
      </c>
      <c r="D13" s="318">
        <v>16446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287</v>
      </c>
      <c r="D14" s="32">
        <v>338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510</v>
      </c>
      <c r="D15" s="32">
        <v>332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149</v>
      </c>
      <c r="D16" s="32">
        <v>145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237</v>
      </c>
      <c r="D17" s="32">
        <v>267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7</v>
      </c>
      <c r="D18" s="32">
        <v>7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16210</v>
      </c>
      <c r="D19" s="43">
        <f>SUM(D11:D18)</f>
        <v>18777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34</v>
      </c>
      <c r="D24" s="32">
        <v>56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1</v>
      </c>
      <c r="D26" s="306">
        <v>1</v>
      </c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35</v>
      </c>
      <c r="D27" s="43">
        <f>SUM(D23:D26)</f>
        <v>57</v>
      </c>
      <c r="E27" s="44" t="s">
        <v>231</v>
      </c>
      <c r="F27" s="33" t="s">
        <v>37</v>
      </c>
      <c r="G27" s="43">
        <f>SUM(G28:G30)</f>
        <v>15501</v>
      </c>
      <c r="H27" s="43">
        <f>SUM(H28:H30)</f>
        <v>14886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15501</v>
      </c>
      <c r="H28" s="306">
        <v>14886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23</v>
      </c>
      <c r="H31" s="306">
        <v>615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15524</v>
      </c>
      <c r="H33" s="43">
        <f>H27+H31+H32</f>
        <v>15501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20602</v>
      </c>
      <c r="H36" s="43">
        <f>H25+H17+H33</f>
        <v>20579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1059</v>
      </c>
      <c r="H44" s="306">
        <v>1473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1346</v>
      </c>
      <c r="H48" s="306">
        <v>1485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2405</v>
      </c>
      <c r="H49" s="43">
        <f>SUM(H43:H48)</f>
        <v>2958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98</v>
      </c>
      <c r="H53" s="306">
        <v>98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1174</v>
      </c>
      <c r="H54" s="306">
        <v>1624</v>
      </c>
    </row>
    <row r="55" spans="1:18" ht="15">
      <c r="A55" s="55" t="s">
        <v>178</v>
      </c>
      <c r="B55" s="56" t="s">
        <v>79</v>
      </c>
      <c r="C55" s="43">
        <f>C19+C20+C21+C27+C32+C45+C51+C53+C54</f>
        <v>16245</v>
      </c>
      <c r="D55" s="43">
        <f>D19+D20+D21+D27+D32+D45+D51+D53+D54</f>
        <v>18834</v>
      </c>
      <c r="E55" s="30" t="s">
        <v>251</v>
      </c>
      <c r="F55" s="48" t="s">
        <v>80</v>
      </c>
      <c r="G55" s="43">
        <f>G49+G51+G52+G53+G54</f>
        <v>3677</v>
      </c>
      <c r="H55" s="43">
        <f>H49+H51+H52+H53+H54</f>
        <v>4680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9286</v>
      </c>
      <c r="D58" s="32">
        <v>8608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453</v>
      </c>
      <c r="D59" s="32">
        <v>496</v>
      </c>
      <c r="E59" s="41" t="s">
        <v>255</v>
      </c>
      <c r="F59" s="33" t="s">
        <v>83</v>
      </c>
      <c r="G59" s="306">
        <v>552</v>
      </c>
      <c r="H59" s="306">
        <v>1216</v>
      </c>
      <c r="M59" s="45"/>
    </row>
    <row r="60" spans="1:8" ht="15">
      <c r="A60" s="28" t="s">
        <v>183</v>
      </c>
      <c r="B60" s="31" t="s">
        <v>84</v>
      </c>
      <c r="C60" s="32">
        <v>17</v>
      </c>
      <c r="D60" s="32">
        <v>31</v>
      </c>
      <c r="E60" s="30" t="s">
        <v>256</v>
      </c>
      <c r="F60" s="33" t="s">
        <v>85</v>
      </c>
      <c r="G60" s="306">
        <v>406</v>
      </c>
      <c r="H60" s="306">
        <v>353</v>
      </c>
    </row>
    <row r="61" spans="1:18" ht="15">
      <c r="A61" s="28" t="s">
        <v>184</v>
      </c>
      <c r="B61" s="35" t="s">
        <v>86</v>
      </c>
      <c r="C61" s="32">
        <v>154</v>
      </c>
      <c r="D61" s="32">
        <v>115</v>
      </c>
      <c r="E61" s="34" t="s">
        <v>257</v>
      </c>
      <c r="F61" s="60" t="s">
        <v>87</v>
      </c>
      <c r="G61" s="43">
        <f>SUM(G62:G68)</f>
        <v>5055</v>
      </c>
      <c r="H61" s="43">
        <f>SUM(H62:H68)</f>
        <v>4386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221</v>
      </c>
      <c r="H62" s="306">
        <v>494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9910</v>
      </c>
      <c r="D64" s="43">
        <f>SUM(D58:D63)</f>
        <v>9250</v>
      </c>
      <c r="E64" s="30" t="s">
        <v>259</v>
      </c>
      <c r="F64" s="33" t="s">
        <v>93</v>
      </c>
      <c r="G64" s="306">
        <v>3532</v>
      </c>
      <c r="H64" s="306">
        <v>3023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917</v>
      </c>
      <c r="H65" s="306">
        <v>552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174</v>
      </c>
      <c r="H66" s="306">
        <v>181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76</v>
      </c>
      <c r="H67" s="306">
        <v>67</v>
      </c>
    </row>
    <row r="68" spans="1:8" ht="15">
      <c r="A68" s="28" t="s">
        <v>190</v>
      </c>
      <c r="B68" s="31" t="s">
        <v>98</v>
      </c>
      <c r="C68" s="32">
        <v>3722</v>
      </c>
      <c r="D68" s="32">
        <v>3361</v>
      </c>
      <c r="E68" s="30" t="s">
        <v>264</v>
      </c>
      <c r="F68" s="33" t="s">
        <v>99</v>
      </c>
      <c r="G68" s="306">
        <v>135</v>
      </c>
      <c r="H68" s="306">
        <v>69</v>
      </c>
    </row>
    <row r="69" spans="1:8" ht="15">
      <c r="A69" s="28" t="s">
        <v>191</v>
      </c>
      <c r="B69" s="31" t="s">
        <v>100</v>
      </c>
      <c r="C69" s="32">
        <v>925</v>
      </c>
      <c r="D69" s="32">
        <v>261</v>
      </c>
      <c r="E69" s="41" t="s">
        <v>265</v>
      </c>
      <c r="F69" s="33" t="s">
        <v>101</v>
      </c>
      <c r="G69" s="306">
        <v>1</v>
      </c>
      <c r="H69" s="306">
        <v>13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/>
      <c r="D71" s="32">
        <v>3</v>
      </c>
      <c r="E71" s="44" t="s">
        <v>267</v>
      </c>
      <c r="F71" s="36" t="s">
        <v>105</v>
      </c>
      <c r="G71" s="43">
        <f>G59+G60+G61+G69+G70</f>
        <v>6014</v>
      </c>
      <c r="H71" s="43">
        <f>H59+H60+H61+H69+H70</f>
        <v>5968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32</v>
      </c>
      <c r="D74" s="32">
        <v>37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4679</v>
      </c>
      <c r="D75" s="43">
        <f>SUM(D67:D74)</f>
        <v>3662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601</v>
      </c>
      <c r="H76" s="306">
        <v>788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6615</v>
      </c>
      <c r="H79" s="312">
        <f>H71+H74+H75+H76</f>
        <v>6756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22</v>
      </c>
      <c r="D87" s="32">
        <v>32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38</v>
      </c>
      <c r="D88" s="32">
        <v>237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60</v>
      </c>
      <c r="D91" s="43">
        <f>SUM(D87:D90)</f>
        <v>269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14649</v>
      </c>
      <c r="D93" s="43">
        <f>D64+D75+D84+D91+D92</f>
        <v>13181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30894</v>
      </c>
      <c r="D94" s="312">
        <f>D93+D55</f>
        <v>32015</v>
      </c>
      <c r="E94" s="313" t="s">
        <v>271</v>
      </c>
      <c r="F94" s="48" t="s">
        <v>129</v>
      </c>
      <c r="G94" s="312">
        <f>G79+G55+G39+G36</f>
        <v>30894</v>
      </c>
      <c r="H94" s="312">
        <f>H79+H55+H39+H36</f>
        <v>32015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G29" sqref="G29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01.01.2017 - 30.09.2017 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13743</v>
      </c>
      <c r="D9" s="298">
        <v>13016</v>
      </c>
      <c r="E9" s="110" t="s">
        <v>361</v>
      </c>
      <c r="F9" s="113" t="s">
        <v>273</v>
      </c>
      <c r="G9" s="288">
        <v>18811</v>
      </c>
      <c r="H9" s="288">
        <v>17640</v>
      </c>
    </row>
    <row r="10" spans="1:8" ht="12">
      <c r="A10" s="110" t="s">
        <v>331</v>
      </c>
      <c r="B10" s="111" t="s">
        <v>274</v>
      </c>
      <c r="C10" s="298">
        <v>1045</v>
      </c>
      <c r="D10" s="298">
        <v>528</v>
      </c>
      <c r="E10" s="110" t="s">
        <v>362</v>
      </c>
      <c r="F10" s="113" t="s">
        <v>275</v>
      </c>
      <c r="G10" s="288">
        <v>1143</v>
      </c>
      <c r="H10" s="288">
        <v>205</v>
      </c>
    </row>
    <row r="11" spans="1:8" ht="12">
      <c r="A11" s="110" t="s">
        <v>332</v>
      </c>
      <c r="B11" s="111" t="s">
        <v>276</v>
      </c>
      <c r="C11" s="298">
        <v>2786</v>
      </c>
      <c r="D11" s="298">
        <v>2814</v>
      </c>
      <c r="E11" s="114" t="s">
        <v>363</v>
      </c>
      <c r="F11" s="113" t="s">
        <v>277</v>
      </c>
      <c r="G11" s="288">
        <v>422</v>
      </c>
      <c r="H11" s="288">
        <v>133</v>
      </c>
    </row>
    <row r="12" spans="1:8" ht="12">
      <c r="A12" s="110" t="s">
        <v>333</v>
      </c>
      <c r="B12" s="111" t="s">
        <v>278</v>
      </c>
      <c r="C12" s="298">
        <v>1850</v>
      </c>
      <c r="D12" s="298">
        <v>1236</v>
      </c>
      <c r="E12" s="114" t="s">
        <v>265</v>
      </c>
      <c r="F12" s="113" t="s">
        <v>279</v>
      </c>
      <c r="G12" s="288">
        <v>602</v>
      </c>
      <c r="H12" s="288">
        <v>358</v>
      </c>
    </row>
    <row r="13" spans="1:18" ht="12">
      <c r="A13" s="110" t="s">
        <v>334</v>
      </c>
      <c r="B13" s="111" t="s">
        <v>280</v>
      </c>
      <c r="C13" s="298">
        <v>346</v>
      </c>
      <c r="D13" s="298">
        <v>222</v>
      </c>
      <c r="E13" s="115" t="s">
        <v>364</v>
      </c>
      <c r="F13" s="116" t="s">
        <v>281</v>
      </c>
      <c r="G13" s="289">
        <f>SUM(G9:G12)</f>
        <v>20978</v>
      </c>
      <c r="H13" s="289">
        <f>SUM(H9:H12)</f>
        <v>18336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1605</v>
      </c>
      <c r="D14" s="298">
        <v>399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5</v>
      </c>
      <c r="D15" s="119">
        <v>-65</v>
      </c>
      <c r="E15" s="107" t="s">
        <v>365</v>
      </c>
      <c r="F15" s="120" t="s">
        <v>284</v>
      </c>
      <c r="G15" s="288">
        <v>638</v>
      </c>
      <c r="H15" s="288">
        <v>731</v>
      </c>
    </row>
    <row r="16" spans="1:8" ht="12">
      <c r="A16" s="110" t="s">
        <v>337</v>
      </c>
      <c r="B16" s="111" t="s">
        <v>285</v>
      </c>
      <c r="C16" s="119">
        <v>61</v>
      </c>
      <c r="D16" s="119">
        <v>145</v>
      </c>
      <c r="E16" s="110" t="s">
        <v>366</v>
      </c>
      <c r="F16" s="118" t="s">
        <v>286</v>
      </c>
      <c r="G16" s="291">
        <v>638</v>
      </c>
      <c r="H16" s="291">
        <v>731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>
        <v>129</v>
      </c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21441</v>
      </c>
      <c r="D19" s="124">
        <f>SUM(D9:D15)+D16</f>
        <v>18295</v>
      </c>
      <c r="E19" s="125" t="s">
        <v>368</v>
      </c>
      <c r="F19" s="118" t="s">
        <v>290</v>
      </c>
      <c r="G19" s="288">
        <v>3</v>
      </c>
      <c r="H19" s="288">
        <v>2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95</v>
      </c>
      <c r="D22" s="112">
        <v>187</v>
      </c>
      <c r="E22" s="125" t="s">
        <v>371</v>
      </c>
      <c r="F22" s="118" t="s">
        <v>294</v>
      </c>
      <c r="G22" s="288">
        <v>1</v>
      </c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42</v>
      </c>
      <c r="D24" s="112">
        <v>4</v>
      </c>
      <c r="E24" s="115" t="s">
        <v>373</v>
      </c>
      <c r="F24" s="120" t="s">
        <v>298</v>
      </c>
      <c r="G24" s="289">
        <f>SUM(G19:G23)</f>
        <v>4</v>
      </c>
      <c r="H24" s="289">
        <f>SUM(H19:H23)</f>
        <v>2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11</v>
      </c>
      <c r="D25" s="112">
        <v>15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148</v>
      </c>
      <c r="D26" s="124">
        <f>SUM(D22:D25)</f>
        <v>206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21589</v>
      </c>
      <c r="D28" s="109">
        <f>D26+D19</f>
        <v>18501</v>
      </c>
      <c r="E28" s="103" t="s">
        <v>374</v>
      </c>
      <c r="F28" s="120" t="s">
        <v>302</v>
      </c>
      <c r="G28" s="290">
        <f>G13+G15+G24</f>
        <v>21620</v>
      </c>
      <c r="H28" s="289">
        <f>H13+H15+H24</f>
        <v>19069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31</v>
      </c>
      <c r="D30" s="109">
        <f>IF((H28-D28)&gt;0,H28-D28,0)</f>
        <v>568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21589</v>
      </c>
      <c r="D33" s="124">
        <f>D28-D31+D32</f>
        <v>18501</v>
      </c>
      <c r="E33" s="103" t="s">
        <v>378</v>
      </c>
      <c r="F33" s="120" t="s">
        <v>310</v>
      </c>
      <c r="G33" s="146">
        <f>G32+G31+G28</f>
        <v>21620</v>
      </c>
      <c r="H33" s="146">
        <f>H32+H31+H28</f>
        <v>19069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31</v>
      </c>
      <c r="D34" s="109">
        <f>IF((H33-D33)&gt;0,H33-D33,0)</f>
        <v>568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8</v>
      </c>
      <c r="D35" s="124">
        <f>D36+D37+D38</f>
        <v>40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8</v>
      </c>
      <c r="D36" s="112">
        <v>40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23</v>
      </c>
      <c r="D39" s="141">
        <f>+IF((H33-D33-D35)&gt;0,H33-D33-D35,0)</f>
        <v>528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23</v>
      </c>
      <c r="D41" s="104">
        <f>IF(H39=0,IF(D39-D40&gt;0,D39-D40+H40,0),IF(H39-H40&lt;0,H40-H39+D39,0))</f>
        <v>528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21620</v>
      </c>
      <c r="D42" s="146">
        <f>D33+D34</f>
        <v>19069</v>
      </c>
      <c r="E42" s="145" t="s">
        <v>358</v>
      </c>
      <c r="F42" s="140" t="s">
        <v>324</v>
      </c>
      <c r="G42" s="146">
        <f>G39+G33</f>
        <v>21620</v>
      </c>
      <c r="H42" s="146">
        <f>H39+H33</f>
        <v>19069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Date:26.10.2017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D46" sqref="D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12.75" thickBot="1">
      <c r="A6" s="93" t="s">
        <v>4</v>
      </c>
      <c r="B6" s="301" t="str">
        <f>'Balance Sheet'!E5</f>
        <v>01.01.2017 - 30.09.2017 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22434</v>
      </c>
      <c r="D10" s="184">
        <v>21175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-17031</v>
      </c>
      <c r="D11" s="184">
        <v>-15492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-2200</v>
      </c>
      <c r="D13" s="184">
        <v>-1503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-1779</v>
      </c>
      <c r="D14" s="184">
        <v>-1491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-10</v>
      </c>
      <c r="D15" s="184">
        <v>-41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3</v>
      </c>
      <c r="D16" s="184">
        <v>2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-5</v>
      </c>
      <c r="D18" s="184">
        <v>-4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-11</v>
      </c>
      <c r="D19" s="184">
        <v>-24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1401</v>
      </c>
      <c r="D20" s="180">
        <f>SUM(D10:D19)</f>
        <v>2622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-101</v>
      </c>
      <c r="D22" s="184">
        <v>-601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>
        <v>2999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-101</v>
      </c>
      <c r="D32" s="180">
        <f>SUM(D22:D31)</f>
        <v>2398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-1078</v>
      </c>
      <c r="D37" s="184">
        <v>-4029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-349</v>
      </c>
      <c r="D38" s="184">
        <v>-954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-82</v>
      </c>
      <c r="D39" s="184">
        <v>-163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-1509</v>
      </c>
      <c r="D42" s="180">
        <f>SUM(D34:D41)</f>
        <v>-5146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-209</v>
      </c>
      <c r="D43" s="180">
        <f>D20+D32+D42</f>
        <v>-126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269</v>
      </c>
      <c r="D44" s="196">
        <v>171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60</v>
      </c>
      <c r="D45" s="180">
        <f>D44+D43</f>
        <v>45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60</v>
      </c>
      <c r="D46" s="197">
        <v>45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Date:26.10.2017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J16" sqref="J16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01.01.2017 - 30.09.2017 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15501</v>
      </c>
      <c r="J11" s="251"/>
      <c r="K11" s="252"/>
      <c r="L11" s="253">
        <f>SUM(C11:K11)</f>
        <v>20579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15501</v>
      </c>
      <c r="J15" s="261">
        <f t="shared" si="2"/>
        <v>0</v>
      </c>
      <c r="K15" s="261">
        <f t="shared" si="2"/>
        <v>0</v>
      </c>
      <c r="L15" s="253">
        <f t="shared" si="1"/>
        <v>20579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23</v>
      </c>
      <c r="J16" s="267">
        <v>0</v>
      </c>
      <c r="K16" s="252"/>
      <c r="L16" s="253">
        <f t="shared" si="1"/>
        <v>23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15524</v>
      </c>
      <c r="J29" s="257">
        <f t="shared" si="7"/>
        <v>0</v>
      </c>
      <c r="K29" s="257">
        <f t="shared" si="7"/>
        <v>0</v>
      </c>
      <c r="L29" s="253">
        <f>SUM(C29:K29)</f>
        <v>20602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15524</v>
      </c>
      <c r="J32" s="257">
        <f t="shared" si="8"/>
        <v>0</v>
      </c>
      <c r="K32" s="257">
        <f t="shared" si="8"/>
        <v>0</v>
      </c>
      <c r="L32" s="253">
        <f>SUM(C32:K32)</f>
        <v>20602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Date:26.10.2017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fsd</cp:lastModifiedBy>
  <cp:lastPrinted>2016-07-28T19:22:03Z</cp:lastPrinted>
  <dcterms:created xsi:type="dcterms:W3CDTF">2006-10-19T06:45:18Z</dcterms:created>
  <dcterms:modified xsi:type="dcterms:W3CDTF">2017-10-27T16:59:47Z</dcterms:modified>
  <cp:category/>
  <cp:version/>
  <cp:contentType/>
  <cp:contentStatus/>
</cp:coreProperties>
</file>