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750" activeTab="0"/>
  </bookViews>
  <sheets>
    <sheet name="Бал" sheetId="1" r:id="rId1"/>
    <sheet name="ОПР" sheetId="2" r:id="rId2"/>
    <sheet name="Капитал" sheetId="3" r:id="rId3"/>
    <sheet name="Пар.поток" sheetId="4" r:id="rId4"/>
  </sheets>
  <definedNames>
    <definedName name="_xlnm.Print_Area" localSheetId="0">'Бал'!$A$2:$E$51</definedName>
    <definedName name="_xlnm.Print_Area" localSheetId="3">'Пар.поток'!$A$1:$C$44</definedName>
  </definedNames>
  <calcPr fullCalcOnLoad="1"/>
</workbook>
</file>

<file path=xl/sharedStrings.xml><?xml version="1.0" encoding="utf-8"?>
<sst xmlns="http://schemas.openxmlformats.org/spreadsheetml/2006/main" count="128" uniqueCount="113">
  <si>
    <t>Резерви</t>
  </si>
  <si>
    <t>Изпълнителен директор:</t>
  </si>
  <si>
    <t>Съставител:</t>
  </si>
  <si>
    <t>Други</t>
  </si>
  <si>
    <t>Общо</t>
  </si>
  <si>
    <t xml:space="preserve">Разходи за персонала </t>
  </si>
  <si>
    <t>Разходи за външни услуги</t>
  </si>
  <si>
    <t>Показатели</t>
  </si>
  <si>
    <t>капитал</t>
  </si>
  <si>
    <t xml:space="preserve">Общи </t>
  </si>
  <si>
    <t>резерви</t>
  </si>
  <si>
    <t xml:space="preserve">Резултат (печалба) от оперативна дейност </t>
  </si>
  <si>
    <t>Парични потоци от оперативна дейност</t>
  </si>
  <si>
    <t>Парични потоци от инвестиционна дейност</t>
  </si>
  <si>
    <t>Получени дивиденти</t>
  </si>
  <si>
    <t>Парични потоци от финансова дейност</t>
  </si>
  <si>
    <t>(в хиляди левове)</t>
  </si>
  <si>
    <t xml:space="preserve"> ОТЧЕТ </t>
  </si>
  <si>
    <t>ОТЧЕТ</t>
  </si>
  <si>
    <t>АКТИВИ</t>
  </si>
  <si>
    <t>Пари и парични еквиваленти</t>
  </si>
  <si>
    <t>Акционерен капитал</t>
  </si>
  <si>
    <t xml:space="preserve">Отнасящи се към притежателите на собствен капитал на </t>
  </si>
  <si>
    <t>предприятието-майка</t>
  </si>
  <si>
    <t>Нетекущи активи</t>
  </si>
  <si>
    <t>Текущи активи</t>
  </si>
  <si>
    <t>ЗА ПРОМЕНИТЕ В СОБСТВЕНИЯ КАПИТАЛ</t>
  </si>
  <si>
    <t>Раздели и балансови пера</t>
  </si>
  <si>
    <t>Нетекущи пасиви</t>
  </si>
  <si>
    <t>Текущи пасиви</t>
  </si>
  <si>
    <t>Нетен паричен поток от оперативна дейност</t>
  </si>
  <si>
    <t>Нетен паричен поток от инвестиционна дейност</t>
  </si>
  <si>
    <t>на "ФАВОРИТ ХОЛД"  АД</t>
  </si>
  <si>
    <t xml:space="preserve">                                     </t>
  </si>
  <si>
    <t>Задължения към свързани предприятия</t>
  </si>
  <si>
    <t>на "ФАВОРИТ ХОЛД "  АД</t>
  </si>
  <si>
    <t>Премии</t>
  </si>
  <si>
    <t>от</t>
  </si>
  <si>
    <t>емисии</t>
  </si>
  <si>
    <t>на "ФАВОРИТ  ХОЛД"  АД</t>
  </si>
  <si>
    <t>Разходи за данъци</t>
  </si>
  <si>
    <t>Инвестиции в дъщерни и асоциирани предприятия</t>
  </si>
  <si>
    <t>Натрупана печалба /загуба/</t>
  </si>
  <si>
    <t>Текуща печалба /загуба/</t>
  </si>
  <si>
    <t>Търговски и други задължения</t>
  </si>
  <si>
    <t>Задължения към персонала</t>
  </si>
  <si>
    <t>Данъчни и осигурителни задължения</t>
  </si>
  <si>
    <t>ВСИЧКО  АКТИВИ</t>
  </si>
  <si>
    <t>СОБСТВЕН КАПИТАЛ И ПАСИВИ</t>
  </si>
  <si>
    <t>Собствен капитал</t>
  </si>
  <si>
    <t>ВСИЧКО КАПИТАЛ И ПАСИВИ</t>
  </si>
  <si>
    <t>Обща сума на пасивите</t>
  </si>
  <si>
    <t>Нетен паричен поток от финансова дейност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</si>
  <si>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</si>
  <si>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</si>
  <si>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Имоти, машини, съоръжения и оборудване</t>
  </si>
  <si>
    <t>Вземания от свързани предприятия</t>
  </si>
  <si>
    <t>Получени заеми</t>
  </si>
  <si>
    <t>Заб.Отчет за доходите се изготвя с натрупване от началото на годината.</t>
  </si>
  <si>
    <t>Покупка на инвестиции</t>
  </si>
  <si>
    <t>Платени данъци без корпоративен</t>
  </si>
  <si>
    <t>Търговски и други вземания</t>
  </si>
  <si>
    <t>Всичко нетекущи активи</t>
  </si>
  <si>
    <t>Всичко текущи активи:</t>
  </si>
  <si>
    <t>Всичко собствен капитал:</t>
  </si>
  <si>
    <t>Всичко текущи пасиви:</t>
  </si>
  <si>
    <t>Нетни приходи от оперативна дейност</t>
  </si>
  <si>
    <t>Оперативни разходи</t>
  </si>
  <si>
    <t xml:space="preserve">Разходи за суровини, материали и консумативи  </t>
  </si>
  <si>
    <t xml:space="preserve">Разходи за амортизации </t>
  </si>
  <si>
    <t>Други оперативни разходи</t>
  </si>
  <si>
    <t>Всичко оперативни разходи</t>
  </si>
  <si>
    <t>Финансови приходи/разходи,нетно</t>
  </si>
  <si>
    <t>Финансови приходи</t>
  </si>
  <si>
    <t>Финансови разходи</t>
  </si>
  <si>
    <t>Печалба/загуба преди данъци</t>
  </si>
  <si>
    <t>Нетна печалба (загуба) за периода</t>
  </si>
  <si>
    <t>Друг всеобхватен доход</t>
  </si>
  <si>
    <t>Общ всеобхватен доход</t>
  </si>
  <si>
    <t xml:space="preserve">                                           /Даниел Ризов/</t>
  </si>
  <si>
    <t xml:space="preserve">                     /Валентина Тодорова/</t>
  </si>
  <si>
    <t xml:space="preserve">                                             /Даниел Ризов/</t>
  </si>
  <si>
    <t>Основен</t>
  </si>
  <si>
    <t>Печалба</t>
  </si>
  <si>
    <t>(Загуба)</t>
  </si>
  <si>
    <t>Салдо на 1 януари 2022 г.</t>
  </si>
  <si>
    <t>Финансов резултат за 2022 г.</t>
  </si>
  <si>
    <t xml:space="preserve">                 (в хиляди левове)</t>
  </si>
  <si>
    <t>Парични потоци, свързани с търговски контрагенти</t>
  </si>
  <si>
    <t xml:space="preserve">  ОТЧЕТ ЗА ВСЕОБХВАТНИЯ ДОХОД</t>
  </si>
  <si>
    <t>(по метода същност на разходите)</t>
  </si>
  <si>
    <t xml:space="preserve"> ОТЧЕТ ЗА ФИНАНСОВОТО СЪСТОЯНИЕ </t>
  </si>
  <si>
    <t>/СЧЕТОВОДЕН  БАЛАНС/</t>
  </si>
  <si>
    <t>ЗА ПАРИЧНИТЕ ПОТОЦИ</t>
  </si>
  <si>
    <t>Постъпления</t>
  </si>
  <si>
    <t>Плащания</t>
  </si>
  <si>
    <t>Предоставени заеми</t>
  </si>
  <si>
    <t>Други постъпления от финансова дейност</t>
  </si>
  <si>
    <t>Изменение на паричните средства през периода</t>
  </si>
  <si>
    <t>Парични средства в началото на периода</t>
  </si>
  <si>
    <t>Парични средства в края на периода</t>
  </si>
  <si>
    <t>Парични потоци, свързани с възнаграждения</t>
  </si>
  <si>
    <t>Курсови разлики</t>
  </si>
  <si>
    <t>Салдо на 31 декември 2022  г.</t>
  </si>
  <si>
    <t>Салдо на 1 януари 2023 г.</t>
  </si>
  <si>
    <t>Финансов резултат за 2023 г.</t>
  </si>
  <si>
    <t>към 30.06.2023 г.</t>
  </si>
  <si>
    <r>
      <t>Дата</t>
    </r>
    <r>
      <rPr>
        <sz val="11"/>
        <rFont val="Arial"/>
        <family val="2"/>
      </rPr>
      <t>: 21 юли 2023 г.</t>
    </r>
  </si>
  <si>
    <t>Платени лихви и банкови такси</t>
  </si>
  <si>
    <t>Салдо на 30 юни 2023 г.</t>
  </si>
  <si>
    <t>Други плащания от оперативна дейност</t>
  </si>
  <si>
    <t>Други плащания от финансова дейност</t>
  </si>
  <si>
    <t>в т.ч. задължения по лизинг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</si>
</sst>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;[Red]#,##0"/>
    <numFmt numFmtId="179" formatCode="#,##0_ ;\-#,##0\ "/>
    <numFmt numFmtId="180" formatCode="#,##0.00_ ;[Red]\-#,##0.00\ "/>
    <numFmt numFmtId="181" formatCode="[$-402]dd\ mmmm\ yyyy\ &quot;г.&quot;"/>
    <numFmt numFmtId="182" formatCode="_(* #,##0_);_(* \(#,##0\);_(* &quot;-&quot;??_);_(@_)"/>
    <numFmt numFmtId="183" formatCode="#,##0\ _л_в_."/>
  </numFmts>
  <fonts count="48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182" fontId="0" fillId="0" borderId="0" xfId="0" applyNumberFormat="1" applyAlignment="1">
      <alignment/>
    </xf>
    <xf numFmtId="0" fontId="8" fillId="0" borderId="15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6" xfId="0" applyFont="1" applyBorder="1" applyAlignment="1">
      <alignment/>
    </xf>
    <xf numFmtId="0" fontId="11" fillId="0" borderId="17" xfId="0" applyFont="1" applyBorder="1" applyAlignment="1">
      <alignment horizontal="center"/>
    </xf>
    <xf numFmtId="182" fontId="11" fillId="0" borderId="17" xfId="0" applyNumberFormat="1" applyFont="1" applyBorder="1" applyAlignment="1">
      <alignment horizontal="center"/>
    </xf>
    <xf numFmtId="182" fontId="11" fillId="0" borderId="18" xfId="0" applyNumberFormat="1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19" xfId="0" applyFont="1" applyBorder="1" applyAlignment="1">
      <alignment/>
    </xf>
    <xf numFmtId="3" fontId="11" fillId="0" borderId="17" xfId="0" applyNumberFormat="1" applyFont="1" applyBorder="1" applyAlignment="1">
      <alignment horizontal="right"/>
    </xf>
    <xf numFmtId="1" fontId="11" fillId="0" borderId="18" xfId="0" applyNumberFormat="1" applyFont="1" applyBorder="1" applyAlignment="1">
      <alignment horizontal="right"/>
    </xf>
    <xf numFmtId="0" fontId="12" fillId="0" borderId="19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12" fillId="0" borderId="21" xfId="0" applyFont="1" applyBorder="1" applyAlignment="1">
      <alignment/>
    </xf>
    <xf numFmtId="0" fontId="11" fillId="0" borderId="22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9" xfId="0" applyFont="1" applyBorder="1" applyAlignment="1">
      <alignment horizontal="left"/>
    </xf>
    <xf numFmtId="0" fontId="11" fillId="0" borderId="20" xfId="0" applyFont="1" applyBorder="1" applyAlignment="1">
      <alignment/>
    </xf>
    <xf numFmtId="0" fontId="11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left"/>
    </xf>
    <xf numFmtId="0" fontId="11" fillId="0" borderId="25" xfId="0" applyFont="1" applyBorder="1" applyAlignment="1">
      <alignment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182" fontId="11" fillId="0" borderId="25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12" fillId="0" borderId="16" xfId="0" applyFont="1" applyBorder="1" applyAlignment="1">
      <alignment horizontal="right"/>
    </xf>
    <xf numFmtId="0" fontId="13" fillId="0" borderId="17" xfId="0" applyNumberFormat="1" applyFont="1" applyBorder="1" applyAlignment="1">
      <alignment horizontal="center"/>
    </xf>
    <xf numFmtId="182" fontId="10" fillId="0" borderId="17" xfId="0" applyNumberFormat="1" applyFont="1" applyBorder="1" applyAlignment="1">
      <alignment horizontal="center"/>
    </xf>
    <xf numFmtId="182" fontId="10" fillId="0" borderId="18" xfId="0" applyNumberFormat="1" applyFont="1" applyBorder="1" applyAlignment="1">
      <alignment horizontal="center"/>
    </xf>
    <xf numFmtId="0" fontId="12" fillId="0" borderId="16" xfId="0" applyFont="1" applyBorder="1" applyAlignment="1">
      <alignment horizontal="left"/>
    </xf>
    <xf numFmtId="0" fontId="10" fillId="0" borderId="17" xfId="0" applyNumberFormat="1" applyFont="1" applyBorder="1" applyAlignment="1">
      <alignment/>
    </xf>
    <xf numFmtId="182" fontId="10" fillId="33" borderId="17" xfId="0" applyNumberFormat="1" applyFont="1" applyFill="1" applyBorder="1" applyAlignment="1">
      <alignment horizontal="center"/>
    </xf>
    <xf numFmtId="182" fontId="10" fillId="33" borderId="18" xfId="0" applyNumberFormat="1" applyFont="1" applyFill="1" applyBorder="1" applyAlignment="1">
      <alignment horizontal="center"/>
    </xf>
    <xf numFmtId="0" fontId="11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182" fontId="11" fillId="0" borderId="27" xfId="0" applyNumberFormat="1" applyFont="1" applyBorder="1" applyAlignment="1">
      <alignment horizontal="center"/>
    </xf>
    <xf numFmtId="0" fontId="12" fillId="0" borderId="28" xfId="0" applyFont="1" applyBorder="1" applyAlignment="1">
      <alignment horizontal="left"/>
    </xf>
    <xf numFmtId="0" fontId="11" fillId="0" borderId="16" xfId="0" applyFont="1" applyBorder="1" applyAlignment="1">
      <alignment/>
    </xf>
    <xf numFmtId="182" fontId="11" fillId="0" borderId="26" xfId="0" applyNumberFormat="1" applyFont="1" applyBorder="1" applyAlignment="1">
      <alignment horizontal="center"/>
    </xf>
    <xf numFmtId="0" fontId="11" fillId="0" borderId="29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2" fillId="0" borderId="16" xfId="0" applyFont="1" applyFill="1" applyBorder="1" applyAlignment="1">
      <alignment horizontal="left"/>
    </xf>
    <xf numFmtId="0" fontId="12" fillId="0" borderId="21" xfId="0" applyFont="1" applyBorder="1" applyAlignment="1">
      <alignment horizontal="left"/>
    </xf>
    <xf numFmtId="182" fontId="10" fillId="33" borderId="22" xfId="0" applyNumberFormat="1" applyFont="1" applyFill="1" applyBorder="1" applyAlignment="1">
      <alignment horizontal="center"/>
    </xf>
    <xf numFmtId="182" fontId="10" fillId="33" borderId="30" xfId="0" applyNumberFormat="1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182" fontId="11" fillId="0" borderId="34" xfId="0" applyNumberFormat="1" applyFont="1" applyBorder="1" applyAlignment="1">
      <alignment horizontal="right"/>
    </xf>
    <xf numFmtId="182" fontId="11" fillId="0" borderId="25" xfId="0" applyNumberFormat="1" applyFont="1" applyBorder="1" applyAlignment="1">
      <alignment horizontal="right"/>
    </xf>
    <xf numFmtId="182" fontId="11" fillId="0" borderId="26" xfId="0" applyNumberFormat="1" applyFont="1" applyBorder="1" applyAlignment="1">
      <alignment horizontal="right"/>
    </xf>
    <xf numFmtId="182" fontId="11" fillId="0" borderId="17" xfId="0" applyNumberFormat="1" applyFont="1" applyBorder="1" applyAlignment="1">
      <alignment horizontal="right"/>
    </xf>
    <xf numFmtId="182" fontId="11" fillId="0" borderId="18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7" xfId="0" applyFont="1" applyBorder="1" applyAlignment="1">
      <alignment horizontal="center"/>
    </xf>
    <xf numFmtId="0" fontId="11" fillId="0" borderId="29" xfId="0" applyFont="1" applyBorder="1" applyAlignment="1">
      <alignment horizontal="left"/>
    </xf>
    <xf numFmtId="182" fontId="10" fillId="33" borderId="22" xfId="0" applyNumberFormat="1" applyFont="1" applyFill="1" applyBorder="1" applyAlignment="1">
      <alignment horizontal="right"/>
    </xf>
    <xf numFmtId="182" fontId="10" fillId="33" borderId="3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0" fillId="0" borderId="24" xfId="0" applyFont="1" applyBorder="1" applyAlignment="1">
      <alignment/>
    </xf>
    <xf numFmtId="0" fontId="11" fillId="0" borderId="27" xfId="0" applyFont="1" applyBorder="1" applyAlignment="1">
      <alignment horizontal="right"/>
    </xf>
    <xf numFmtId="0" fontId="11" fillId="0" borderId="17" xfId="0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182" fontId="10" fillId="34" borderId="17" xfId="0" applyNumberFormat="1" applyFont="1" applyFill="1" applyBorder="1" applyAlignment="1">
      <alignment horizontal="center"/>
    </xf>
    <xf numFmtId="182" fontId="10" fillId="34" borderId="18" xfId="0" applyNumberFormat="1" applyFont="1" applyFill="1" applyBorder="1" applyAlignment="1">
      <alignment horizontal="center"/>
    </xf>
    <xf numFmtId="182" fontId="10" fillId="33" borderId="20" xfId="0" applyNumberFormat="1" applyFont="1" applyFill="1" applyBorder="1" applyAlignment="1">
      <alignment horizontal="center"/>
    </xf>
    <xf numFmtId="182" fontId="10" fillId="33" borderId="23" xfId="0" applyNumberFormat="1" applyFont="1" applyFill="1" applyBorder="1" applyAlignment="1">
      <alignment horizontal="center"/>
    </xf>
    <xf numFmtId="182" fontId="10" fillId="0" borderId="34" xfId="0" applyNumberFormat="1" applyFont="1" applyBorder="1" applyAlignment="1">
      <alignment horizontal="right"/>
    </xf>
    <xf numFmtId="182" fontId="10" fillId="0" borderId="25" xfId="0" applyNumberFormat="1" applyFont="1" applyBorder="1" applyAlignment="1">
      <alignment horizontal="right"/>
    </xf>
    <xf numFmtId="182" fontId="10" fillId="0" borderId="26" xfId="0" applyNumberFormat="1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2" fillId="0" borderId="24" xfId="0" applyFont="1" applyBorder="1" applyAlignment="1">
      <alignment/>
    </xf>
    <xf numFmtId="0" fontId="12" fillId="33" borderId="16" xfId="0" applyFont="1" applyFill="1" applyBorder="1" applyAlignment="1">
      <alignment/>
    </xf>
    <xf numFmtId="182" fontId="10" fillId="33" borderId="17" xfId="0" applyNumberFormat="1" applyFont="1" applyFill="1" applyBorder="1" applyAlignment="1">
      <alignment horizontal="right"/>
    </xf>
    <xf numFmtId="182" fontId="10" fillId="33" borderId="18" xfId="0" applyNumberFormat="1" applyFont="1" applyFill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33" borderId="17" xfId="0" applyNumberFormat="1" applyFont="1" applyFill="1" applyBorder="1" applyAlignment="1">
      <alignment horizontal="right"/>
    </xf>
    <xf numFmtId="0" fontId="10" fillId="33" borderId="18" xfId="0" applyFont="1" applyFill="1" applyBorder="1" applyAlignment="1">
      <alignment horizontal="right"/>
    </xf>
    <xf numFmtId="0" fontId="10" fillId="0" borderId="26" xfId="0" applyFont="1" applyBorder="1" applyAlignment="1">
      <alignment horizontal="right"/>
    </xf>
    <xf numFmtId="0" fontId="10" fillId="33" borderId="22" xfId="0" applyFont="1" applyFill="1" applyBorder="1" applyAlignment="1">
      <alignment horizontal="right"/>
    </xf>
    <xf numFmtId="0" fontId="10" fillId="33" borderId="30" xfId="0" applyFont="1" applyFill="1" applyBorder="1" applyAlignment="1">
      <alignment horizontal="right"/>
    </xf>
    <xf numFmtId="182" fontId="11" fillId="0" borderId="17" xfId="0" applyNumberFormat="1" applyFont="1" applyBorder="1" applyAlignment="1">
      <alignment/>
    </xf>
    <xf numFmtId="0" fontId="11" fillId="34" borderId="18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view="pageBreakPreview" zoomScaleSheetLayoutView="100" zoomScalePageLayoutView="0" workbookViewId="0" topLeftCell="A1">
      <selection activeCell="A37" sqref="A37"/>
    </sheetView>
  </sheetViews>
  <sheetFormatPr defaultColWidth="9.140625" defaultRowHeight="12.75"/>
  <cols>
    <col min="1" max="1" width="55.28125" style="0" customWidth="1"/>
    <col min="2" max="2" width="6.57421875" style="0" customWidth="1"/>
    <col min="3" max="3" width="14.421875" style="0" customWidth="1"/>
    <col min="4" max="4" width="13.421875" style="0" customWidth="1"/>
    <col min="7" max="7" width="11.421875" style="0" customWidth="1"/>
    <col min="8" max="8" width="10.8515625" style="0" customWidth="1"/>
    <col min="9" max="9" width="11.140625" style="0" customWidth="1"/>
  </cols>
  <sheetData>
    <row r="2" spans="1:4" ht="15.75">
      <c r="A2" s="121" t="s">
        <v>91</v>
      </c>
      <c r="B2" s="121"/>
      <c r="C2" s="121"/>
      <c r="D2" s="121"/>
    </row>
    <row r="3" spans="1:4" ht="15">
      <c r="A3" s="123" t="s">
        <v>92</v>
      </c>
      <c r="B3" s="123"/>
      <c r="C3" s="123"/>
      <c r="D3" s="123"/>
    </row>
    <row r="4" spans="1:6" ht="15.75">
      <c r="A4" s="122" t="s">
        <v>32</v>
      </c>
      <c r="B4" s="122"/>
      <c r="C4" s="122"/>
      <c r="D4" s="122"/>
      <c r="E4" s="10"/>
      <c r="F4" s="10"/>
    </row>
    <row r="5" spans="1:4" ht="15">
      <c r="A5" s="123" t="s">
        <v>106</v>
      </c>
      <c r="B5" s="123"/>
      <c r="C5" s="123"/>
      <c r="D5" s="123"/>
    </row>
    <row r="6" spans="1:4" ht="15.75" thickBot="1">
      <c r="A6" s="13"/>
      <c r="B6" s="13"/>
      <c r="C6" s="124" t="s">
        <v>87</v>
      </c>
      <c r="D6" s="124"/>
    </row>
    <row r="7" spans="1:4" ht="15.75">
      <c r="A7" s="27" t="s">
        <v>27</v>
      </c>
      <c r="B7" s="18"/>
      <c r="C7" s="19">
        <v>2023</v>
      </c>
      <c r="D7" s="20">
        <v>2022</v>
      </c>
    </row>
    <row r="8" spans="1:4" ht="14.25">
      <c r="A8" s="44" t="s">
        <v>19</v>
      </c>
      <c r="B8" s="45"/>
      <c r="C8" s="39"/>
      <c r="D8" s="46"/>
    </row>
    <row r="9" spans="1:4" ht="14.25">
      <c r="A9" s="47" t="s">
        <v>24</v>
      </c>
      <c r="B9" s="48"/>
      <c r="C9" s="49"/>
      <c r="D9" s="50"/>
    </row>
    <row r="10" spans="1:4" ht="14.25">
      <c r="A10" s="51" t="s">
        <v>55</v>
      </c>
      <c r="B10" s="48"/>
      <c r="C10" s="52">
        <v>12</v>
      </c>
      <c r="D10" s="33">
        <v>17</v>
      </c>
    </row>
    <row r="11" spans="1:4" ht="14.25">
      <c r="A11" s="34" t="s">
        <v>41</v>
      </c>
      <c r="B11" s="53"/>
      <c r="C11" s="32">
        <v>7016</v>
      </c>
      <c r="D11" s="33">
        <v>7016</v>
      </c>
    </row>
    <row r="12" spans="1:4" ht="14.25">
      <c r="A12" s="34" t="s">
        <v>56</v>
      </c>
      <c r="B12" s="53"/>
      <c r="C12" s="32">
        <v>2107</v>
      </c>
      <c r="D12" s="33">
        <v>2075</v>
      </c>
    </row>
    <row r="13" spans="1:4" ht="15">
      <c r="A13" s="54" t="s">
        <v>62</v>
      </c>
      <c r="B13" s="55"/>
      <c r="C13" s="56">
        <f>C10+C11+C12</f>
        <v>9135</v>
      </c>
      <c r="D13" s="57">
        <f>D10+D11+D12</f>
        <v>9108</v>
      </c>
    </row>
    <row r="14" spans="1:4" ht="14.25">
      <c r="A14" s="47" t="s">
        <v>25</v>
      </c>
      <c r="B14" s="53"/>
      <c r="C14" s="32"/>
      <c r="D14" s="33"/>
    </row>
    <row r="15" spans="1:4" ht="14.25">
      <c r="A15" s="34" t="s">
        <v>56</v>
      </c>
      <c r="B15" s="53"/>
      <c r="C15" s="32">
        <v>8214</v>
      </c>
      <c r="D15" s="33">
        <v>8296</v>
      </c>
    </row>
    <row r="16" spans="1:4" ht="14.25">
      <c r="A16" s="34" t="s">
        <v>61</v>
      </c>
      <c r="B16" s="53"/>
      <c r="C16" s="32">
        <v>1</v>
      </c>
      <c r="D16" s="33">
        <v>1</v>
      </c>
    </row>
    <row r="17" spans="1:4" ht="14.25">
      <c r="A17" s="34" t="s">
        <v>20</v>
      </c>
      <c r="B17" s="53"/>
      <c r="C17" s="32">
        <v>39</v>
      </c>
      <c r="D17" s="33">
        <v>630</v>
      </c>
    </row>
    <row r="18" spans="1:4" ht="15">
      <c r="A18" s="54" t="s">
        <v>63</v>
      </c>
      <c r="B18" s="55"/>
      <c r="C18" s="56">
        <f>SUM(C15:C17)</f>
        <v>8254</v>
      </c>
      <c r="D18" s="57">
        <f>SUM(D15:D17)</f>
        <v>8927</v>
      </c>
    </row>
    <row r="19" spans="1:4" ht="15">
      <c r="A19" s="58" t="s">
        <v>47</v>
      </c>
      <c r="B19" s="59"/>
      <c r="C19" s="60">
        <f>C13+C18</f>
        <v>17389</v>
      </c>
      <c r="D19" s="61">
        <f>D13+D18</f>
        <v>18035</v>
      </c>
    </row>
    <row r="20" spans="1:4" ht="14.25">
      <c r="A20" s="47" t="s">
        <v>48</v>
      </c>
      <c r="B20" s="62"/>
      <c r="C20" s="32"/>
      <c r="D20" s="33"/>
    </row>
    <row r="21" spans="1:4" ht="14.25">
      <c r="A21" s="47" t="s">
        <v>49</v>
      </c>
      <c r="B21" s="62"/>
      <c r="C21" s="32"/>
      <c r="D21" s="33"/>
    </row>
    <row r="22" spans="1:4" ht="14.25">
      <c r="A22" s="34" t="s">
        <v>21</v>
      </c>
      <c r="B22" s="53"/>
      <c r="C22" s="32">
        <v>2380</v>
      </c>
      <c r="D22" s="33">
        <v>2380</v>
      </c>
    </row>
    <row r="23" spans="1:4" ht="14.25">
      <c r="A23" s="34" t="s">
        <v>0</v>
      </c>
      <c r="B23" s="53"/>
      <c r="C23" s="32">
        <v>5533</v>
      </c>
      <c r="D23" s="33">
        <v>5533</v>
      </c>
    </row>
    <row r="24" spans="1:4" ht="14.25">
      <c r="A24" s="34" t="s">
        <v>42</v>
      </c>
      <c r="B24" s="62"/>
      <c r="C24" s="32">
        <v>1822</v>
      </c>
      <c r="D24" s="33">
        <v>1947</v>
      </c>
    </row>
    <row r="25" spans="1:10" ht="14.25">
      <c r="A25" s="34" t="s">
        <v>43</v>
      </c>
      <c r="B25" s="62"/>
      <c r="C25" s="32">
        <v>-119</v>
      </c>
      <c r="D25" s="33">
        <v>-125</v>
      </c>
      <c r="J25" s="25"/>
    </row>
    <row r="26" spans="1:4" ht="15">
      <c r="A26" s="54" t="s">
        <v>64</v>
      </c>
      <c r="B26" s="63"/>
      <c r="C26" s="56">
        <f>SUM(C22:C25)</f>
        <v>9616</v>
      </c>
      <c r="D26" s="57">
        <f>SUM(D22:D25)</f>
        <v>9735</v>
      </c>
    </row>
    <row r="27" spans="1:4" ht="14.25">
      <c r="A27" s="47" t="s">
        <v>28</v>
      </c>
      <c r="B27" s="48"/>
      <c r="C27" s="52"/>
      <c r="D27" s="64"/>
    </row>
    <row r="28" spans="1:4" ht="13.5" customHeight="1">
      <c r="A28" s="65" t="s">
        <v>29</v>
      </c>
      <c r="B28" s="31"/>
      <c r="C28" s="32"/>
      <c r="D28" s="33"/>
    </row>
    <row r="29" spans="1:4" ht="12.75" customHeight="1">
      <c r="A29" s="66" t="s">
        <v>34</v>
      </c>
      <c r="B29" s="49"/>
      <c r="C29" s="52">
        <v>7317</v>
      </c>
      <c r="D29" s="67">
        <v>7878</v>
      </c>
    </row>
    <row r="30" spans="1:4" ht="13.5" customHeight="1">
      <c r="A30" s="66" t="s">
        <v>112</v>
      </c>
      <c r="B30" s="49"/>
      <c r="C30" s="52">
        <v>3</v>
      </c>
      <c r="D30" s="67">
        <v>5</v>
      </c>
    </row>
    <row r="31" spans="1:4" ht="14.25">
      <c r="A31" s="68" t="s">
        <v>44</v>
      </c>
      <c r="B31" s="49"/>
      <c r="C31" s="52">
        <v>114</v>
      </c>
      <c r="D31" s="67">
        <v>114</v>
      </c>
    </row>
    <row r="32" spans="1:4" ht="18" customHeight="1">
      <c r="A32" s="66" t="s">
        <v>45</v>
      </c>
      <c r="B32" s="31"/>
      <c r="C32" s="32">
        <v>309</v>
      </c>
      <c r="D32" s="33">
        <v>280</v>
      </c>
    </row>
    <row r="33" spans="1:4" ht="18" customHeight="1">
      <c r="A33" s="66" t="s">
        <v>46</v>
      </c>
      <c r="B33" s="31"/>
      <c r="C33" s="32">
        <v>33</v>
      </c>
      <c r="D33" s="33">
        <v>28</v>
      </c>
    </row>
    <row r="34" spans="1:4" ht="15">
      <c r="A34" s="54" t="s">
        <v>65</v>
      </c>
      <c r="B34" s="69"/>
      <c r="C34" s="57">
        <f>C29+C31+C32+C33</f>
        <v>7773</v>
      </c>
      <c r="D34" s="57">
        <f>D29+D31+D32+D33</f>
        <v>8300</v>
      </c>
    </row>
    <row r="35" spans="1:4" ht="15">
      <c r="A35" s="70" t="s">
        <v>51</v>
      </c>
      <c r="B35" s="31"/>
      <c r="C35" s="56">
        <f>C27+C34</f>
        <v>7773</v>
      </c>
      <c r="D35" s="57">
        <f>D27+D34</f>
        <v>8300</v>
      </c>
    </row>
    <row r="36" spans="1:4" ht="15.75" thickBot="1">
      <c r="A36" s="71" t="s">
        <v>50</v>
      </c>
      <c r="B36" s="41"/>
      <c r="C36" s="72">
        <f>C26+C35</f>
        <v>17389</v>
      </c>
      <c r="D36" s="73">
        <f>D26+D35</f>
        <v>18035</v>
      </c>
    </row>
    <row r="37" spans="1:4" ht="15">
      <c r="A37" s="14"/>
      <c r="B37" s="14"/>
      <c r="C37" s="14"/>
      <c r="D37" s="14"/>
    </row>
    <row r="38" spans="1:4" ht="15">
      <c r="A38" s="14"/>
      <c r="B38" s="14"/>
      <c r="C38" s="14"/>
      <c r="D38" s="14"/>
    </row>
    <row r="39" spans="1:4" ht="15">
      <c r="A39" s="14"/>
      <c r="B39" s="14"/>
      <c r="C39" s="14"/>
      <c r="D39" s="14"/>
    </row>
    <row r="40" spans="1:4" ht="15.75">
      <c r="A40" s="28" t="s">
        <v>107</v>
      </c>
      <c r="B40" s="14"/>
      <c r="C40" s="14"/>
      <c r="D40" s="14"/>
    </row>
    <row r="41" spans="1:4" ht="15">
      <c r="A41" s="29"/>
      <c r="B41" s="14"/>
      <c r="C41" s="14"/>
      <c r="D41" s="14"/>
    </row>
    <row r="42" spans="1:4" ht="15.75">
      <c r="A42" s="28" t="s">
        <v>1</v>
      </c>
      <c r="B42" s="14"/>
      <c r="C42" s="14"/>
      <c r="D42" s="14"/>
    </row>
    <row r="43" spans="1:4" ht="15">
      <c r="A43" s="29" t="s">
        <v>81</v>
      </c>
      <c r="B43" s="14"/>
      <c r="C43" s="14"/>
      <c r="D43" s="14"/>
    </row>
    <row r="44" spans="1:4" ht="15">
      <c r="A44" s="29"/>
      <c r="B44" s="14"/>
      <c r="C44" s="14"/>
      <c r="D44" s="14"/>
    </row>
    <row r="45" spans="1:4" ht="15.75">
      <c r="A45" s="28" t="s">
        <v>2</v>
      </c>
      <c r="B45" s="14"/>
      <c r="C45" s="14"/>
      <c r="D45" s="14"/>
    </row>
    <row r="46" spans="1:4" ht="15.75" customHeight="1">
      <c r="A46" s="29" t="s">
        <v>80</v>
      </c>
      <c r="B46" s="14"/>
      <c r="C46" s="14"/>
      <c r="D46" s="14"/>
    </row>
    <row r="47" spans="1:4" ht="15.75" customHeight="1">
      <c r="A47" s="14"/>
      <c r="B47" s="14"/>
      <c r="C47" s="14"/>
      <c r="D47" s="14"/>
    </row>
    <row r="48" spans="1:4" ht="15.75" customHeight="1">
      <c r="A48" s="15"/>
      <c r="B48" s="14"/>
      <c r="C48" s="14"/>
      <c r="D48" s="14"/>
    </row>
    <row r="49" spans="1:4" ht="15.75" customHeight="1">
      <c r="A49" s="16"/>
      <c r="B49" s="16"/>
      <c r="C49" s="16"/>
      <c r="D49" s="16"/>
    </row>
    <row r="50" spans="1:4" ht="15.75" customHeight="1">
      <c r="A50" s="16"/>
      <c r="B50" s="17" t="s">
        <v>33</v>
      </c>
      <c r="C50" s="14"/>
      <c r="D50" s="17"/>
    </row>
    <row r="51" spans="1:4" ht="15.75" customHeight="1">
      <c r="A51" s="14"/>
      <c r="B51" s="14"/>
      <c r="C51" s="14"/>
      <c r="D51" s="14"/>
    </row>
    <row r="52" spans="1:4" ht="15.75" customHeight="1">
      <c r="A52" s="15"/>
      <c r="B52" s="14"/>
      <c r="C52" s="14"/>
      <c r="D52" s="14"/>
    </row>
    <row r="53" spans="1:4" ht="15.75" customHeight="1">
      <c r="A53" s="14"/>
      <c r="B53" s="14"/>
      <c r="C53" s="14"/>
      <c r="D53" s="14"/>
    </row>
    <row r="54" spans="1:4" ht="15.75">
      <c r="A54" s="15"/>
      <c r="B54" s="14"/>
      <c r="C54" s="14"/>
      <c r="D54" s="14"/>
    </row>
    <row r="55" spans="2:4" ht="15.75">
      <c r="B55" s="4"/>
      <c r="C55" s="4"/>
      <c r="D55" s="4"/>
    </row>
    <row r="56" spans="1:4" ht="15.75">
      <c r="A56" s="1"/>
      <c r="B56" s="4"/>
      <c r="C56" s="4"/>
      <c r="D56" s="4"/>
    </row>
    <row r="57" spans="1:4" ht="15.75">
      <c r="A57" s="120"/>
      <c r="B57" s="120"/>
      <c r="C57" s="120"/>
      <c r="D57" s="120"/>
    </row>
    <row r="58" spans="1:4" ht="15.75">
      <c r="A58" s="119"/>
      <c r="B58" s="119"/>
      <c r="C58" s="119"/>
      <c r="D58" s="119"/>
    </row>
    <row r="59" spans="1:4" ht="12.75">
      <c r="A59" s="3"/>
      <c r="B59" s="3"/>
      <c r="C59" s="3"/>
      <c r="D59" s="3"/>
    </row>
    <row r="60" spans="1:4" ht="12.75">
      <c r="A60" s="3"/>
      <c r="B60" s="3"/>
      <c r="C60" s="3"/>
      <c r="D60" s="3"/>
    </row>
  </sheetData>
  <sheetProtection/>
  <mergeCells count="7">
    <mergeCell ref="A58:D58"/>
    <mergeCell ref="A57:D57"/>
    <mergeCell ref="A2:D2"/>
    <mergeCell ref="A4:D4"/>
    <mergeCell ref="A5:D5"/>
    <mergeCell ref="C6:D6"/>
    <mergeCell ref="A3:D3"/>
  </mergeCells>
  <printOptions/>
  <pageMargins left="0.7480314960629921" right="0.76" top="0.89" bottom="0.29" header="1.86" footer="9.83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="96" zoomScaleNormal="96" zoomScalePageLayoutView="0" workbookViewId="0" topLeftCell="A1">
      <selection activeCell="C25" sqref="C25"/>
    </sheetView>
  </sheetViews>
  <sheetFormatPr defaultColWidth="9.140625" defaultRowHeight="12.75"/>
  <cols>
    <col min="1" max="1" width="60.140625" style="0" customWidth="1"/>
    <col min="2" max="2" width="7.7109375" style="0" customWidth="1"/>
    <col min="3" max="3" width="8.00390625" style="0" customWidth="1"/>
    <col min="4" max="4" width="9.7109375" style="0" customWidth="1"/>
  </cols>
  <sheetData>
    <row r="1" spans="1:10" ht="15.75">
      <c r="A1" s="125" t="s">
        <v>89</v>
      </c>
      <c r="B1" s="125"/>
      <c r="C1" s="125"/>
      <c r="D1" s="125"/>
      <c r="E1" s="3"/>
      <c r="F1" s="3"/>
      <c r="G1" s="3"/>
      <c r="H1" s="3"/>
      <c r="I1" s="3"/>
      <c r="J1" s="3"/>
    </row>
    <row r="2" spans="1:10" ht="15">
      <c r="A2" s="122" t="s">
        <v>90</v>
      </c>
      <c r="B2" s="122"/>
      <c r="C2" s="122"/>
      <c r="D2" s="122"/>
      <c r="E2" s="3"/>
      <c r="F2" s="3"/>
      <c r="G2" s="3"/>
      <c r="H2" s="3"/>
      <c r="I2" s="3"/>
      <c r="J2" s="3"/>
    </row>
    <row r="3" spans="1:10" ht="15">
      <c r="A3" s="122" t="s">
        <v>35</v>
      </c>
      <c r="B3" s="122"/>
      <c r="C3" s="122"/>
      <c r="D3" s="122"/>
      <c r="E3" s="3"/>
      <c r="F3" s="3"/>
      <c r="G3" s="3"/>
      <c r="H3" s="3"/>
      <c r="I3" s="3"/>
      <c r="J3" s="3"/>
    </row>
    <row r="4" spans="1:10" ht="15">
      <c r="A4" s="123" t="str">
        <f>Бал!A5</f>
        <v>към 30.06.2023 г.</v>
      </c>
      <c r="B4" s="123"/>
      <c r="C4" s="123"/>
      <c r="D4" s="123"/>
      <c r="E4" s="3"/>
      <c r="F4" s="3"/>
      <c r="G4" s="3"/>
      <c r="H4" s="3"/>
      <c r="I4" s="3"/>
      <c r="J4" s="3"/>
    </row>
    <row r="5" spans="1:10" ht="15" thickBot="1">
      <c r="A5" s="8"/>
      <c r="B5" s="8"/>
      <c r="C5" s="124" t="s">
        <v>16</v>
      </c>
      <c r="D5" s="124"/>
      <c r="E5" s="3"/>
      <c r="F5" s="3"/>
      <c r="G5" s="3"/>
      <c r="H5" s="3"/>
      <c r="I5" s="3"/>
      <c r="J5" s="3"/>
    </row>
    <row r="6" spans="1:10" ht="15.75">
      <c r="A6" s="21"/>
      <c r="B6" s="22"/>
      <c r="C6" s="96">
        <v>2023</v>
      </c>
      <c r="D6" s="97">
        <v>2022</v>
      </c>
      <c r="E6" s="3"/>
      <c r="F6" s="3"/>
      <c r="G6" s="3"/>
      <c r="H6" s="3"/>
      <c r="I6" s="3"/>
      <c r="J6" s="3"/>
    </row>
    <row r="7" spans="1:8" ht="15">
      <c r="A7" s="30" t="s">
        <v>66</v>
      </c>
      <c r="B7" s="31"/>
      <c r="C7" s="98">
        <v>30</v>
      </c>
      <c r="D7" s="99">
        <v>15</v>
      </c>
      <c r="E7" s="3"/>
      <c r="F7" s="3"/>
      <c r="G7" s="12"/>
      <c r="H7" s="12"/>
    </row>
    <row r="8" spans="1:8" ht="14.25">
      <c r="A8" s="30" t="s">
        <v>67</v>
      </c>
      <c r="B8" s="31"/>
      <c r="C8" s="32"/>
      <c r="D8" s="33"/>
      <c r="E8" s="3"/>
      <c r="F8" s="3"/>
      <c r="G8" s="12"/>
      <c r="H8" s="12"/>
    </row>
    <row r="9" spans="1:6" ht="14.25">
      <c r="A9" s="34" t="s">
        <v>68</v>
      </c>
      <c r="B9" s="31"/>
      <c r="C9" s="32">
        <v>10</v>
      </c>
      <c r="D9" s="33">
        <v>7</v>
      </c>
      <c r="E9" s="3"/>
      <c r="F9" s="3"/>
    </row>
    <row r="10" spans="1:6" ht="14.25">
      <c r="A10" s="34" t="s">
        <v>6</v>
      </c>
      <c r="B10" s="31"/>
      <c r="C10" s="32">
        <v>87</v>
      </c>
      <c r="D10" s="33">
        <v>109</v>
      </c>
      <c r="E10" s="3"/>
      <c r="F10" s="3"/>
    </row>
    <row r="11" spans="1:7" ht="14.25">
      <c r="A11" s="34" t="s">
        <v>69</v>
      </c>
      <c r="B11" s="31"/>
      <c r="C11" s="32">
        <v>5</v>
      </c>
      <c r="D11" s="33">
        <v>5</v>
      </c>
      <c r="E11" s="3"/>
      <c r="F11" s="3"/>
      <c r="G11" s="12"/>
    </row>
    <row r="12" spans="1:7" ht="14.25">
      <c r="A12" s="34" t="s">
        <v>5</v>
      </c>
      <c r="B12" s="31"/>
      <c r="C12" s="32">
        <f>110+24</f>
        <v>134</v>
      </c>
      <c r="D12" s="33">
        <v>119</v>
      </c>
      <c r="E12" s="3"/>
      <c r="F12" s="3"/>
      <c r="G12" s="12"/>
    </row>
    <row r="13" spans="1:6" ht="14.25">
      <c r="A13" s="34" t="s">
        <v>70</v>
      </c>
      <c r="B13" s="31"/>
      <c r="C13" s="32">
        <v>9</v>
      </c>
      <c r="D13" s="33">
        <v>9</v>
      </c>
      <c r="E13" s="3"/>
      <c r="F13" s="3"/>
    </row>
    <row r="14" spans="1:6" ht="15">
      <c r="A14" s="30" t="s">
        <v>71</v>
      </c>
      <c r="B14" s="31"/>
      <c r="C14" s="98">
        <f>SUM(C9:C13)</f>
        <v>245</v>
      </c>
      <c r="D14" s="99">
        <f>SUM(D9:D13)</f>
        <v>249</v>
      </c>
      <c r="E14" s="3"/>
      <c r="F14" s="3"/>
    </row>
    <row r="15" spans="1:5" ht="15">
      <c r="A15" s="30" t="s">
        <v>11</v>
      </c>
      <c r="B15" s="31"/>
      <c r="C15" s="60">
        <f>C7-C14</f>
        <v>-215</v>
      </c>
      <c r="D15" s="61">
        <f>D7-D14</f>
        <v>-234</v>
      </c>
      <c r="E15" s="3"/>
    </row>
    <row r="16" spans="1:5" ht="14.25">
      <c r="A16" s="34" t="s">
        <v>73</v>
      </c>
      <c r="B16" s="31"/>
      <c r="C16" s="32">
        <v>127</v>
      </c>
      <c r="D16" s="33">
        <v>67</v>
      </c>
      <c r="E16" s="3"/>
    </row>
    <row r="17" spans="1:5" ht="14.25">
      <c r="A17" s="34" t="s">
        <v>74</v>
      </c>
      <c r="B17" s="31"/>
      <c r="C17" s="32">
        <v>31</v>
      </c>
      <c r="D17" s="33">
        <v>30</v>
      </c>
      <c r="E17" s="3"/>
    </row>
    <row r="18" spans="1:8" ht="15">
      <c r="A18" s="30" t="s">
        <v>72</v>
      </c>
      <c r="B18" s="31"/>
      <c r="C18" s="56">
        <f>C16-C17</f>
        <v>96</v>
      </c>
      <c r="D18" s="57">
        <f>D16-D17</f>
        <v>37</v>
      </c>
      <c r="E18" s="3"/>
      <c r="F18" s="3"/>
      <c r="G18" s="12"/>
      <c r="H18" s="12"/>
    </row>
    <row r="19" spans="1:6" ht="14.25">
      <c r="A19" s="34" t="s">
        <v>75</v>
      </c>
      <c r="B19" s="31"/>
      <c r="C19" s="32">
        <f>C15+C18</f>
        <v>-119</v>
      </c>
      <c r="D19" s="33">
        <f>D15+D18</f>
        <v>-197</v>
      </c>
      <c r="E19" s="3"/>
      <c r="F19" s="3"/>
    </row>
    <row r="20" spans="1:10" ht="14.25">
      <c r="A20" s="35" t="s">
        <v>40</v>
      </c>
      <c r="B20" s="31"/>
      <c r="C20" s="36">
        <v>0</v>
      </c>
      <c r="D20" s="37">
        <v>0</v>
      </c>
      <c r="E20" s="3"/>
      <c r="F20" s="3"/>
      <c r="G20" s="3"/>
      <c r="H20" s="3"/>
      <c r="I20" s="3"/>
      <c r="J20" s="3"/>
    </row>
    <row r="21" spans="1:10" ht="15">
      <c r="A21" s="38" t="s">
        <v>76</v>
      </c>
      <c r="B21" s="39"/>
      <c r="C21" s="100">
        <f>C19-C20</f>
        <v>-119</v>
      </c>
      <c r="D21" s="101">
        <f>D19-D20</f>
        <v>-197</v>
      </c>
      <c r="E21" s="3"/>
      <c r="F21" s="3"/>
      <c r="G21" s="3"/>
      <c r="H21" s="3"/>
      <c r="I21" s="3"/>
      <c r="J21" s="3"/>
    </row>
    <row r="22" spans="1:10" ht="14.25">
      <c r="A22" s="35" t="s">
        <v>77</v>
      </c>
      <c r="B22" s="39"/>
      <c r="C22" s="36">
        <v>0</v>
      </c>
      <c r="D22" s="37">
        <v>0</v>
      </c>
      <c r="E22" s="3"/>
      <c r="F22" s="3"/>
      <c r="G22" s="3"/>
      <c r="H22" s="3"/>
      <c r="I22" s="3"/>
      <c r="J22" s="3"/>
    </row>
    <row r="23" spans="1:10" ht="15.75" thickBot="1">
      <c r="A23" s="40" t="s">
        <v>78</v>
      </c>
      <c r="B23" s="41"/>
      <c r="C23" s="72">
        <f>C21+C22</f>
        <v>-119</v>
      </c>
      <c r="D23" s="73">
        <f>D21+D22</f>
        <v>-197</v>
      </c>
      <c r="E23" s="3"/>
      <c r="F23" s="3"/>
      <c r="G23" s="3"/>
      <c r="H23" s="3"/>
      <c r="I23" s="3"/>
      <c r="J23" s="3"/>
    </row>
    <row r="24" spans="1:10" ht="15">
      <c r="A24" s="14"/>
      <c r="B24" s="14"/>
      <c r="C24" s="14"/>
      <c r="D24" s="14"/>
      <c r="E24" s="6"/>
      <c r="F24" s="3"/>
      <c r="G24" s="3"/>
      <c r="H24" s="3"/>
      <c r="I24" s="3"/>
      <c r="J24" s="3"/>
    </row>
    <row r="25" spans="1:10" ht="15">
      <c r="A25" s="14"/>
      <c r="B25" s="14"/>
      <c r="C25" s="14"/>
      <c r="D25" s="14"/>
      <c r="E25" s="6"/>
      <c r="F25" s="3"/>
      <c r="G25" s="3"/>
      <c r="H25" s="3"/>
      <c r="I25" s="3"/>
      <c r="J25" s="3"/>
    </row>
    <row r="26" spans="1:10" ht="15">
      <c r="A26" s="14"/>
      <c r="B26" s="14"/>
      <c r="C26" s="14"/>
      <c r="D26" s="14"/>
      <c r="E26" s="6"/>
      <c r="F26" s="3"/>
      <c r="G26" s="3"/>
      <c r="H26" s="3"/>
      <c r="I26" s="3"/>
      <c r="J26" s="3"/>
    </row>
    <row r="27" spans="1:10" ht="15">
      <c r="A27" s="42" t="s">
        <v>58</v>
      </c>
      <c r="B27" s="42"/>
      <c r="C27" s="42"/>
      <c r="D27" s="14"/>
      <c r="E27" s="5"/>
      <c r="F27" s="3"/>
      <c r="G27" s="3"/>
      <c r="H27" s="3"/>
      <c r="I27" s="3"/>
      <c r="J27" s="3"/>
    </row>
    <row r="28" spans="1:10" ht="15">
      <c r="A28" s="42"/>
      <c r="B28" s="42"/>
      <c r="C28" s="42"/>
      <c r="D28" s="14"/>
      <c r="E28" s="5"/>
      <c r="F28" s="3"/>
      <c r="G28" s="3"/>
      <c r="H28" s="3"/>
      <c r="I28" s="3"/>
      <c r="J28" s="3"/>
    </row>
    <row r="29" spans="1:6" ht="15">
      <c r="A29" s="42" t="str">
        <f>Бал!A40</f>
        <v>Дата: 21 юли 2023 г.</v>
      </c>
      <c r="B29" s="42"/>
      <c r="C29" s="42"/>
      <c r="D29" s="14"/>
      <c r="E29" s="5"/>
      <c r="F29" s="3"/>
    </row>
    <row r="30" spans="1:6" ht="15">
      <c r="A30" s="42"/>
      <c r="B30" s="42"/>
      <c r="C30" s="42"/>
      <c r="D30" s="14"/>
      <c r="E30" s="5"/>
      <c r="F30" s="3"/>
    </row>
    <row r="31" spans="1:6" ht="15.75">
      <c r="A31" s="43" t="s">
        <v>1</v>
      </c>
      <c r="B31" s="42"/>
      <c r="C31" s="42"/>
      <c r="D31" s="14"/>
      <c r="E31" s="5"/>
      <c r="F31" s="3"/>
    </row>
    <row r="32" spans="1:6" ht="15">
      <c r="A32" s="42" t="s">
        <v>79</v>
      </c>
      <c r="B32" s="42"/>
      <c r="C32" s="42"/>
      <c r="D32" s="14"/>
      <c r="E32" s="5"/>
      <c r="F32" s="3"/>
    </row>
    <row r="33" spans="1:6" ht="15">
      <c r="A33" s="42"/>
      <c r="B33" s="42"/>
      <c r="C33" s="42"/>
      <c r="D33" s="14"/>
      <c r="E33" s="5"/>
      <c r="F33" s="3"/>
    </row>
    <row r="34" spans="1:6" ht="15.75">
      <c r="A34" s="43" t="s">
        <v>2</v>
      </c>
      <c r="B34" s="42"/>
      <c r="C34" s="42"/>
      <c r="D34" s="14"/>
      <c r="E34" s="6"/>
      <c r="F34" s="3"/>
    </row>
    <row r="35" spans="1:6" s="24" customFormat="1" ht="15.75">
      <c r="A35" s="42" t="str">
        <f>Бал!A46</f>
        <v>                     /Валентина Тодорова/</v>
      </c>
      <c r="B35" s="42"/>
      <c r="C35" s="42"/>
      <c r="D35" s="14"/>
      <c r="E35" s="23"/>
      <c r="F35" s="4"/>
    </row>
    <row r="36" spans="1:5" ht="15.75">
      <c r="A36" s="15"/>
      <c r="B36" s="8"/>
      <c r="C36" s="8"/>
      <c r="D36" s="8"/>
      <c r="E36" s="6"/>
    </row>
    <row r="37" spans="1:5" ht="15">
      <c r="A37" s="14"/>
      <c r="B37" s="8"/>
      <c r="C37" s="8"/>
      <c r="D37" s="8"/>
      <c r="E37" s="5"/>
    </row>
    <row r="38" spans="1:4" ht="12.75">
      <c r="A38" s="2"/>
      <c r="B38" s="8"/>
      <c r="C38" s="8"/>
      <c r="D38" s="8"/>
    </row>
  </sheetData>
  <sheetProtection/>
  <mergeCells count="5">
    <mergeCell ref="C5:D5"/>
    <mergeCell ref="A1:D1"/>
    <mergeCell ref="A2:D2"/>
    <mergeCell ref="A3:D3"/>
    <mergeCell ref="A4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1"/>
  <sheetViews>
    <sheetView zoomScalePageLayoutView="0" workbookViewId="0" topLeftCell="A1">
      <selection activeCell="B18" sqref="B18"/>
    </sheetView>
  </sheetViews>
  <sheetFormatPr defaultColWidth="9.140625" defaultRowHeight="12.75"/>
  <cols>
    <col min="2" max="2" width="34.00390625" style="0" customWidth="1"/>
    <col min="3" max="3" width="8.8515625" style="0" customWidth="1"/>
    <col min="4" max="4" width="9.00390625" style="0" customWidth="1"/>
    <col min="5" max="5" width="10.28125" style="0" customWidth="1"/>
    <col min="7" max="7" width="10.421875" style="0" customWidth="1"/>
    <col min="8" max="8" width="9.57421875" style="0" customWidth="1"/>
  </cols>
  <sheetData>
    <row r="1" spans="2:8" ht="15.75">
      <c r="B1" s="125" t="s">
        <v>17</v>
      </c>
      <c r="C1" s="125"/>
      <c r="D1" s="125"/>
      <c r="E1" s="125"/>
      <c r="F1" s="125"/>
      <c r="G1" s="125"/>
      <c r="H1" s="125"/>
    </row>
    <row r="2" spans="2:8" ht="15.75">
      <c r="B2" s="125" t="s">
        <v>26</v>
      </c>
      <c r="C2" s="125"/>
      <c r="D2" s="125"/>
      <c r="E2" s="125"/>
      <c r="F2" s="125"/>
      <c r="G2" s="125"/>
      <c r="H2" s="125"/>
    </row>
    <row r="3" spans="2:8" ht="18.75" customHeight="1">
      <c r="B3" s="122" t="s">
        <v>35</v>
      </c>
      <c r="C3" s="122"/>
      <c r="D3" s="122"/>
      <c r="E3" s="122"/>
      <c r="F3" s="122"/>
      <c r="G3" s="122"/>
      <c r="H3" s="122"/>
    </row>
    <row r="4" spans="2:8" ht="15">
      <c r="B4" s="122" t="str">
        <f>Бал!A5</f>
        <v>към 30.06.2023 г.</v>
      </c>
      <c r="C4" s="122"/>
      <c r="D4" s="122"/>
      <c r="E4" s="122"/>
      <c r="F4" s="122"/>
      <c r="G4" s="122"/>
      <c r="H4" s="122"/>
    </row>
    <row r="5" spans="2:8" ht="15" thickBot="1">
      <c r="B5" s="130" t="str">
        <f>Бал!C6</f>
        <v>                 (в хиляди левове)</v>
      </c>
      <c r="C5" s="130"/>
      <c r="D5" s="130"/>
      <c r="E5" s="130"/>
      <c r="F5" s="130"/>
      <c r="G5" s="130"/>
      <c r="H5" s="130"/>
    </row>
    <row r="6" spans="2:8" ht="14.25">
      <c r="B6" s="74"/>
      <c r="C6" s="126" t="s">
        <v>22</v>
      </c>
      <c r="D6" s="126"/>
      <c r="E6" s="126"/>
      <c r="F6" s="126"/>
      <c r="G6" s="126"/>
      <c r="H6" s="127"/>
    </row>
    <row r="7" spans="2:8" ht="14.25">
      <c r="B7" s="75"/>
      <c r="C7" s="128" t="s">
        <v>23</v>
      </c>
      <c r="D7" s="128"/>
      <c r="E7" s="128"/>
      <c r="F7" s="128"/>
      <c r="G7" s="128"/>
      <c r="H7" s="129"/>
    </row>
    <row r="8" spans="2:8" ht="14.25">
      <c r="B8" s="75" t="s">
        <v>7</v>
      </c>
      <c r="C8" s="77" t="s">
        <v>82</v>
      </c>
      <c r="D8" s="77" t="s">
        <v>36</v>
      </c>
      <c r="E8" s="76" t="s">
        <v>9</v>
      </c>
      <c r="F8" s="76" t="s">
        <v>3</v>
      </c>
      <c r="G8" s="76" t="s">
        <v>83</v>
      </c>
      <c r="H8" s="87" t="s">
        <v>4</v>
      </c>
    </row>
    <row r="9" spans="2:8" ht="14.25">
      <c r="B9" s="75"/>
      <c r="C9" s="77" t="s">
        <v>8</v>
      </c>
      <c r="D9" s="77" t="s">
        <v>37</v>
      </c>
      <c r="E9" s="76" t="s">
        <v>10</v>
      </c>
      <c r="F9" s="76" t="s">
        <v>10</v>
      </c>
      <c r="G9" s="76" t="s">
        <v>84</v>
      </c>
      <c r="H9" s="87"/>
    </row>
    <row r="10" spans="2:8" ht="14.25">
      <c r="B10" s="75"/>
      <c r="C10" s="77"/>
      <c r="D10" s="77" t="s">
        <v>38</v>
      </c>
      <c r="E10" s="76"/>
      <c r="F10" s="76"/>
      <c r="G10" s="76"/>
      <c r="H10" s="87"/>
    </row>
    <row r="11" spans="2:8" ht="14.25">
      <c r="B11" s="78"/>
      <c r="C11" s="79"/>
      <c r="D11" s="79"/>
      <c r="E11" s="49"/>
      <c r="F11" s="49"/>
      <c r="G11" s="49"/>
      <c r="H11" s="50"/>
    </row>
    <row r="12" spans="2:8" ht="14.25">
      <c r="B12" s="88" t="s">
        <v>85</v>
      </c>
      <c r="C12" s="80">
        <f>Бал!D22</f>
        <v>2380</v>
      </c>
      <c r="D12" s="80">
        <v>14</v>
      </c>
      <c r="E12" s="81">
        <v>323</v>
      </c>
      <c r="F12" s="81">
        <v>5196</v>
      </c>
      <c r="G12" s="81">
        <f>Бал!D24</f>
        <v>1947</v>
      </c>
      <c r="H12" s="82">
        <f>C12+D12+E12+F12+G12</f>
        <v>9860</v>
      </c>
    </row>
    <row r="13" spans="2:8" ht="14.25">
      <c r="B13" s="88" t="s">
        <v>86</v>
      </c>
      <c r="C13" s="80"/>
      <c r="D13" s="80"/>
      <c r="E13" s="81"/>
      <c r="F13" s="81"/>
      <c r="G13" s="81">
        <f>Бал!D25</f>
        <v>-125</v>
      </c>
      <c r="H13" s="82"/>
    </row>
    <row r="14" spans="2:8" ht="15">
      <c r="B14" s="30" t="s">
        <v>103</v>
      </c>
      <c r="C14" s="102">
        <f>SUM(C12:C13)</f>
        <v>2380</v>
      </c>
      <c r="D14" s="102">
        <f>SUM(D12:D13)</f>
        <v>14</v>
      </c>
      <c r="E14" s="103">
        <f>SUM(E12:E13)</f>
        <v>323</v>
      </c>
      <c r="F14" s="103">
        <f>SUM(F12:F13)</f>
        <v>5196</v>
      </c>
      <c r="G14" s="103">
        <f>SUM(G12:G13)</f>
        <v>1822</v>
      </c>
      <c r="H14" s="104">
        <f>SUM(C14:G14)</f>
        <v>9735</v>
      </c>
    </row>
    <row r="15" spans="2:8" ht="14.25">
      <c r="B15" s="88" t="s">
        <v>104</v>
      </c>
      <c r="C15" s="83">
        <f aca="true" t="shared" si="0" ref="C15:H15">C14</f>
        <v>2380</v>
      </c>
      <c r="D15" s="83">
        <f t="shared" si="0"/>
        <v>14</v>
      </c>
      <c r="E15" s="83">
        <f t="shared" si="0"/>
        <v>323</v>
      </c>
      <c r="F15" s="83">
        <f t="shared" si="0"/>
        <v>5196</v>
      </c>
      <c r="G15" s="83">
        <f t="shared" si="0"/>
        <v>1822</v>
      </c>
      <c r="H15" s="84">
        <f t="shared" si="0"/>
        <v>9735</v>
      </c>
    </row>
    <row r="16" spans="2:8" ht="14.25">
      <c r="B16" s="88" t="s">
        <v>105</v>
      </c>
      <c r="C16" s="83"/>
      <c r="D16" s="83"/>
      <c r="E16" s="83"/>
      <c r="F16" s="83"/>
      <c r="G16" s="83">
        <f>Бал!C25</f>
        <v>-119</v>
      </c>
      <c r="H16" s="84"/>
    </row>
    <row r="17" spans="2:8" ht="15.75" thickBot="1">
      <c r="B17" s="40" t="s">
        <v>109</v>
      </c>
      <c r="C17" s="89">
        <f>SUM(C15:C16)</f>
        <v>2380</v>
      </c>
      <c r="D17" s="89">
        <f>SUM(D15:D16)</f>
        <v>14</v>
      </c>
      <c r="E17" s="89">
        <f>SUM(E15:E16)</f>
        <v>323</v>
      </c>
      <c r="F17" s="89">
        <f>SUM(F15:F16)</f>
        <v>5196</v>
      </c>
      <c r="G17" s="89">
        <f>SUM(G15:G16)</f>
        <v>1703</v>
      </c>
      <c r="H17" s="90">
        <f>SUM(C17:G17)</f>
        <v>9616</v>
      </c>
    </row>
    <row r="18" spans="2:8" ht="15">
      <c r="B18" s="14"/>
      <c r="C18" s="7"/>
      <c r="D18" s="7"/>
      <c r="E18" s="7"/>
      <c r="F18" s="7"/>
      <c r="G18" s="7"/>
      <c r="H18" s="7"/>
    </row>
    <row r="19" spans="2:8" ht="15">
      <c r="B19" s="14"/>
      <c r="C19" s="7"/>
      <c r="D19" s="7"/>
      <c r="E19" s="7"/>
      <c r="F19" s="7"/>
      <c r="G19" s="7"/>
      <c r="H19" s="7"/>
    </row>
    <row r="20" spans="2:8" ht="15">
      <c r="B20" s="42" t="str">
        <f>Бал!A40</f>
        <v>Дата: 21 юли 2023 г.</v>
      </c>
      <c r="C20" s="85"/>
      <c r="D20" s="85"/>
      <c r="E20" s="7"/>
      <c r="F20" s="7"/>
      <c r="G20" s="7"/>
      <c r="H20" s="7"/>
    </row>
    <row r="21" spans="2:8" ht="15">
      <c r="B21" s="42"/>
      <c r="C21" s="85"/>
      <c r="D21" s="85"/>
      <c r="E21" s="7"/>
      <c r="F21" s="7"/>
      <c r="G21" s="7"/>
      <c r="H21" s="7"/>
    </row>
    <row r="22" spans="2:8" ht="15">
      <c r="B22" s="42"/>
      <c r="C22" s="85"/>
      <c r="D22" s="85"/>
      <c r="E22" s="7"/>
      <c r="F22" s="7"/>
      <c r="G22" s="7"/>
      <c r="H22" s="7"/>
    </row>
    <row r="23" spans="2:8" ht="15">
      <c r="B23" s="43" t="s">
        <v>1</v>
      </c>
      <c r="C23" s="85"/>
      <c r="D23" s="85"/>
      <c r="E23" s="7"/>
      <c r="F23" s="7"/>
      <c r="G23" s="7"/>
      <c r="H23" s="9"/>
    </row>
    <row r="24" spans="2:8" ht="15">
      <c r="B24" s="42" t="str">
        <f>Бал!A43</f>
        <v>                                             /Даниел Ризов/</v>
      </c>
      <c r="C24" s="85"/>
      <c r="D24" s="85"/>
      <c r="E24" s="7"/>
      <c r="F24" s="7"/>
      <c r="G24" s="7"/>
      <c r="H24" s="9"/>
    </row>
    <row r="25" spans="2:8" ht="15">
      <c r="B25" s="42"/>
      <c r="C25" s="85"/>
      <c r="D25" s="85"/>
      <c r="E25" s="7"/>
      <c r="F25" s="7"/>
      <c r="G25" s="7"/>
      <c r="H25" s="9"/>
    </row>
    <row r="26" spans="2:8" ht="15">
      <c r="B26" s="43" t="s">
        <v>2</v>
      </c>
      <c r="C26" s="85"/>
      <c r="D26" s="85"/>
      <c r="E26" s="7"/>
      <c r="F26" s="7"/>
      <c r="G26" s="7"/>
      <c r="H26" s="9"/>
    </row>
    <row r="27" spans="2:8" s="8" customFormat="1" ht="14.25">
      <c r="B27" s="42" t="str">
        <f>Бал!A46</f>
        <v>                     /Валентина Тодорова/</v>
      </c>
      <c r="C27" s="86"/>
      <c r="D27" s="86"/>
      <c r="E27" s="9"/>
      <c r="F27" s="9"/>
      <c r="G27" s="9"/>
      <c r="H27" s="9"/>
    </row>
    <row r="28" spans="2:8" ht="15.75">
      <c r="B28" s="15"/>
      <c r="C28" s="8"/>
      <c r="D28" s="8"/>
      <c r="E28" s="8"/>
      <c r="F28" s="8"/>
      <c r="G28" s="8"/>
      <c r="H28" s="8"/>
    </row>
    <row r="29" spans="2:8" ht="15.75">
      <c r="B29" s="15"/>
      <c r="C29" s="14"/>
      <c r="D29" s="14"/>
      <c r="E29" s="14"/>
      <c r="F29" s="8"/>
      <c r="G29" s="8"/>
      <c r="H29" s="8"/>
    </row>
    <row r="30" spans="2:8" ht="15.75">
      <c r="B30" s="15"/>
      <c r="C30" s="8"/>
      <c r="D30" s="8"/>
      <c r="E30" s="8"/>
      <c r="F30" s="8"/>
      <c r="G30" s="8"/>
      <c r="H30" s="8"/>
    </row>
    <row r="31" spans="2:8" ht="15">
      <c r="B31" s="14"/>
      <c r="C31" s="8"/>
      <c r="D31" s="8"/>
      <c r="E31" s="8"/>
      <c r="F31" s="8"/>
      <c r="G31" s="8"/>
      <c r="H31" s="8"/>
    </row>
  </sheetData>
  <sheetProtection/>
  <mergeCells count="7">
    <mergeCell ref="C6:H6"/>
    <mergeCell ref="C7:H7"/>
    <mergeCell ref="B1:H1"/>
    <mergeCell ref="B2:H2"/>
    <mergeCell ref="B3:H3"/>
    <mergeCell ref="B4:H4"/>
    <mergeCell ref="B5:H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57.421875" style="0" customWidth="1"/>
    <col min="2" max="2" width="10.7109375" style="0" customWidth="1"/>
    <col min="3" max="3" width="11.00390625" style="0" customWidth="1"/>
  </cols>
  <sheetData>
    <row r="1" spans="1:3" ht="15.75">
      <c r="A1" s="125" t="s">
        <v>18</v>
      </c>
      <c r="B1" s="125"/>
      <c r="C1" s="125"/>
    </row>
    <row r="2" spans="1:3" ht="15.75">
      <c r="A2" s="125" t="s">
        <v>93</v>
      </c>
      <c r="B2" s="125"/>
      <c r="C2" s="125"/>
    </row>
    <row r="3" spans="1:4" ht="15.75">
      <c r="A3" s="122" t="s">
        <v>39</v>
      </c>
      <c r="B3" s="122"/>
      <c r="C3" s="122"/>
      <c r="D3" s="10"/>
    </row>
    <row r="4" spans="1:4" ht="15.75">
      <c r="A4" s="123" t="str">
        <f>Бал!A5</f>
        <v>към 30.06.2023 г.</v>
      </c>
      <c r="B4" s="123"/>
      <c r="C4" s="123"/>
      <c r="D4" s="11"/>
    </row>
    <row r="5" spans="1:3" ht="15.75" thickBot="1">
      <c r="A5" s="14"/>
      <c r="B5" s="131" t="str">
        <f>ОПР!C5</f>
        <v>(в хиляди левове)</v>
      </c>
      <c r="C5" s="131"/>
    </row>
    <row r="6" spans="1:3" ht="15.75">
      <c r="A6" s="106" t="s">
        <v>7</v>
      </c>
      <c r="B6" s="105">
        <v>2023</v>
      </c>
      <c r="C6" s="20">
        <v>2022</v>
      </c>
    </row>
    <row r="7" spans="1:3" ht="15">
      <c r="A7" s="92" t="s">
        <v>12</v>
      </c>
      <c r="B7" s="91"/>
      <c r="C7" s="93"/>
    </row>
    <row r="8" spans="1:3" ht="14.25">
      <c r="A8" s="107" t="s">
        <v>94</v>
      </c>
      <c r="B8" s="91"/>
      <c r="C8" s="93"/>
    </row>
    <row r="9" spans="1:3" ht="14.25">
      <c r="A9" s="34" t="s">
        <v>88</v>
      </c>
      <c r="B9" s="94">
        <v>240</v>
      </c>
      <c r="C9" s="95">
        <v>71</v>
      </c>
    </row>
    <row r="10" spans="1:3" ht="14.25">
      <c r="A10" s="107" t="s">
        <v>95</v>
      </c>
      <c r="B10" s="91"/>
      <c r="C10" s="93"/>
    </row>
    <row r="11" spans="1:3" ht="14.25">
      <c r="A11" s="34" t="s">
        <v>88</v>
      </c>
      <c r="B11" s="94">
        <v>73</v>
      </c>
      <c r="C11" s="95">
        <v>66</v>
      </c>
    </row>
    <row r="12" spans="1:3" ht="14.25">
      <c r="A12" s="34" t="s">
        <v>101</v>
      </c>
      <c r="B12" s="94">
        <v>127</v>
      </c>
      <c r="C12" s="95">
        <v>130</v>
      </c>
    </row>
    <row r="13" spans="1:3" ht="14.25">
      <c r="A13" s="34" t="s">
        <v>60</v>
      </c>
      <c r="B13" s="94">
        <v>4</v>
      </c>
      <c r="C13" s="95">
        <v>3</v>
      </c>
    </row>
    <row r="14" spans="1:3" ht="14.25">
      <c r="A14" s="34" t="s">
        <v>108</v>
      </c>
      <c r="B14" s="94">
        <v>1</v>
      </c>
      <c r="C14" s="95">
        <v>1</v>
      </c>
    </row>
    <row r="15" spans="1:3" ht="14.25">
      <c r="A15" s="34" t="s">
        <v>102</v>
      </c>
      <c r="B15" s="94">
        <v>1</v>
      </c>
      <c r="C15" s="95">
        <v>0</v>
      </c>
    </row>
    <row r="16" spans="1:3" ht="14.25">
      <c r="A16" s="34" t="s">
        <v>110</v>
      </c>
      <c r="B16" s="94">
        <v>26</v>
      </c>
      <c r="C16" s="95">
        <v>40</v>
      </c>
    </row>
    <row r="17" spans="1:6" ht="15">
      <c r="A17" s="108" t="s">
        <v>30</v>
      </c>
      <c r="B17" s="112">
        <f>B9-B11-B12-B13-B14-B15-B16</f>
        <v>8</v>
      </c>
      <c r="C17" s="110">
        <f>C9-C11-C12-C13-C14-C15-C16</f>
        <v>-169</v>
      </c>
      <c r="E17" s="26"/>
      <c r="F17" s="26"/>
    </row>
    <row r="18" spans="1:3" ht="15">
      <c r="A18" s="92" t="s">
        <v>13</v>
      </c>
      <c r="B18" s="91"/>
      <c r="C18" s="93"/>
    </row>
    <row r="19" spans="1:3" ht="14.25">
      <c r="A19" s="107" t="s">
        <v>94</v>
      </c>
      <c r="B19" s="91"/>
      <c r="C19" s="93"/>
    </row>
    <row r="20" spans="1:3" ht="14.25">
      <c r="A20" s="34" t="s">
        <v>14</v>
      </c>
      <c r="B20" s="94">
        <v>18</v>
      </c>
      <c r="C20" s="95">
        <v>8</v>
      </c>
    </row>
    <row r="21" spans="1:3" ht="14.25">
      <c r="A21" s="107" t="s">
        <v>95</v>
      </c>
      <c r="B21" s="91"/>
      <c r="C21" s="93"/>
    </row>
    <row r="22" spans="1:3" ht="14.25">
      <c r="A22" s="34" t="s">
        <v>59</v>
      </c>
      <c r="B22" s="94">
        <v>0</v>
      </c>
      <c r="C22" s="95">
        <v>10</v>
      </c>
    </row>
    <row r="23" spans="1:3" ht="15">
      <c r="A23" s="108" t="s">
        <v>31</v>
      </c>
      <c r="B23" s="112">
        <f>B20-B22</f>
        <v>18</v>
      </c>
      <c r="C23" s="110">
        <f>C20-C22</f>
        <v>-2</v>
      </c>
    </row>
    <row r="24" spans="1:3" ht="15">
      <c r="A24" s="92" t="s">
        <v>15</v>
      </c>
      <c r="B24" s="91"/>
      <c r="C24" s="93"/>
    </row>
    <row r="25" spans="1:3" ht="14.25">
      <c r="A25" s="107" t="s">
        <v>94</v>
      </c>
      <c r="B25" s="91"/>
      <c r="C25" s="93"/>
    </row>
    <row r="26" spans="1:3" ht="14.25">
      <c r="A26" s="34" t="s">
        <v>57</v>
      </c>
      <c r="B26" s="94">
        <v>31</v>
      </c>
      <c r="C26" s="95">
        <v>60</v>
      </c>
    </row>
    <row r="27" spans="1:3" ht="14.25">
      <c r="A27" s="34" t="s">
        <v>97</v>
      </c>
      <c r="B27" s="94">
        <v>0</v>
      </c>
      <c r="C27" s="95">
        <v>2170</v>
      </c>
    </row>
    <row r="28" spans="1:3" ht="14.25">
      <c r="A28" s="107" t="s">
        <v>95</v>
      </c>
      <c r="B28" s="94"/>
      <c r="C28" s="95"/>
    </row>
    <row r="29" spans="1:3" ht="14.25">
      <c r="A29" s="34" t="s">
        <v>96</v>
      </c>
      <c r="B29" s="94">
        <v>56</v>
      </c>
      <c r="C29" s="95">
        <v>170</v>
      </c>
    </row>
    <row r="30" spans="1:3" ht="14.25">
      <c r="A30" s="34" t="s">
        <v>111</v>
      </c>
      <c r="B30" s="94">
        <v>592</v>
      </c>
      <c r="C30" s="95">
        <v>0</v>
      </c>
    </row>
    <row r="31" spans="1:3" ht="15">
      <c r="A31" s="108" t="s">
        <v>52</v>
      </c>
      <c r="B31" s="109">
        <f>B26-B29-B30</f>
        <v>-617</v>
      </c>
      <c r="C31" s="113">
        <f>C26+C27-C29</f>
        <v>2060</v>
      </c>
    </row>
    <row r="32" spans="1:3" ht="14.25">
      <c r="A32" s="34" t="s">
        <v>98</v>
      </c>
      <c r="B32" s="117">
        <f>B17+B23+B31</f>
        <v>-591</v>
      </c>
      <c r="C32" s="118">
        <f>C17+C23+C31</f>
        <v>1889</v>
      </c>
    </row>
    <row r="33" spans="1:3" ht="15">
      <c r="A33" s="30" t="s">
        <v>99</v>
      </c>
      <c r="B33" s="111">
        <v>630</v>
      </c>
      <c r="C33" s="114">
        <v>191</v>
      </c>
    </row>
    <row r="34" spans="1:3" ht="15.75" thickBot="1">
      <c r="A34" s="40" t="s">
        <v>100</v>
      </c>
      <c r="B34" s="115">
        <f>B32+B33</f>
        <v>39</v>
      </c>
      <c r="C34" s="116">
        <f>C32+C33</f>
        <v>2080</v>
      </c>
    </row>
    <row r="35" spans="1:6" ht="15.75">
      <c r="A35" s="14"/>
      <c r="B35" s="8"/>
      <c r="C35" s="8"/>
      <c r="D35" s="1"/>
      <c r="E35" s="4"/>
      <c r="F35" s="4"/>
    </row>
    <row r="36" spans="1:6" ht="15.75">
      <c r="A36" s="42" t="str">
        <f>Бал!A40</f>
        <v>Дата: 21 юли 2023 г.</v>
      </c>
      <c r="B36" s="8"/>
      <c r="C36" s="8"/>
      <c r="D36" s="4"/>
      <c r="E36" s="4"/>
      <c r="F36" s="4"/>
    </row>
    <row r="37" spans="1:6" ht="15.75">
      <c r="A37" s="42"/>
      <c r="B37" s="8"/>
      <c r="C37" s="8"/>
      <c r="D37" s="4"/>
      <c r="E37" s="4"/>
      <c r="F37" s="4"/>
    </row>
    <row r="38" spans="1:3" ht="15.75">
      <c r="A38" s="43" t="s">
        <v>1</v>
      </c>
      <c r="B38" s="14"/>
      <c r="C38" s="14"/>
    </row>
    <row r="39" spans="1:3" ht="14.25">
      <c r="A39" s="42" t="str">
        <f>Бал!A43</f>
        <v>                                             /Даниел Ризов/</v>
      </c>
      <c r="B39" s="8" t="s">
        <v>53</v>
      </c>
      <c r="C39" s="8"/>
    </row>
    <row r="40" spans="1:3" ht="14.25">
      <c r="A40" s="42"/>
      <c r="B40" s="8"/>
      <c r="C40" s="8"/>
    </row>
    <row r="41" spans="1:3" ht="15">
      <c r="A41" s="43" t="s">
        <v>2</v>
      </c>
      <c r="B41" s="8"/>
      <c r="C41" s="8"/>
    </row>
    <row r="42" spans="1:3" ht="14.25">
      <c r="A42" s="42" t="str">
        <f>Бал!A46</f>
        <v>                     /Валентина Тодорова/</v>
      </c>
      <c r="B42" s="8"/>
      <c r="C42" s="8"/>
    </row>
    <row r="43" spans="1:3" ht="15">
      <c r="A43" s="43"/>
      <c r="B43" s="8"/>
      <c r="C43" s="8"/>
    </row>
    <row r="44" spans="1:3" ht="15.75">
      <c r="A44" s="4" t="s">
        <v>54</v>
      </c>
      <c r="B44" s="3"/>
      <c r="C44" s="3"/>
    </row>
    <row r="45" spans="1:2" ht="12.75">
      <c r="A45" s="3"/>
      <c r="B45" s="3"/>
    </row>
    <row r="46" spans="1:2" ht="12.75">
      <c r="A46" s="3"/>
      <c r="B46" s="3"/>
    </row>
    <row r="47" spans="1:2" ht="12.75">
      <c r="A47" s="3"/>
      <c r="B47" s="3"/>
    </row>
    <row r="48" spans="1:3" ht="12.75">
      <c r="A48" s="3"/>
      <c r="B48" s="3"/>
      <c r="C48" s="3"/>
    </row>
    <row r="49" spans="1:3" ht="12.75">
      <c r="A49" s="3"/>
      <c r="B49" s="3"/>
      <c r="C49" s="3"/>
    </row>
    <row r="50" spans="1:3" ht="12.75">
      <c r="A50" s="3"/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  <row r="53" spans="1:3" ht="12.75">
      <c r="A53" s="3"/>
      <c r="B53" s="3"/>
      <c r="C53" s="3"/>
    </row>
    <row r="54" spans="1:3" ht="12.75">
      <c r="A54" s="3"/>
      <c r="B54" s="3"/>
      <c r="C54" s="3"/>
    </row>
    <row r="55" spans="1:3" ht="12.75">
      <c r="A55" s="3"/>
      <c r="B55" s="3"/>
      <c r="C55" s="3"/>
    </row>
    <row r="56" spans="1:3" ht="12.75">
      <c r="A56" s="3"/>
      <c r="B56" s="3"/>
      <c r="C56" s="3"/>
    </row>
    <row r="57" spans="1:3" ht="12.75">
      <c r="A57" s="3"/>
      <c r="B57" s="3"/>
      <c r="C57" s="3"/>
    </row>
  </sheetData>
  <sheetProtection/>
  <mergeCells count="5">
    <mergeCell ref="B5:C5"/>
    <mergeCell ref="A1:C1"/>
    <mergeCell ref="A2:C2"/>
    <mergeCell ref="A3:C3"/>
    <mergeCell ref="A4:C4"/>
  </mergeCells>
  <printOptions/>
  <pageMargins left="0.7480314960629921" right="0.7480314960629921" top="0.5905511811023623" bottom="0.43307086614173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HOME</cp:lastModifiedBy>
  <cp:lastPrinted>2023-07-17T11:47:29Z</cp:lastPrinted>
  <dcterms:created xsi:type="dcterms:W3CDTF">2003-12-01T09:31:43Z</dcterms:created>
  <dcterms:modified xsi:type="dcterms:W3CDTF">2023-07-21T06:42:45Z</dcterms:modified>
  <cp:category/>
  <cp:version/>
  <cp:contentType/>
  <cp:contentStatus/>
</cp:coreProperties>
</file>