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5 - YEAR\KFN\ARMHL\09-2025\КФН\"/>
    </mc:Choice>
  </mc:AlternateContent>
  <xr:revisionPtr revIDLastSave="0" documentId="13_ncr:1_{D18760FF-11C0-4DAA-AC6F-9C09540D1012}" xr6:coauthVersionLast="47" xr6:coauthVersionMax="47" xr10:uidLastSave="{00000000-0000-0000-0000-000000000000}"/>
  <bookViews>
    <workbookView xWindow="-110" yWindow="-110" windowWidth="25820" windowHeight="1550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AA3" i="1"/>
  <c r="B153" i="11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 s="1"/>
  <c r="H977" i="2" s="1"/>
  <c r="H978" i="2"/>
  <c r="D13" i="9"/>
  <c r="C13" i="9"/>
  <c r="C21" i="9" s="1"/>
  <c r="H921" i="2" s="1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/>
  <c r="D46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/>
  <c r="C79" i="4"/>
  <c r="C85" i="4" s="1"/>
  <c r="H58" i="2"/>
  <c r="D76" i="4"/>
  <c r="C76" i="4"/>
  <c r="D65" i="4"/>
  <c r="C65" i="4"/>
  <c r="H61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G71" i="4"/>
  <c r="H120" i="2" s="1"/>
  <c r="G79" i="4"/>
  <c r="D12" i="12" s="1"/>
  <c r="C149" i="11"/>
  <c r="H1305" i="2" s="1"/>
  <c r="E15" i="14"/>
  <c r="H107" i="2"/>
  <c r="H64" i="2"/>
  <c r="H57" i="2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218" i="2"/>
  <c r="H772" i="2"/>
  <c r="H48" i="2"/>
  <c r="C94" i="4"/>
  <c r="H1193" i="2"/>
  <c r="F107" i="9"/>
  <c r="H1195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E26" i="9"/>
  <c r="H987" i="2" s="1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C46" i="8"/>
  <c r="E92" i="9"/>
  <c r="E21" i="9"/>
  <c r="H985" i="2" s="1"/>
  <c r="R34" i="8"/>
  <c r="H901" i="2" s="1"/>
  <c r="H658" i="2"/>
  <c r="G30" i="8"/>
  <c r="H567" i="2" s="1"/>
  <c r="C79" i="11"/>
  <c r="H1300" i="2" s="1"/>
  <c r="E12" i="14"/>
  <c r="D12" i="14" s="1"/>
  <c r="C31" i="5"/>
  <c r="G33" i="5" s="1"/>
  <c r="H171" i="2" s="1"/>
  <c r="D13" i="12"/>
  <c r="D10" i="12"/>
  <c r="D5" i="12"/>
  <c r="D11" i="12"/>
  <c r="H124" i="2"/>
  <c r="L18" i="7"/>
  <c r="H421" i="2" s="1"/>
  <c r="I17" i="7"/>
  <c r="F17" i="7"/>
  <c r="H82" i="2"/>
  <c r="L13" i="7"/>
  <c r="H416" i="2" s="1"/>
  <c r="H37" i="4"/>
  <c r="H95" i="4" s="1"/>
  <c r="C17" i="7"/>
  <c r="H222" i="2" s="1"/>
  <c r="H71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9" i="2" l="1"/>
  <c r="E87" i="9"/>
  <c r="C36" i="5"/>
  <c r="C33" i="5"/>
  <c r="H144" i="2" s="1"/>
  <c r="H390" i="2"/>
  <c r="I31" i="7"/>
  <c r="H35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124" i="2"/>
  <c r="H147" i="2"/>
  <c r="C37" i="5"/>
  <c r="G37" i="5"/>
  <c r="D8" i="12"/>
  <c r="C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53" i="2" l="1"/>
  <c r="C45" i="5"/>
  <c r="H156" i="2" s="1"/>
  <c r="H148" i="2"/>
  <c r="D21" i="12"/>
  <c r="H175" i="2"/>
  <c r="G42" i="5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D23" i="12" l="1"/>
  <c r="D24" i="12"/>
  <c r="D22" i="12"/>
  <c r="C44" i="5"/>
  <c r="G45" i="5"/>
  <c r="H179" i="2" s="1"/>
  <c r="H176" i="2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<sst xmlns="http://schemas.openxmlformats.org/spreadsheetml/2006/main" count="4330" uniqueCount="1011">
  <si>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</si>
  <si>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</si>
  <si>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</si>
  <si>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</si>
  <si>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</si>
  <si>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</si>
  <si>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</si>
  <si>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</si>
  <si>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</si>
  <si>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</si>
  <si>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</si>
  <si>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</si>
  <si>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</si>
  <si>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</si>
  <si>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</si>
  <si>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</si>
  <si>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</si>
  <si>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</si>
  <si>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</si>
  <si>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</si>
  <si>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</si>
  <si>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</si>
  <si>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</si>
  <si>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</si>
  <si>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</si>
  <si>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</si>
  <si>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</si>
  <si>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</si>
  <si>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</si>
  <si>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</si>
  <si>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</si>
  <si>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</si>
  <si>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</si>
  <si>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</si>
  <si>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</si>
  <si>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</si>
  <si>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</si>
  <si>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</si>
  <si>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</si>
  <si>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</si>
  <si>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</si>
  <si>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</si>
  <si>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</si>
  <si>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</si>
  <si>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</si>
  <si>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</si>
  <si>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</si>
  <si>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</si>
  <si>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</si>
  <si>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</si>
  <si>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</si>
  <si>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</si>
  <si>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</si>
  <si>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</si>
  <si>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</si>
  <si>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</si>
  <si>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</si>
  <si>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</si>
  <si>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</si>
  <si>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</si>
  <si>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</si>
  <si>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</si>
  <si>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</si>
  <si>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</si>
  <si>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</si>
  <si>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</si>
  <si>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</si>
  <si>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</si>
  <si>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</si>
  <si>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</si>
  <si>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</si>
  <si>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</si>
  <si>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</si>
  <si>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</si>
  <si>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</si>
  <si>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</si>
  <si>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</si>
  <si>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</si>
  <si>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</si>
  <si>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</si>
  <si>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</si>
  <si>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</si>
  <si>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</si>
  <si>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</si>
  <si>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</si>
  <si>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</si>
  <si>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</si>
  <si>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</si>
  <si>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</si>
  <si>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</si>
  <si>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</si>
  <si>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</si>
  <si>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</si>
  <si>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</si>
  <si>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</si>
  <si>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</si>
  <si>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</si>
  <si>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</si>
  <si>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</si>
  <si>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</si>
  <si>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</si>
  <si>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</si>
  <si>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</si>
  <si>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</si>
  <si>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</si>
  <si>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</si>
  <si>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</si>
  <si>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</si>
  <si>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</si>
  <si>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</si>
  <si>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</si>
  <si>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</si>
  <si>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</si>
  <si>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</si>
  <si>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</si>
  <si>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</si>
  <si>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</si>
  <si>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</si>
  <si>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</si>
  <si>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</si>
  <si>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</si>
  <si>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</si>
  <si>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</si>
  <si>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</si>
  <si>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</si>
  <si>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</si>
  <si>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</si>
  <si>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</si>
  <si>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</si>
  <si>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</si>
  <si>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</si>
  <si>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</si>
  <si>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</si>
  <si>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</si>
  <si>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</si>
  <si>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</si>
  <si>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</si>
  <si>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</si>
  <si>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</si>
  <si>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</si>
  <si>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</si>
  <si>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</si>
  <si>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</si>
  <si>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</si>
  <si>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</si>
  <si>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</si>
  <si>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</si>
  <si>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</si>
  <si>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</si>
  <si>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</si>
  <si>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</si>
  <si>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</si>
  <si>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</si>
  <si>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</si>
  <si>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</si>
  <si>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</si>
  <si>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</si>
  <si>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</si>
  <si>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</si>
  <si>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</si>
  <si>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</si>
  <si>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</si>
  <si>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</si>
  <si>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</si>
  <si>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</si>
  <si>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</si>
  <si>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</si>
  <si>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</si>
  <si>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</si>
  <si>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</si>
  <si>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</si>
  <si>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</si>
  <si>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</si>
  <si>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</si>
  <si>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</si>
  <si>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</si>
  <si>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</si>
  <si>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</si>
  <si>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</si>
  <si>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</si>
  <si>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</si>
  <si>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</si>
  <si>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</si>
  <si>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</si>
  <si>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</si>
  <si>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</si>
  <si>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</si>
  <si>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</si>
  <si>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</si>
  <si>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</si>
  <si>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</si>
  <si>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</si>
  <si>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</si>
  <si>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</si>
  <si>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</si>
  <si>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</si>
  <si>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</si>
  <si>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</si>
  <si>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</si>
  <si>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</si>
  <si>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</si>
  <si>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</si>
  <si>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</si>
  <si>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</si>
  <si>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</si>
  <si>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</si>
  <si>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</si>
  <si>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</si>
  <si>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</si>
  <si>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</si>
  <si>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</si>
  <si>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</si>
  <si>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</si>
  <si>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</si>
  <si>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</si>
  <si>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</si>
  <si>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</si>
  <si>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</si>
  <si>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</si>
  <si>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</si>
  <si>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</si>
  <si>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</si>
  <si>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</si>
  <si>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</si>
  <si>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</si>
  <si>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</si>
  <si>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</si>
  <si>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</si>
  <si>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</si>
  <si>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</si>
  <si>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</si>
  <si>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</si>
  <si>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</si>
  <si>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</si>
  <si>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</si>
  <si>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</si>
  <si>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</si>
  <si>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</si>
  <si>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</si>
  <si>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</si>
  <si>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</si>
  <si>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</si>
  <si>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</si>
  <si>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</si>
  <si>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</si>
  <si>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</si>
  <si>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</si>
  <si>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</si>
  <si>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</si>
  <si>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</si>
  <si>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</si>
  <si>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</si>
  <si>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</si>
  <si>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</si>
  <si>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</si>
  <si>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</si>
  <si>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</si>
  <si>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</si>
  <si>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</si>
  <si>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</si>
  <si>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</si>
  <si>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</si>
  <si>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</si>
  <si>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</si>
  <si>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</si>
  <si>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</si>
  <si>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</si>
  <si>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</si>
  <si>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</si>
  <si>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</si>
  <si>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</si>
  <si>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</si>
  <si>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</si>
  <si>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</si>
  <si>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</si>
  <si>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</si>
  <si>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</si>
  <si>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</si>
  <si>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</si>
  <si>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</si>
  <si>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</si>
  <si>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</si>
  <si>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</si>
  <si>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</si>
  <si>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</si>
  <si>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</si>
  <si>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</si>
  <si>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</si>
  <si>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</si>
  <si>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</si>
  <si>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</si>
  <si>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</si>
  <si>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</si>
  <si>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</si>
  <si>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</si>
  <si>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</si>
  <si>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</si>
  <si>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</si>
  <si>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</si>
  <si>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</si>
  <si>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</si>
  <si>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</si>
  <si>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</si>
  <si>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</si>
  <si>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</si>
  <si>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</si>
  <si>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</si>
  <si>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</si>
  <si>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</si>
  <si>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</si>
  <si>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</si>
  <si>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</si>
  <si>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</si>
  <si>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</si>
  <si>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</si>
  <si>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</si>
  <si>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</si>
  <si>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</si>
  <si>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</si>
  <si>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</si>
  <si>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</si>
  <si>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</si>
  <si>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</si>
  <si>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</si>
  <si>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</si>
  <si>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</si>
  <si>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</si>
  <si>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</si>
  <si>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</si>
  <si>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</si>
  <si>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</si>
  <si>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</si>
  <si>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</si>
  <si>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</si>
  <si>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</si>
  <si>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</si>
  <si>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</si>
  <si>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</si>
  <si>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</si>
  <si>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</si>
  <si>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</si>
  <si>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</si>
  <si>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</si>
  <si>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</si>
  <si>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</si>
  <si>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</si>
  <si>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</si>
  <si>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</si>
  <si>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</si>
  <si>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</si>
  <si>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</si>
  <si>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</si>
  <si>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</si>
  <si>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</si>
  <si>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</si>
  <si>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</si>
  <si>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</si>
  <si>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</si>
  <si>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</si>
  <si>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</si>
  <si>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</si>
  <si>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</si>
  <si>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</si>
  <si>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</si>
  <si>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</si>
  <si>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</si>
  <si>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</si>
  <si>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</si>
  <si>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</si>
  <si>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</si>
  <si>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</si>
  <si>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</si>
  <si>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</si>
  <si>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</si>
  <si>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</si>
  <si>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</si>
  <si>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</si>
  <si>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</si>
  <si>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</si>
  <si>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</si>
  <si>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</si>
  <si>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</si>
  <si>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</si>
  <si>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</si>
  <si>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</si>
  <si>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</si>
  <si>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</si>
  <si>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</si>
  <si>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</si>
  <si>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</si>
  <si>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</si>
  <si>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</si>
  <si>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</si>
  <si>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</si>
  <si>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</si>
  <si>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</si>
  <si>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</si>
  <si>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</si>
  <si>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</si>
  <si>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</si>
  <si>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</si>
  <si>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</si>
  <si>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</si>
  <si>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</si>
  <si>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</si>
  <si>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</si>
  <si>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</si>
  <si>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</si>
  <si>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</si>
  <si>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</si>
  <si>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</si>
  <si>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</si>
  <si>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</si>
  <si>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</si>
  <si>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</si>
  <si>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</si>
  <si>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</si>
  <si>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</si>
  <si>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</si>
  <si>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</si>
  <si>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</si>
  <si>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</si>
  <si>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</si>
  <si>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</si>
  <si>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</si>
  <si>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</si>
  <si>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</si>
  <si>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</si>
  <si>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</si>
  <si>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</si>
  <si>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</si>
  <si>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</si>
  <si>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</si>
  <si>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</si>
  <si>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</si>
  <si>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</si>
  <si>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</si>
  <si>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</si>
  <si>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</si>
  <si>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</si>
  <si>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</si>
  <si>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</si>
  <si>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</si>
  <si>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</si>
  <si>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</si>
  <si>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</si>
  <si>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</si>
  <si>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</si>
  <si>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</si>
  <si>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</si>
  <si>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</si>
  <si>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</si>
  <si>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</si>
  <si>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</si>
  <si>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</si>
  <si>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</si>
  <si>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</si>
  <si>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</si>
  <si>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</si>
  <si>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</si>
  <si>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</si>
  <si>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</si>
  <si>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</si>
  <si>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</si>
  <si>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</si>
  <si>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</si>
  <si>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</si>
  <si>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</si>
  <si>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</si>
  <si>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</si>
  <si>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</si>
  <si>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</si>
  <si>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</si>
  <si>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</si>
  <si>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</si>
  <si>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</si>
  <si>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</si>
  <si>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</si>
  <si>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</si>
  <si>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</si>
  <si>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</si>
  <si>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</si>
  <si>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</si>
  <si>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</si>
  <si>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</si>
  <si>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</si>
  <si>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</si>
  <si>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</si>
  <si>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</si>
  <si>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</si>
  <si>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</si>
  <si>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</si>
  <si>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</si>
  <si>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</si>
  <si>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</si>
  <si>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</si>
  <si>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</si>
  <si>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</si>
  <si>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</si>
  <si>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</si>
  <si>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</si>
  <si>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</si>
  <si>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</si>
  <si>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</si>
  <si>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</si>
  <si>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</si>
  <si>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</si>
  <si>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</si>
  <si>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</si>
  <si>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</si>
  <si>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</si>
  <si>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</si>
  <si>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</si>
  <si>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</si>
  <si>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</si>
  <si>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</si>
  <si>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</si>
  <si>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</si>
  <si>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</si>
  <si>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</si>
  <si>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</si>
  <si>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</si>
  <si>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</si>
  <si>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</si>
  <si>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</si>
  <si>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</si>
  <si>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</si>
  <si>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</si>
  <si>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</si>
  <si>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</si>
  <si>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</si>
  <si>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</si>
  <si>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</si>
  <si>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</si>
  <si>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</si>
  <si>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</si>
  <si>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</si>
  <si>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</si>
  <si>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</si>
  <si>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</si>
  <si>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</si>
  <si>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</si>
  <si>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</si>
  <si>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</si>
  <si>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</si>
  <si>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</si>
  <si>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</si>
  <si>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</si>
  <si>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</si>
  <si>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</si>
  <si>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</si>
  <si>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</si>
  <si>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</si>
  <si>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</si>
  <si>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</si>
  <si>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</si>
  <si>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</si>
  <si>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</si>
  <si>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</si>
  <si>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</si>
  <si>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</si>
  <si>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</si>
  <si>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</si>
  <si>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</si>
  <si>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</si>
  <si>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</si>
  <si>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</si>
  <si>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</si>
  <si>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</si>
  <si>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</si>
  <si>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</si>
  <si>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</si>
  <si>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</si>
  <si>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</si>
  <si>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</si>
  <si>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</si>
  <si>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</si>
  <si>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</si>
  <si>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</si>
  <si>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</si>
  <si>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</si>
  <si>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</si>
  <si>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</si>
  <si>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</si>
  <si>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</si>
  <si>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</si>
  <si>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</si>
  <si>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</si>
  <si>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</si>
  <si>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</si>
  <si>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</si>
  <si>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</si>
  <si>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</si>
  <si>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</si>
  <si>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</si>
  <si>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</si>
  <si>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</si>
  <si>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</si>
  <si>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</si>
  <si>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</si>
  <si>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</si>
  <si>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</si>
  <si>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</si>
  <si>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</si>
  <si>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</si>
  <si>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</si>
  <si>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</si>
  <si>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</si>
  <si>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</si>
  <si>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</si>
  <si>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</si>
  <si>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</si>
  <si>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</si>
  <si>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</si>
  <si>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</si>
  <si>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</si>
  <si>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</si>
  <si>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</si>
  <si>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</si>
  <si>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</si>
  <si>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</si>
  <si>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</si>
  <si>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</si>
  <si>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</si>
  <si>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</si>
  <si>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</si>
  <si>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</si>
  <si>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</si>
  <si>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</si>
  <si>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</si>
  <si>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</si>
  <si>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</si>
  <si>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</si>
  <si>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</si>
  <si>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</si>
  <si>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</si>
  <si>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</si>
  <si>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</si>
  <si>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</si>
  <si>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</si>
  <si>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</si>
  <si>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</si>
  <si>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</si>
  <si>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</si>
  <si>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</si>
  <si>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</si>
  <si>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</si>
  <si>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</si>
  <si>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</si>
  <si>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</si>
  <si>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</si>
  <si>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</si>
  <si>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</si>
  <si>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</si>
  <si>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</si>
  <si>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</si>
  <si>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</si>
  <si>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</si>
  <si>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</si>
  <si>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</si>
  <si>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</si>
  <si>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</si>
  <si>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</si>
  <si>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</si>
  <si>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</si>
  <si>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</si>
  <si>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</si>
  <si>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</si>
  <si>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</si>
  <si>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</si>
  <si>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</si>
  <si>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</si>
  <si>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</si>
  <si>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</si>
  <si>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</si>
  <si>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</si>
  <si>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</si>
  <si>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</si>
  <si>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</si>
  <si>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</si>
  <si>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</si>
  <si>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</si>
  <si>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</si>
  <si>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</si>
  <si>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</si>
  <si>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</si>
  <si>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</si>
  <si>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</si>
  <si>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</si>
  <si>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</si>
  <si>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</si>
  <si>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</si>
  <si>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</si>
  <si>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</si>
  <si>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</si>
  <si>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</si>
  <si>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</si>
  <si>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</si>
  <si>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</si>
  <si>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</si>
  <si>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</si>
  <si>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</si>
  <si>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</si>
  <si>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</si>
  <si>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</si>
  <si>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</si>
  <si>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</si>
  <si>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</si>
  <si>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</si>
  <si>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</si>
  <si>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</si>
  <si>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</si>
  <si>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</si>
  <si>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</si>
  <si>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</si>
  <si>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</si>
  <si>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</si>
  <si>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</si>
  <si>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</si>
  <si>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</si>
  <si>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</si>
  <si>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</si>
  <si>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</si>
  <si>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</si>
  <si>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</si>
  <si>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</si>
  <si>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</si>
  <si>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</si>
  <si>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</si>
  <si>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</si>
  <si>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</si>
  <si>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</si>
  <si>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</si>
  <si>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</si>
  <si>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</si>
  <si>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</si>
  <si>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</si>
  <si>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</si>
  <si>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</si>
  <si>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</si>
  <si>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</si>
  <si>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</si>
  <si>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</si>
  <si>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</si>
  <si>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</si>
  <si>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</si>
  <si>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</si>
  <si>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</si>
  <si>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</si>
  <si>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</si>
  <si>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</si>
  <si>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</si>
  <si>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</si>
  <si>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</si>
  <si>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</si>
  <si>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</si>
  <si>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</si>
  <si>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</si>
  <si>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</si>
  <si>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</si>
  <si>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</si>
  <si>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</si>
  <si>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</si>
  <si>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</si>
  <si>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</si>
  <si>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</si>
  <si>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</si>
  <si>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</si>
  <si>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</si>
  <si>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</si>
  <si>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</si>
  <si>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</si>
  <si>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</si>
  <si>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</si>
  <si>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</si>
  <si>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</si>
  <si>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</si>
  <si>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</si>
  <si>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</si>
  <si>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</si>
  <si>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</si>
  <si>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</si>
  <si>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</si>
  <si>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</si>
  <si>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</si>
  <si>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</si>
  <si>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</si>
  <si>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</si>
  <si>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</si>
  <si>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</si>
  <si>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</si>
  <si>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</si>
  <si>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</si>
  <si>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</si>
  <si>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</si>
  <si>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</si>
  <si>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</si>
  <si>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</si>
  <si>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</si>
  <si>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</si>
  <si>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</si>
  <si>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</si>
  <si>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</si>
  <si>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</si>
  <si>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</si>
  <si>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</si>
  <si>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</si>
  <si>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</si>
  <si>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</si>
  <si>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</si>
  <si>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</si>
  <si>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</si>
  <si>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</si>
  <si>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</si>
  <si>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</si>
  <si>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</si>
  <si>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</si>
  <si>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</si>
  <si>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</si>
  <si>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</si>
  <si>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</si>
  <si>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</si>
  <si>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</si>
  <si>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</si>
  <si>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</si>
  <si>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</si>
  <si>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</si>
  <si>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</si>
  <si>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</si>
  <si>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</si>
  <si>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</si>
  <si>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</si>
  <si>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</si>
  <si>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</si>
  <si>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</si>
  <si>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</si>
  <si>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</si>
  <si>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</si>
  <si>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</si>
  <si>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</si>
  <si>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</si>
  <si>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</si>
  <si>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</si>
  <si>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</si>
  <si>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</si>
  <si>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</si>
  <si>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</si>
  <si>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</si>
  <si>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</si>
  <si>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</si>
  <si>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</si>
  <si>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</si>
  <si>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</si>
  <si>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</si>
  <si>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</si>
  <si>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</si>
  <si>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</si>
  <si>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</si>
  <si>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</si>
  <si>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</si>
  <si>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</si>
  <si>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</si>
  <si>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</si>
  <si>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</si>
  <si>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</si>
  <si>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</si>
  <si>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</si>
  <si>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</si>
  <si>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</si>
  <si>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</si>
  <si>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</si>
  <si>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</si>
  <si>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</si>
  <si>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</si>
  <si>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</si>
  <si>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</si>
  <si>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</si>
  <si>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</si>
  <si>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</si>
  <si>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</si>
  <si>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</si>
  <si>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</si>
  <si>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</si>
  <si>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</si>
  <si>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</si>
  <si>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</si>
  <si>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</si>
  <si>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</si>
  <si>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</si>
  <si>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</si>
  <si>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</si>
  <si>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</si>
  <si>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</si>
  <si>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</si>
  <si>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</si>
  <si>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</si>
  <si>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</si>
  <si>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</si>
  <si>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</si>
  <si>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</si>
  <si>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</si>
  <si>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</si>
  <si>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</si>
  <si>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</si>
  <si>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</si>
  <si>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</si>
  <si>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</si>
  <si>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</si>
  <si>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</si>
  <si>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</si>
  <si>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</si>
  <si>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</si>
  <si>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</si>
  <si>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</si>
  <si>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</si>
  <si>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</si>
  <si>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</si>
  <si>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</si>
  <si>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</si>
  <si>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</si>
  <si>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</si>
  <si>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</si>
  <si>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</si>
  <si>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</si>
  <si>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</si>
  <si>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</si>
  <si>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</si>
  <si>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</si>
  <si>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</si>
  <si>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</si>
  <si>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</si>
  <si>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</si>
  <si>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</si>
  <si>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</si>
  <si>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</si>
  <si>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</si>
  <si>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</si>
  <si>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</si>
  <si>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</si>
  <si>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</si>
  <si>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</si>
  <si>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</si>
  <si>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</si>
  <si>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</si>
  <si>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</si>
  <si>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</si>
  <si>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</si>
  <si>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</si>
  <si>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</si>
  <si>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</si>
  <si>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</si>
  <si>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</si>
  <si>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</si>
  <si>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</si>
  <si>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</si>
  <si>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</si>
  <si>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</si>
  <si>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</si>
  <si>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</si>
  <si>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</si>
  <si>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</si>
  <si>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</si>
  <si>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</si>
  <si>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</si>
  <si>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</si>
  <si>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</si>
  <si>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</si>
  <si>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</si>
  <si>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</si>
  <si>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</si>
  <si>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</si>
  <si>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</si>
  <si>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</si>
  <si>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</si>
  <si>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</si>
  <si>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</si>
  <si>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</si>
  <si>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</si>
  <si>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</si>
  <si>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</si>
  <si>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</si>
  <si>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</si>
  <si>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</si>
  <si>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</si>
  <si>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</si>
  <si>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</si>
  <si>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</si>
  <si>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</si>
  <si>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</si>
  <si>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</si>
  <si>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</si>
  <si>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АРМЕЙСКИ ХОЛДИНГ АД</t>
  </si>
  <si>
    <t>121213274</t>
  </si>
  <si>
    <t>Никола Петров Тодоров</t>
  </si>
  <si>
    <t>ИЗПЪНИТЕЛЕН ДИРЕКТОР</t>
  </si>
  <si>
    <t>СОФИЯ, БУЛ.ЦАР ОСВОБОДИТЕЛ 33</t>
  </si>
  <si>
    <t>+359897889493</t>
  </si>
  <si>
    <t>НЯМА</t>
  </si>
  <si>
    <t>armhold@mail.bg</t>
  </si>
  <si>
    <t>www.arm-hold.com</t>
  </si>
  <si>
    <t>Инвестор БГ</t>
  </si>
  <si>
    <t>ДИМИТЪР ДИМИТРОВ ЦВЕТАНОВ</t>
  </si>
  <si>
    <t>СЧЕТОВОДИТЕЛ</t>
  </si>
  <si>
    <t>1. ДАП  ЕЛХОВО АД</t>
  </si>
  <si>
    <t>2 БРЕЗЕНТОВИ   ИЗДЕЛИЯ  АД</t>
  </si>
  <si>
    <t>3 КАРНОТА  АД</t>
  </si>
  <si>
    <t>4 БУЛГАРЦВЕТ – ЕП  АД</t>
  </si>
  <si>
    <t>1 ХАН КУБРАТ АД</t>
  </si>
  <si>
    <t>2 АХИНОРА АД</t>
  </si>
  <si>
    <t>3 ЛЕГАФИН ООД</t>
  </si>
  <si>
    <t>4 АРМСНАБ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</si>
</sst>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rm-hold.com/" TargetMode="External"/><Relationship Id="rId1" Type="http://schemas.openxmlformats.org/officeDocument/2006/relationships/hyperlink" Target="mailto:armhold@mail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ДИМИТЪР ДИМИТРОВ ЦВЕТАНОВ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45957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997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1000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1001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1002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58DF7528-4B3C-48F8-AA9A-9B6227403B26}"/>
    <hyperlink ref="B24" r:id="rId2" xr:uid="{86E6D115-A059-4F1A-B38B-7054909523C2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АРМЕЙСКИ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30.09.2025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715</v>
      </c>
      <c r="D6" s="623">
        <f t="shared" ref="D6:D15" si="0">C6-E6</f>
        <v>-3</v>
      </c>
      <c r="E6" s="596">
        <f>'1-Баланс'!G95</f>
        <v>718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573</v>
      </c>
      <c r="D7" s="623">
        <f t="shared" si="0"/>
        <v>57</v>
      </c>
      <c r="E7" s="596">
        <f>'1-Баланс'!G18</f>
        <v>516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-6</v>
      </c>
      <c r="D8" s="623">
        <f t="shared" si="0"/>
        <v>3</v>
      </c>
      <c r="E8" s="596">
        <f>ABS('2-Отчет за доходите'!C44)-ABS('2-Отчет за доходите'!G44)</f>
        <v>-9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0</v>
      </c>
      <c r="D9" s="623">
        <f t="shared" si="0"/>
        <v>0</v>
      </c>
      <c r="E9" s="596">
        <f>'3-Отчет за паричния поток'!C45</f>
        <v>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0</v>
      </c>
      <c r="D10" s="623">
        <f t="shared" si="0"/>
        <v>0</v>
      </c>
      <c r="E10" s="596">
        <f>'3-Отчет за паричния поток'!C46</f>
        <v>0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573</v>
      </c>
      <c r="D11" s="623">
        <f t="shared" si="0"/>
        <v>0</v>
      </c>
      <c r="E11" s="596">
        <f>'4-Отчет за собствения капитал'!L34</f>
        <v>573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84</v>
      </c>
      <c r="D12" s="623">
        <f t="shared" si="0"/>
        <v>0</v>
      </c>
      <c r="E12" s="596">
        <f>'Справка 5'!C27+'Справка 5'!C97</f>
        <v>84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-223</v>
      </c>
      <c r="E14" s="596">
        <f>'Справка 5'!C61+'Справка 5'!C131</f>
        <v>223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223</v>
      </c>
      <c r="D15" s="623">
        <f t="shared" si="0"/>
        <v>223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 t="e">
        <f>(ABS('1-Баланс'!G32)-ABS('1-Баланс'!G33))/'2-Отчет за доходите'!G16</f>
        <v>#DIV/0!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-1.0471204188481676E-2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-4.1379310344827586E-2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-8.3916083916083916E-3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0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0.51034482758620692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0.51034482758620692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0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0.25305410122164052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0.20279720279720281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0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0</v>
      </c>
    </row>
    <row r="23" spans="1:5" ht="31">
      <c r="A23" s="527">
        <v>17</v>
      </c>
      <c r="B23" s="525" t="s">
        <v>938</v>
      </c>
      <c r="C23" s="526" t="s">
        <v>939</v>
      </c>
      <c r="D23" s="575" t="e">
        <f>(D21+'2-Отчет за доходите'!C14)/'2-Отчет за доходите'!G31</f>
        <v>#DIV/0!</v>
      </c>
    </row>
    <row r="24" spans="1:5" ht="31">
      <c r="A24" s="527">
        <v>18</v>
      </c>
      <c r="B24" s="525" t="s">
        <v>940</v>
      </c>
      <c r="C24" s="526" t="s">
        <v>941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АРМЕЙСКИ ХОЛДИНГ АД</v>
      </c>
      <c r="B3" s="625" t="str">
        <f t="shared" ref="B3:B34" si="1">pdeBulstat</f>
        <v>121213274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АРМЕЙСКИ ХОЛДИНГ АД</v>
      </c>
      <c r="B4" s="625" t="str">
        <f t="shared" si="1"/>
        <v>121213274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АРМЕЙСКИ ХОЛДИНГ АД</v>
      </c>
      <c r="B5" s="625" t="str">
        <f t="shared" si="1"/>
        <v>121213274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АРМЕЙСКИ ХОЛДИНГ АД</v>
      </c>
      <c r="B6" s="625" t="str">
        <f t="shared" si="1"/>
        <v>121213274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АРМЕЙСКИ ХОЛДИНГ АД</v>
      </c>
      <c r="B7" s="625" t="str">
        <f t="shared" si="1"/>
        <v>121213274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АРМЕЙСКИ ХОЛДИНГ АД</v>
      </c>
      <c r="B8" s="625" t="str">
        <f t="shared" si="1"/>
        <v>121213274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АРМЕЙСКИ ХОЛДИНГ АД</v>
      </c>
      <c r="B9" s="625" t="str">
        <f t="shared" si="1"/>
        <v>121213274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АРМЕЙСКИ ХОЛДИНГ АД</v>
      </c>
      <c r="B10" s="625" t="str">
        <f t="shared" si="1"/>
        <v>121213274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АРМЕЙСКИ ХОЛДИНГ АД</v>
      </c>
      <c r="B11" s="625" t="str">
        <f t="shared" si="1"/>
        <v>121213274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АРМЕЙСКИ ХОЛДИНГ АД</v>
      </c>
      <c r="B12" s="625" t="str">
        <f t="shared" si="1"/>
        <v>121213274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АРМЕЙСКИ ХОЛДИНГ АД</v>
      </c>
      <c r="B13" s="625" t="str">
        <f t="shared" si="1"/>
        <v>121213274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АРМЕЙСКИ ХОЛДИНГ АД</v>
      </c>
      <c r="B14" s="625" t="str">
        <f t="shared" si="1"/>
        <v>121213274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АРМЕЙСКИ ХОЛДИНГ АД</v>
      </c>
      <c r="B15" s="625" t="str">
        <f t="shared" si="1"/>
        <v>121213274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АРМЕЙСКИ ХОЛДИНГ АД</v>
      </c>
      <c r="B16" s="625" t="str">
        <f t="shared" si="1"/>
        <v>121213274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АРМЕЙСКИ ХОЛДИНГ АД</v>
      </c>
      <c r="B17" s="625" t="str">
        <f t="shared" si="1"/>
        <v>121213274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АРМЕЙСКИ ХОЛДИНГ АД</v>
      </c>
      <c r="B18" s="625" t="str">
        <f t="shared" si="1"/>
        <v>121213274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АРМЕЙСКИ ХОЛДИНГ АД</v>
      </c>
      <c r="B19" s="625" t="str">
        <f t="shared" si="1"/>
        <v>121213274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АРМЕЙСКИ ХОЛДИНГ АД</v>
      </c>
      <c r="B20" s="625" t="str">
        <f t="shared" si="1"/>
        <v>121213274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АРМЕЙСКИ ХОЛДИНГ АД</v>
      </c>
      <c r="B21" s="625" t="str">
        <f t="shared" si="1"/>
        <v>121213274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АРМЕЙСКИ ХОЛДИНГ АД</v>
      </c>
      <c r="B22" s="625" t="str">
        <f t="shared" si="1"/>
        <v>121213274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307</v>
      </c>
    </row>
    <row r="23" spans="1:8">
      <c r="A23" s="625" t="str">
        <f t="shared" si="0"/>
        <v>АРМЕЙСКИ ХОЛДИНГ АД</v>
      </c>
      <c r="B23" s="625" t="str">
        <f t="shared" si="1"/>
        <v>121213274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84</v>
      </c>
    </row>
    <row r="24" spans="1:8">
      <c r="A24" s="625" t="str">
        <f t="shared" si="0"/>
        <v>АРМЕЙСКИ ХОЛДИНГ АД</v>
      </c>
      <c r="B24" s="625" t="str">
        <f t="shared" si="1"/>
        <v>121213274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АРМЕЙСКИ ХОЛДИНГ АД</v>
      </c>
      <c r="B25" s="625" t="str">
        <f t="shared" si="1"/>
        <v>121213274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АРМЕЙСКИ ХОЛДИНГ АД</v>
      </c>
      <c r="B26" s="625" t="str">
        <f t="shared" si="1"/>
        <v>121213274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223</v>
      </c>
    </row>
    <row r="27" spans="1:8">
      <c r="A27" s="625" t="str">
        <f t="shared" si="0"/>
        <v>АРМЕЙСКИ ХОЛДИНГ АД</v>
      </c>
      <c r="B27" s="625" t="str">
        <f t="shared" si="1"/>
        <v>121213274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АРМЕЙСКИ ХОЛДИНГ АД</v>
      </c>
      <c r="B28" s="625" t="str">
        <f t="shared" si="1"/>
        <v>121213274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АРМЕЙСКИ ХОЛДИНГ АД</v>
      </c>
      <c r="B29" s="625" t="str">
        <f t="shared" si="1"/>
        <v>121213274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АРМЕЙСКИ ХОЛДИНГ АД</v>
      </c>
      <c r="B30" s="625" t="str">
        <f t="shared" si="1"/>
        <v>121213274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АРМЕЙСКИ ХОЛДИНГ АД</v>
      </c>
      <c r="B31" s="625" t="str">
        <f t="shared" si="1"/>
        <v>121213274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АРМЕЙСКИ ХОЛДИНГ АД</v>
      </c>
      <c r="B32" s="625" t="str">
        <f t="shared" si="1"/>
        <v>121213274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АРМЕЙСКИ ХОЛДИНГ АД</v>
      </c>
      <c r="B33" s="625" t="str">
        <f t="shared" si="1"/>
        <v>121213274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307</v>
      </c>
    </row>
    <row r="34" spans="1:8">
      <c r="A34" s="625" t="str">
        <f t="shared" si="0"/>
        <v>АРМЕЙСКИ ХОЛДИНГ АД</v>
      </c>
      <c r="B34" s="625" t="str">
        <f t="shared" si="1"/>
        <v>121213274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319</v>
      </c>
    </row>
    <row r="35" spans="1:8">
      <c r="A35" s="625" t="str">
        <f t="shared" ref="A35:A66" si="3">pdeName</f>
        <v>АРМЕЙСКИ ХОЛДИНГ АД</v>
      </c>
      <c r="B35" s="625" t="str">
        <f t="shared" ref="B35:B66" si="4">pdeBulstat</f>
        <v>121213274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АРМЕЙСКИ ХОЛДИНГ АД</v>
      </c>
      <c r="B36" s="625" t="str">
        <f t="shared" si="4"/>
        <v>121213274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АРМЕЙСКИ ХОЛДИНГ АД</v>
      </c>
      <c r="B37" s="625" t="str">
        <f t="shared" si="4"/>
        <v>121213274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АРМЕЙСКИ ХОЛДИНГ АД</v>
      </c>
      <c r="B38" s="625" t="str">
        <f t="shared" si="4"/>
        <v>121213274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319</v>
      </c>
    </row>
    <row r="39" spans="1:8">
      <c r="A39" s="625" t="str">
        <f t="shared" si="3"/>
        <v>АРМЕЙСКИ ХОЛДИНГ АД</v>
      </c>
      <c r="B39" s="625" t="str">
        <f t="shared" si="4"/>
        <v>121213274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АРМЕЙСКИ ХОЛДИНГ АД</v>
      </c>
      <c r="B40" s="625" t="str">
        <f t="shared" si="4"/>
        <v>121213274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15</v>
      </c>
    </row>
    <row r="41" spans="1:8">
      <c r="A41" s="625" t="str">
        <f t="shared" si="3"/>
        <v>АРМЕЙСКИ ХОЛДИНГ АД</v>
      </c>
      <c r="B41" s="625" t="str">
        <f t="shared" si="4"/>
        <v>121213274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641</v>
      </c>
    </row>
    <row r="42" spans="1:8">
      <c r="A42" s="625" t="str">
        <f t="shared" si="3"/>
        <v>АРМЕЙСКИ ХОЛДИНГ АД</v>
      </c>
      <c r="B42" s="625" t="str">
        <f t="shared" si="4"/>
        <v>121213274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АРМЕЙСКИ ХОЛДИНГ АД</v>
      </c>
      <c r="B43" s="625" t="str">
        <f t="shared" si="4"/>
        <v>121213274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АРМЕЙСКИ ХОЛДИНГ АД</v>
      </c>
      <c r="B44" s="625" t="str">
        <f t="shared" si="4"/>
        <v>121213274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АРМЕЙСКИ ХОЛДИНГ АД</v>
      </c>
      <c r="B45" s="625" t="str">
        <f t="shared" si="4"/>
        <v>121213274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АРМЕЙСКИ ХОЛДИНГ АД</v>
      </c>
      <c r="B46" s="625" t="str">
        <f t="shared" si="4"/>
        <v>121213274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АРМЕЙСКИ ХОЛДИНГ АД</v>
      </c>
      <c r="B47" s="625" t="str">
        <f t="shared" si="4"/>
        <v>121213274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АРМЕЙСКИ ХОЛДИНГ АД</v>
      </c>
      <c r="B48" s="625" t="str">
        <f t="shared" si="4"/>
        <v>121213274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АРМЕЙСКИ ХОЛДИНГ АД</v>
      </c>
      <c r="B49" s="625" t="str">
        <f t="shared" si="4"/>
        <v>121213274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74</v>
      </c>
    </row>
    <row r="50" spans="1:8">
      <c r="A50" s="625" t="str">
        <f t="shared" si="3"/>
        <v>АРМЕЙСКИ ХОЛДИНГ АД</v>
      </c>
      <c r="B50" s="625" t="str">
        <f t="shared" si="4"/>
        <v>121213274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АРМЕЙСКИ ХОЛДИНГ АД</v>
      </c>
      <c r="B51" s="625" t="str">
        <f t="shared" si="4"/>
        <v>121213274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АРМЕЙСКИ ХОЛДИНГ АД</v>
      </c>
      <c r="B52" s="625" t="str">
        <f t="shared" si="4"/>
        <v>121213274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АРМЕЙСКИ ХОЛДИНГ АД</v>
      </c>
      <c r="B53" s="625" t="str">
        <f t="shared" si="4"/>
        <v>121213274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АРМЕЙСКИ ХОЛДИНГ АД</v>
      </c>
      <c r="B54" s="625" t="str">
        <f t="shared" si="4"/>
        <v>121213274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АРМЕЙСКИ ХОЛДИНГ АД</v>
      </c>
      <c r="B55" s="625" t="str">
        <f t="shared" si="4"/>
        <v>121213274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АРМЕЙСКИ ХОЛДИНГ АД</v>
      </c>
      <c r="B56" s="625" t="str">
        <f t="shared" si="4"/>
        <v>121213274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АРМЕЙСКИ ХОЛДИНГ АД</v>
      </c>
      <c r="B57" s="625" t="str">
        <f t="shared" si="4"/>
        <v>121213274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74</v>
      </c>
    </row>
    <row r="58" spans="1:8">
      <c r="A58" s="625" t="str">
        <f t="shared" si="3"/>
        <v>АРМЕЙСКИ ХОЛДИНГ АД</v>
      </c>
      <c r="B58" s="625" t="str">
        <f t="shared" si="4"/>
        <v>121213274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АРМЕЙСКИ ХОЛДИНГ АД</v>
      </c>
      <c r="B59" s="625" t="str">
        <f t="shared" si="4"/>
        <v>121213274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АРМЕЙСКИ ХОЛДИНГ АД</v>
      </c>
      <c r="B60" s="625" t="str">
        <f t="shared" si="4"/>
        <v>121213274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АРМЕЙСКИ ХОЛДИНГ АД</v>
      </c>
      <c r="B61" s="625" t="str">
        <f t="shared" si="4"/>
        <v>121213274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АРМЕЙСКИ ХОЛДИНГ АД</v>
      </c>
      <c r="B62" s="625" t="str">
        <f t="shared" si="4"/>
        <v>121213274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АРМЕЙСКИ ХОЛДИНГ АД</v>
      </c>
      <c r="B63" s="625" t="str">
        <f t="shared" si="4"/>
        <v>121213274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АРМЕЙСКИ ХОЛДИНГ АД</v>
      </c>
      <c r="B64" s="625" t="str">
        <f t="shared" si="4"/>
        <v>121213274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АРМЕЙСКИ ХОЛДИНГ АД</v>
      </c>
      <c r="B65" s="625" t="str">
        <f t="shared" si="4"/>
        <v>121213274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АРМЕЙСКИ ХОЛДИНГ АД</v>
      </c>
      <c r="B66" s="625" t="str">
        <f t="shared" si="4"/>
        <v>121213274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0</v>
      </c>
    </row>
    <row r="67" spans="1:8">
      <c r="A67" s="625" t="str">
        <f t="shared" ref="A67:A98" si="6">pdeName</f>
        <v>АРМЕЙСКИ ХОЛДИНГ АД</v>
      </c>
      <c r="B67" s="625" t="str">
        <f t="shared" ref="B67:B98" si="7">pdeBulstat</f>
        <v>121213274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АРМЕЙСКИ ХОЛДИНГ АД</v>
      </c>
      <c r="B68" s="625" t="str">
        <f t="shared" si="7"/>
        <v>121213274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АРМЕЙСКИ ХОЛДИНГ АД</v>
      </c>
      <c r="B69" s="625" t="str">
        <f t="shared" si="7"/>
        <v>121213274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0</v>
      </c>
    </row>
    <row r="70" spans="1:8">
      <c r="A70" s="625" t="str">
        <f t="shared" si="6"/>
        <v>АРМЕЙСКИ ХОЛДИНГ АД</v>
      </c>
      <c r="B70" s="625" t="str">
        <f t="shared" si="7"/>
        <v>121213274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АРМЕЙСКИ ХОЛДИНГ АД</v>
      </c>
      <c r="B71" s="625" t="str">
        <f t="shared" si="7"/>
        <v>121213274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74</v>
      </c>
    </row>
    <row r="72" spans="1:8">
      <c r="A72" s="625" t="str">
        <f t="shared" si="6"/>
        <v>АРМЕЙСКИ ХОЛДИНГ АД</v>
      </c>
      <c r="B72" s="625" t="str">
        <f t="shared" si="7"/>
        <v>121213274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715</v>
      </c>
    </row>
    <row r="73" spans="1:8">
      <c r="A73" s="625" t="str">
        <f t="shared" si="6"/>
        <v>АРМЕЙСКИ ХОЛДИНГ АД</v>
      </c>
      <c r="B73" s="625" t="str">
        <f t="shared" si="7"/>
        <v>121213274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516</v>
      </c>
    </row>
    <row r="74" spans="1:8">
      <c r="A74" s="625" t="str">
        <f t="shared" si="6"/>
        <v>АРМЕЙСКИ ХОЛДИНГ АД</v>
      </c>
      <c r="B74" s="625" t="str">
        <f t="shared" si="7"/>
        <v>121213274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516</v>
      </c>
    </row>
    <row r="75" spans="1:8">
      <c r="A75" s="625" t="str">
        <f t="shared" si="6"/>
        <v>АРМЕЙСКИ ХОЛДИНГ АД</v>
      </c>
      <c r="B75" s="625" t="str">
        <f t="shared" si="7"/>
        <v>121213274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АРМЕЙСКИ ХОЛДИНГ АД</v>
      </c>
      <c r="B76" s="625" t="str">
        <f t="shared" si="7"/>
        <v>121213274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АРМЕЙСКИ ХОЛДИНГ АД</v>
      </c>
      <c r="B77" s="625" t="str">
        <f t="shared" si="7"/>
        <v>121213274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АРМЕЙСКИ ХОЛДИНГ АД</v>
      </c>
      <c r="B78" s="625" t="str">
        <f t="shared" si="7"/>
        <v>121213274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АРМЕЙСКИ ХОЛДИНГ АД</v>
      </c>
      <c r="B79" s="625" t="str">
        <f t="shared" si="7"/>
        <v>121213274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516</v>
      </c>
    </row>
    <row r="80" spans="1:8">
      <c r="A80" s="625" t="str">
        <f t="shared" si="6"/>
        <v>АРМЕЙСКИ ХОЛДИНГ АД</v>
      </c>
      <c r="B80" s="625" t="str">
        <f t="shared" si="7"/>
        <v>121213274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АРМЕЙСКИ ХОЛДИНГ АД</v>
      </c>
      <c r="B81" s="625" t="str">
        <f t="shared" si="7"/>
        <v>121213274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26</v>
      </c>
    </row>
    <row r="82" spans="1:8">
      <c r="A82" s="625" t="str">
        <f t="shared" si="6"/>
        <v>АРМЕЙСКИ ХОЛДИНГ АД</v>
      </c>
      <c r="B82" s="625" t="str">
        <f t="shared" si="7"/>
        <v>121213274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112</v>
      </c>
    </row>
    <row r="83" spans="1:8">
      <c r="A83" s="625" t="str">
        <f t="shared" si="6"/>
        <v>АРМЕЙСКИ ХОЛДИНГ АД</v>
      </c>
      <c r="B83" s="625" t="str">
        <f t="shared" si="7"/>
        <v>121213274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54</v>
      </c>
    </row>
    <row r="84" spans="1:8">
      <c r="A84" s="625" t="str">
        <f t="shared" si="6"/>
        <v>АРМЕЙСКИ ХОЛДИНГ АД</v>
      </c>
      <c r="B84" s="625" t="str">
        <f t="shared" si="7"/>
        <v>121213274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АРМЕЙСКИ ХОЛДИНГ АД</v>
      </c>
      <c r="B85" s="625" t="str">
        <f t="shared" si="7"/>
        <v>121213274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58</v>
      </c>
    </row>
    <row r="86" spans="1:8">
      <c r="A86" s="625" t="str">
        <f t="shared" si="6"/>
        <v>АРМЕЙСКИ ХОЛДИНГ АД</v>
      </c>
      <c r="B86" s="625" t="str">
        <f t="shared" si="7"/>
        <v>121213274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138</v>
      </c>
    </row>
    <row r="87" spans="1:8">
      <c r="A87" s="625" t="str">
        <f t="shared" si="6"/>
        <v>АРМЕЙСКИ ХОЛДИНГ АД</v>
      </c>
      <c r="B87" s="625" t="str">
        <f t="shared" si="7"/>
        <v>121213274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-75</v>
      </c>
    </row>
    <row r="88" spans="1:8">
      <c r="A88" s="625" t="str">
        <f t="shared" si="6"/>
        <v>АРМЕЙСКИ ХОЛДИНГ АД</v>
      </c>
      <c r="B88" s="625" t="str">
        <f t="shared" si="7"/>
        <v>121213274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-75</v>
      </c>
    </row>
    <row r="89" spans="1:8">
      <c r="A89" s="625" t="str">
        <f t="shared" si="6"/>
        <v>АРМЕЙСКИ ХОЛДИНГ АД</v>
      </c>
      <c r="B89" s="625" t="str">
        <f t="shared" si="7"/>
        <v>121213274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АРМЕЙСКИ ХОЛДИНГ АД</v>
      </c>
      <c r="B90" s="625" t="str">
        <f t="shared" si="7"/>
        <v>121213274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АРМЕЙСКИ ХОЛДИНГ АД</v>
      </c>
      <c r="B91" s="625" t="str">
        <f t="shared" si="7"/>
        <v>121213274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АРМЕЙСКИ ХОЛДИНГ АД</v>
      </c>
      <c r="B92" s="625" t="str">
        <f t="shared" si="7"/>
        <v>121213274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-6</v>
      </c>
    </row>
    <row r="93" spans="1:8">
      <c r="A93" s="625" t="str">
        <f t="shared" si="6"/>
        <v>АРМЕЙСКИ ХОЛДИНГ АД</v>
      </c>
      <c r="B93" s="625" t="str">
        <f t="shared" si="7"/>
        <v>121213274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-81</v>
      </c>
    </row>
    <row r="94" spans="1:8">
      <c r="A94" s="625" t="str">
        <f t="shared" si="6"/>
        <v>АРМЕЙСКИ ХОЛДИНГ АД</v>
      </c>
      <c r="B94" s="625" t="str">
        <f t="shared" si="7"/>
        <v>121213274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573</v>
      </c>
    </row>
    <row r="95" spans="1:8">
      <c r="A95" s="625" t="str">
        <f t="shared" si="6"/>
        <v>АРМЕЙСКИ ХОЛДИНГ АД</v>
      </c>
      <c r="B95" s="625" t="str">
        <f t="shared" si="7"/>
        <v>121213274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АРМЕЙСКИ ХОЛДИНГ АД</v>
      </c>
      <c r="B96" s="625" t="str">
        <f t="shared" si="7"/>
        <v>121213274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АРМЕЙСКИ ХОЛДИНГ АД</v>
      </c>
      <c r="B97" s="625" t="str">
        <f t="shared" si="7"/>
        <v>121213274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АРМЕЙСКИ ХОЛДИНГ АД</v>
      </c>
      <c r="B98" s="625" t="str">
        <f t="shared" si="7"/>
        <v>121213274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АРМЕЙСКИ ХОЛДИНГ АД</v>
      </c>
      <c r="B99" s="625" t="str">
        <f t="shared" ref="B99:B125" si="10">pdeBulstat</f>
        <v>121213274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АРМЕЙСКИ ХОЛДИНГ АД</v>
      </c>
      <c r="B100" s="625" t="str">
        <f t="shared" si="10"/>
        <v>121213274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АРМЕЙСКИ ХОЛДИНГ АД</v>
      </c>
      <c r="B101" s="625" t="str">
        <f t="shared" si="10"/>
        <v>121213274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АРМЕЙСКИ ХОЛДИНГ АД</v>
      </c>
      <c r="B102" s="625" t="str">
        <f t="shared" si="10"/>
        <v>121213274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АРМЕЙСКИ ХОЛДИНГ АД</v>
      </c>
      <c r="B103" s="625" t="str">
        <f t="shared" si="10"/>
        <v>121213274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АРМЕЙСКИ ХОЛДИНГ АД</v>
      </c>
      <c r="B104" s="625" t="str">
        <f t="shared" si="10"/>
        <v>121213274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АРМЕЙСКИ ХОЛДИНГ АД</v>
      </c>
      <c r="B105" s="625" t="str">
        <f t="shared" si="10"/>
        <v>121213274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АРМЕЙСКИ ХОЛДИНГ АД</v>
      </c>
      <c r="B106" s="625" t="str">
        <f t="shared" si="10"/>
        <v>121213274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АРМЕЙСКИ ХОЛДИНГ АД</v>
      </c>
      <c r="B107" s="625" t="str">
        <f t="shared" si="10"/>
        <v>121213274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АРМЕЙСКИ ХОЛДИНГ АД</v>
      </c>
      <c r="B108" s="625" t="str">
        <f t="shared" si="10"/>
        <v>121213274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АРМЕЙСКИ ХОЛДИНГ АД</v>
      </c>
      <c r="B109" s="625" t="str">
        <f t="shared" si="10"/>
        <v>121213274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АРМЕЙСКИ ХОЛДИНГ АД</v>
      </c>
      <c r="B110" s="625" t="str">
        <f t="shared" si="10"/>
        <v>121213274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143</v>
      </c>
    </row>
    <row r="111" spans="1:8">
      <c r="A111" s="625" t="str">
        <f t="shared" si="9"/>
        <v>АРМЕЙСКИ ХОЛДИНГ АД</v>
      </c>
      <c r="B111" s="625" t="str">
        <f t="shared" si="10"/>
        <v>121213274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АРМЕЙСКИ ХОЛДИНГ АД</v>
      </c>
      <c r="B112" s="625" t="str">
        <f t="shared" si="10"/>
        <v>121213274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АРМЕЙСКИ ХОЛДИНГ АД</v>
      </c>
      <c r="B113" s="625" t="str">
        <f t="shared" si="10"/>
        <v>121213274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11</v>
      </c>
    </row>
    <row r="114" spans="1:8">
      <c r="A114" s="625" t="str">
        <f t="shared" si="9"/>
        <v>АРМЕЙСКИ ХОЛДИНГ АД</v>
      </c>
      <c r="B114" s="625" t="str">
        <f t="shared" si="10"/>
        <v>121213274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АРМЕЙСКИ ХОЛДИНГ АД</v>
      </c>
      <c r="B115" s="625" t="str">
        <f t="shared" si="10"/>
        <v>121213274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85</v>
      </c>
    </row>
    <row r="116" spans="1:8">
      <c r="A116" s="625" t="str">
        <f t="shared" si="9"/>
        <v>АРМЕЙСКИ ХОЛДИНГ АД</v>
      </c>
      <c r="B116" s="625" t="str">
        <f t="shared" si="10"/>
        <v>121213274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28</v>
      </c>
    </row>
    <row r="117" spans="1:8">
      <c r="A117" s="625" t="str">
        <f t="shared" si="9"/>
        <v>АРМЕЙСКИ ХОЛДИНГ АД</v>
      </c>
      <c r="B117" s="625" t="str">
        <f t="shared" si="10"/>
        <v>121213274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19</v>
      </c>
    </row>
    <row r="118" spans="1:8">
      <c r="A118" s="625" t="str">
        <f t="shared" si="9"/>
        <v>АРМЕЙСКИ ХОЛДИНГ АД</v>
      </c>
      <c r="B118" s="625" t="str">
        <f t="shared" si="10"/>
        <v>121213274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</v>
      </c>
    </row>
    <row r="119" spans="1:8">
      <c r="A119" s="625" t="str">
        <f t="shared" si="9"/>
        <v>АРМЕЙСКИ ХОЛДИНГ АД</v>
      </c>
      <c r="B119" s="625" t="str">
        <f t="shared" si="10"/>
        <v>121213274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АРМЕЙСКИ ХОЛДИНГ АД</v>
      </c>
      <c r="B120" s="625" t="str">
        <f t="shared" si="10"/>
        <v>121213274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145</v>
      </c>
    </row>
    <row r="121" spans="1:8">
      <c r="A121" s="625" t="str">
        <f t="shared" si="9"/>
        <v>АРМЕЙСКИ ХОЛДИНГ АД</v>
      </c>
      <c r="B121" s="625" t="str">
        <f t="shared" si="10"/>
        <v>121213274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АРМЕЙСКИ ХОЛДИНГ АД</v>
      </c>
      <c r="B122" s="625" t="str">
        <f t="shared" si="10"/>
        <v>121213274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АРМЕЙСКИ ХОЛДИНГ АД</v>
      </c>
      <c r="B123" s="625" t="str">
        <f t="shared" si="10"/>
        <v>121213274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АРМЕЙСКИ ХОЛДИНГ АД</v>
      </c>
      <c r="B124" s="625" t="str">
        <f t="shared" si="10"/>
        <v>121213274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145</v>
      </c>
    </row>
    <row r="125" spans="1:8">
      <c r="A125" s="625" t="str">
        <f t="shared" si="9"/>
        <v>АРМЕЙСКИ ХОЛДИНГ АД</v>
      </c>
      <c r="B125" s="625" t="str">
        <f t="shared" si="10"/>
        <v>121213274</v>
      </c>
      <c r="C125" s="629">
        <f t="shared" si="11"/>
        <v>45930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718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АРМЕЙСКИ ХОЛДИНГ АД</v>
      </c>
      <c r="B127" s="625" t="str">
        <f t="shared" ref="B127:B158" si="13">pdeBulstat</f>
        <v>121213274</v>
      </c>
      <c r="C127" s="629">
        <f t="shared" ref="C127:C158" si="14">endDate</f>
        <v>45930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АРМЕЙСКИ ХОЛДИНГ АД</v>
      </c>
      <c r="B128" s="625" t="str">
        <f t="shared" si="13"/>
        <v>121213274</v>
      </c>
      <c r="C128" s="629">
        <f t="shared" si="14"/>
        <v>45930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0</v>
      </c>
    </row>
    <row r="129" spans="1:8">
      <c r="A129" s="625" t="str">
        <f t="shared" si="12"/>
        <v>АРМЕЙСКИ ХОЛДИНГ АД</v>
      </c>
      <c r="B129" s="625" t="str">
        <f t="shared" si="13"/>
        <v>121213274</v>
      </c>
      <c r="C129" s="629">
        <f t="shared" si="14"/>
        <v>45930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АРМЕЙСКИ ХОЛДИНГ АД</v>
      </c>
      <c r="B130" s="625" t="str">
        <f t="shared" si="13"/>
        <v>121213274</v>
      </c>
      <c r="C130" s="629">
        <f t="shared" si="14"/>
        <v>45930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6</v>
      </c>
    </row>
    <row r="131" spans="1:8">
      <c r="A131" s="625" t="str">
        <f t="shared" si="12"/>
        <v>АРМЕЙСКИ ХОЛДИНГ АД</v>
      </c>
      <c r="B131" s="625" t="str">
        <f t="shared" si="13"/>
        <v>121213274</v>
      </c>
      <c r="C131" s="629">
        <f t="shared" si="14"/>
        <v>45930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3</v>
      </c>
    </row>
    <row r="132" spans="1:8">
      <c r="A132" s="625" t="str">
        <f t="shared" si="12"/>
        <v>АРМЕЙСКИ ХОЛДИНГ АД</v>
      </c>
      <c r="B132" s="625" t="str">
        <f t="shared" si="13"/>
        <v>121213274</v>
      </c>
      <c r="C132" s="629">
        <f t="shared" si="14"/>
        <v>45930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АРМЕЙСКИ ХОЛДИНГ АД</v>
      </c>
      <c r="B133" s="625" t="str">
        <f t="shared" si="13"/>
        <v>121213274</v>
      </c>
      <c r="C133" s="629">
        <f t="shared" si="14"/>
        <v>45930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АРМЕЙСКИ ХОЛДИНГ АД</v>
      </c>
      <c r="B134" s="625" t="str">
        <f t="shared" si="13"/>
        <v>121213274</v>
      </c>
      <c r="C134" s="629">
        <f t="shared" si="14"/>
        <v>45930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АРМЕЙСКИ ХОЛДИНГ АД</v>
      </c>
      <c r="B135" s="625" t="str">
        <f t="shared" si="13"/>
        <v>121213274</v>
      </c>
      <c r="C135" s="629">
        <f t="shared" si="14"/>
        <v>45930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АРМЕЙСКИ ХОЛДИНГ АД</v>
      </c>
      <c r="B136" s="625" t="str">
        <f t="shared" si="13"/>
        <v>121213274</v>
      </c>
      <c r="C136" s="629">
        <f t="shared" si="14"/>
        <v>45930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АРМЕЙСКИ ХОЛДИНГ АД</v>
      </c>
      <c r="B137" s="625" t="str">
        <f t="shared" si="13"/>
        <v>121213274</v>
      </c>
      <c r="C137" s="629">
        <f t="shared" si="14"/>
        <v>45930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9</v>
      </c>
    </row>
    <row r="138" spans="1:8">
      <c r="A138" s="625" t="str">
        <f t="shared" si="12"/>
        <v>АРМЕЙСКИ ХОЛДИНГ АД</v>
      </c>
      <c r="B138" s="625" t="str">
        <f t="shared" si="13"/>
        <v>121213274</v>
      </c>
      <c r="C138" s="629">
        <f t="shared" si="14"/>
        <v>45930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АРМЕЙСКИ ХОЛДИНГ АД</v>
      </c>
      <c r="B139" s="625" t="str">
        <f t="shared" si="13"/>
        <v>121213274</v>
      </c>
      <c r="C139" s="629">
        <f t="shared" si="14"/>
        <v>45930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АРМЕЙСКИ ХОЛДИНГ АД</v>
      </c>
      <c r="B140" s="625" t="str">
        <f t="shared" si="13"/>
        <v>121213274</v>
      </c>
      <c r="C140" s="629">
        <f t="shared" si="14"/>
        <v>45930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АРМЕЙСКИ ХОЛДИНГ АД</v>
      </c>
      <c r="B141" s="625" t="str">
        <f t="shared" si="13"/>
        <v>121213274</v>
      </c>
      <c r="C141" s="629">
        <f t="shared" si="14"/>
        <v>45930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АРМЕЙСКИ ХОЛДИНГ АД</v>
      </c>
      <c r="B142" s="625" t="str">
        <f t="shared" si="13"/>
        <v>121213274</v>
      </c>
      <c r="C142" s="629">
        <f t="shared" si="14"/>
        <v>45930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0</v>
      </c>
    </row>
    <row r="143" spans="1:8">
      <c r="A143" s="625" t="str">
        <f t="shared" si="12"/>
        <v>АРМЕЙСКИ ХОЛДИНГ АД</v>
      </c>
      <c r="B143" s="625" t="str">
        <f t="shared" si="13"/>
        <v>121213274</v>
      </c>
      <c r="C143" s="629">
        <f t="shared" si="14"/>
        <v>45930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9</v>
      </c>
    </row>
    <row r="144" spans="1:8">
      <c r="A144" s="625" t="str">
        <f t="shared" si="12"/>
        <v>АРМЕЙСКИ ХОЛДИНГ АД</v>
      </c>
      <c r="B144" s="625" t="str">
        <f t="shared" si="13"/>
        <v>121213274</v>
      </c>
      <c r="C144" s="629">
        <f t="shared" si="14"/>
        <v>45930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АРМЕЙСКИ ХОЛДИНГ АД</v>
      </c>
      <c r="B145" s="625" t="str">
        <f t="shared" si="13"/>
        <v>121213274</v>
      </c>
      <c r="C145" s="629">
        <f t="shared" si="14"/>
        <v>45930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АРМЕЙСКИ ХОЛДИНГ АД</v>
      </c>
      <c r="B146" s="625" t="str">
        <f t="shared" si="13"/>
        <v>121213274</v>
      </c>
      <c r="C146" s="629">
        <f t="shared" si="14"/>
        <v>45930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АРМЕЙСКИ ХОЛДИНГ АД</v>
      </c>
      <c r="B147" s="625" t="str">
        <f t="shared" si="13"/>
        <v>121213274</v>
      </c>
      <c r="C147" s="629">
        <f t="shared" si="14"/>
        <v>45930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9</v>
      </c>
    </row>
    <row r="148" spans="1:8">
      <c r="A148" s="625" t="str">
        <f t="shared" si="12"/>
        <v>АРМЕЙСКИ ХОЛДИНГ АД</v>
      </c>
      <c r="B148" s="625" t="str">
        <f t="shared" si="13"/>
        <v>121213274</v>
      </c>
      <c r="C148" s="629">
        <f t="shared" si="14"/>
        <v>45930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АРМЕЙСКИ ХОЛДИНГ АД</v>
      </c>
      <c r="B149" s="625" t="str">
        <f t="shared" si="13"/>
        <v>121213274</v>
      </c>
      <c r="C149" s="629">
        <f t="shared" si="14"/>
        <v>45930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АРМЕЙСКИ ХОЛДИНГ АД</v>
      </c>
      <c r="B150" s="625" t="str">
        <f t="shared" si="13"/>
        <v>121213274</v>
      </c>
      <c r="C150" s="629">
        <f t="shared" si="14"/>
        <v>45930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АРМЕЙСКИ ХОЛДИНГ АД</v>
      </c>
      <c r="B151" s="625" t="str">
        <f t="shared" si="13"/>
        <v>121213274</v>
      </c>
      <c r="C151" s="629">
        <f t="shared" si="14"/>
        <v>45930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АРМЕЙСКИ ХОЛДИНГ АД</v>
      </c>
      <c r="B152" s="625" t="str">
        <f t="shared" si="13"/>
        <v>121213274</v>
      </c>
      <c r="C152" s="629">
        <f t="shared" si="14"/>
        <v>45930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АРМЕЙСКИ ХОЛДИНГ АД</v>
      </c>
      <c r="B153" s="625" t="str">
        <f t="shared" si="13"/>
        <v>121213274</v>
      </c>
      <c r="C153" s="629">
        <f t="shared" si="14"/>
        <v>45930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АРМЕЙСКИ ХОЛДИНГ АД</v>
      </c>
      <c r="B154" s="625" t="str">
        <f t="shared" si="13"/>
        <v>121213274</v>
      </c>
      <c r="C154" s="629">
        <f t="shared" si="14"/>
        <v>45930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АРМЕЙСКИ ХОЛДИНГ АД</v>
      </c>
      <c r="B155" s="625" t="str">
        <f t="shared" si="13"/>
        <v>121213274</v>
      </c>
      <c r="C155" s="629">
        <f t="shared" si="14"/>
        <v>45930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АРМЕЙСКИ ХОЛДИНГ АД</v>
      </c>
      <c r="B156" s="625" t="str">
        <f t="shared" si="13"/>
        <v>121213274</v>
      </c>
      <c r="C156" s="629">
        <f t="shared" si="14"/>
        <v>45930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9</v>
      </c>
    </row>
    <row r="157" spans="1:8">
      <c r="A157" s="625" t="str">
        <f t="shared" si="12"/>
        <v>АРМЕЙСКИ ХОЛДИНГ АД</v>
      </c>
      <c r="B157" s="625" t="str">
        <f t="shared" si="13"/>
        <v>121213274</v>
      </c>
      <c r="C157" s="629">
        <f t="shared" si="14"/>
        <v>45930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АРМЕЙСКИ ХОЛДИНГ АД</v>
      </c>
      <c r="B158" s="625" t="str">
        <f t="shared" si="13"/>
        <v>121213274</v>
      </c>
      <c r="C158" s="629">
        <f t="shared" si="14"/>
        <v>45930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АРМЕЙСКИ ХОЛДИНГ АД</v>
      </c>
      <c r="B159" s="625" t="str">
        <f t="shared" ref="B159:B179" si="16">pdeBulstat</f>
        <v>121213274</v>
      </c>
      <c r="C159" s="629">
        <f t="shared" ref="C159:C179" si="17">endDate</f>
        <v>45930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АРМЕЙСКИ ХОЛДИНГ АД</v>
      </c>
      <c r="B160" s="625" t="str">
        <f t="shared" si="16"/>
        <v>121213274</v>
      </c>
      <c r="C160" s="629">
        <f t="shared" si="17"/>
        <v>45930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АРМЕЙСКИ ХОЛДИНГ АД</v>
      </c>
      <c r="B161" s="625" t="str">
        <f t="shared" si="16"/>
        <v>121213274</v>
      </c>
      <c r="C161" s="629">
        <f t="shared" si="17"/>
        <v>45930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АРМЕЙСКИ ХОЛДИНГ АД</v>
      </c>
      <c r="B162" s="625" t="str">
        <f t="shared" si="16"/>
        <v>121213274</v>
      </c>
      <c r="C162" s="629">
        <f t="shared" si="17"/>
        <v>45930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АРМЕЙСКИ ХОЛДИНГ АД</v>
      </c>
      <c r="B163" s="625" t="str">
        <f t="shared" si="16"/>
        <v>121213274</v>
      </c>
      <c r="C163" s="629">
        <f t="shared" si="17"/>
        <v>45930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АРМЕЙСКИ ХОЛДИНГ АД</v>
      </c>
      <c r="B164" s="625" t="str">
        <f t="shared" si="16"/>
        <v>121213274</v>
      </c>
      <c r="C164" s="629">
        <f t="shared" si="17"/>
        <v>45930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АРМЕЙСКИ ХОЛДИНГ АД</v>
      </c>
      <c r="B165" s="625" t="str">
        <f t="shared" si="16"/>
        <v>121213274</v>
      </c>
      <c r="C165" s="629">
        <f t="shared" si="17"/>
        <v>45930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АРМЕЙСКИ ХОЛДИНГ АД</v>
      </c>
      <c r="B166" s="625" t="str">
        <f t="shared" si="16"/>
        <v>121213274</v>
      </c>
      <c r="C166" s="629">
        <f t="shared" si="17"/>
        <v>45930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АРМЕЙСКИ ХОЛДИНГ АД</v>
      </c>
      <c r="B167" s="625" t="str">
        <f t="shared" si="16"/>
        <v>121213274</v>
      </c>
      <c r="C167" s="629">
        <f t="shared" si="17"/>
        <v>45930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АРМЕЙСКИ ХОЛДИНГ АД</v>
      </c>
      <c r="B168" s="625" t="str">
        <f t="shared" si="16"/>
        <v>121213274</v>
      </c>
      <c r="C168" s="629">
        <f t="shared" si="17"/>
        <v>45930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АРМЕЙСКИ ХОЛДИНГ АД</v>
      </c>
      <c r="B169" s="625" t="str">
        <f t="shared" si="16"/>
        <v>121213274</v>
      </c>
      <c r="C169" s="629">
        <f t="shared" si="17"/>
        <v>45930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АРМЕЙСКИ ХОЛДИНГ АД</v>
      </c>
      <c r="B170" s="625" t="str">
        <f t="shared" si="16"/>
        <v>121213274</v>
      </c>
      <c r="C170" s="629">
        <f t="shared" si="17"/>
        <v>45930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0</v>
      </c>
    </row>
    <row r="171" spans="1:8">
      <c r="A171" s="625" t="str">
        <f t="shared" si="15"/>
        <v>АРМЕЙСКИ ХОЛДИНГ АД</v>
      </c>
      <c r="B171" s="625" t="str">
        <f t="shared" si="16"/>
        <v>121213274</v>
      </c>
      <c r="C171" s="629">
        <f t="shared" si="17"/>
        <v>45930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9</v>
      </c>
    </row>
    <row r="172" spans="1:8">
      <c r="A172" s="625" t="str">
        <f t="shared" si="15"/>
        <v>АРМЕЙСКИ ХОЛДИНГ АД</v>
      </c>
      <c r="B172" s="625" t="str">
        <f t="shared" si="16"/>
        <v>121213274</v>
      </c>
      <c r="C172" s="629">
        <f t="shared" si="17"/>
        <v>45930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АРМЕЙСКИ ХОЛДИНГ АД</v>
      </c>
      <c r="B173" s="625" t="str">
        <f t="shared" si="16"/>
        <v>121213274</v>
      </c>
      <c r="C173" s="629">
        <f t="shared" si="17"/>
        <v>45930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АРМЕЙСКИ ХОЛДИНГ АД</v>
      </c>
      <c r="B174" s="625" t="str">
        <f t="shared" si="16"/>
        <v>121213274</v>
      </c>
      <c r="C174" s="629">
        <f t="shared" si="17"/>
        <v>45930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0</v>
      </c>
    </row>
    <row r="175" spans="1:8">
      <c r="A175" s="625" t="str">
        <f t="shared" si="15"/>
        <v>АРМЕЙСКИ ХОЛДИНГ АД</v>
      </c>
      <c r="B175" s="625" t="str">
        <f t="shared" si="16"/>
        <v>121213274</v>
      </c>
      <c r="C175" s="629">
        <f t="shared" si="17"/>
        <v>45930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9</v>
      </c>
    </row>
    <row r="176" spans="1:8">
      <c r="A176" s="625" t="str">
        <f t="shared" si="15"/>
        <v>АРМЕЙСКИ ХОЛДИНГ АД</v>
      </c>
      <c r="B176" s="625" t="str">
        <f t="shared" si="16"/>
        <v>121213274</v>
      </c>
      <c r="C176" s="629">
        <f t="shared" si="17"/>
        <v>45930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9</v>
      </c>
    </row>
    <row r="177" spans="1:8">
      <c r="A177" s="625" t="str">
        <f t="shared" si="15"/>
        <v>АРМЕЙСКИ ХОЛДИНГ АД</v>
      </c>
      <c r="B177" s="625" t="str">
        <f t="shared" si="16"/>
        <v>121213274</v>
      </c>
      <c r="C177" s="629">
        <f t="shared" si="17"/>
        <v>45930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АРМЕЙСКИ ХОЛДИНГ АД</v>
      </c>
      <c r="B178" s="625" t="str">
        <f t="shared" si="16"/>
        <v>121213274</v>
      </c>
      <c r="C178" s="629">
        <f t="shared" si="17"/>
        <v>45930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9</v>
      </c>
    </row>
    <row r="179" spans="1:8">
      <c r="A179" s="625" t="str">
        <f t="shared" si="15"/>
        <v>АРМЕЙСКИ ХОЛДИНГ АД</v>
      </c>
      <c r="B179" s="625" t="str">
        <f t="shared" si="16"/>
        <v>121213274</v>
      </c>
      <c r="C179" s="629">
        <f t="shared" si="17"/>
        <v>45930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9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АРМЕЙСКИ ХОЛДИНГ АД</v>
      </c>
      <c r="B181" s="625" t="str">
        <f t="shared" ref="B181:B216" si="19">pdeBulstat</f>
        <v>121213274</v>
      </c>
      <c r="C181" s="629">
        <f t="shared" ref="C181:C216" si="20">endDate</f>
        <v>45930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АРМЕЙСКИ ХОЛДИНГ АД</v>
      </c>
      <c r="B182" s="625" t="str">
        <f t="shared" si="19"/>
        <v>121213274</v>
      </c>
      <c r="C182" s="629">
        <f t="shared" si="20"/>
        <v>45930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0</v>
      </c>
    </row>
    <row r="183" spans="1:8">
      <c r="A183" s="625" t="str">
        <f t="shared" si="18"/>
        <v>АРМЕЙСКИ ХОЛДИНГ АД</v>
      </c>
      <c r="B183" s="625" t="str">
        <f t="shared" si="19"/>
        <v>121213274</v>
      </c>
      <c r="C183" s="629">
        <f t="shared" si="20"/>
        <v>45930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АРМЕЙСКИ ХОЛДИНГ АД</v>
      </c>
      <c r="B184" s="625" t="str">
        <f t="shared" si="19"/>
        <v>121213274</v>
      </c>
      <c r="C184" s="629">
        <f t="shared" si="20"/>
        <v>45930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0</v>
      </c>
    </row>
    <row r="185" spans="1:8">
      <c r="A185" s="625" t="str">
        <f t="shared" si="18"/>
        <v>АРМЕЙСКИ ХОЛДИНГ АД</v>
      </c>
      <c r="B185" s="625" t="str">
        <f t="shared" si="19"/>
        <v>121213274</v>
      </c>
      <c r="C185" s="629">
        <f t="shared" si="20"/>
        <v>45930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АРМЕЙСКИ ХОЛДИНГ АД</v>
      </c>
      <c r="B186" s="625" t="str">
        <f t="shared" si="19"/>
        <v>121213274</v>
      </c>
      <c r="C186" s="629">
        <f t="shared" si="20"/>
        <v>45930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АРМЕЙСКИ ХОЛДИНГ АД</v>
      </c>
      <c r="B187" s="625" t="str">
        <f t="shared" si="19"/>
        <v>121213274</v>
      </c>
      <c r="C187" s="629">
        <f t="shared" si="20"/>
        <v>45930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АРМЕЙСКИ ХОЛДИНГ АД</v>
      </c>
      <c r="B188" s="625" t="str">
        <f t="shared" si="19"/>
        <v>121213274</v>
      </c>
      <c r="C188" s="629">
        <f t="shared" si="20"/>
        <v>45930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АРМЕЙСКИ ХОЛДИНГ АД</v>
      </c>
      <c r="B189" s="625" t="str">
        <f t="shared" si="19"/>
        <v>121213274</v>
      </c>
      <c r="C189" s="629">
        <f t="shared" si="20"/>
        <v>45930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АРМЕЙСКИ ХОЛДИНГ АД</v>
      </c>
      <c r="B190" s="625" t="str">
        <f t="shared" si="19"/>
        <v>121213274</v>
      </c>
      <c r="C190" s="629">
        <f t="shared" si="20"/>
        <v>45930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АРМЕЙСКИ ХОЛДИНГ АД</v>
      </c>
      <c r="B191" s="625" t="str">
        <f t="shared" si="19"/>
        <v>121213274</v>
      </c>
      <c r="C191" s="629">
        <f t="shared" si="20"/>
        <v>45930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0</v>
      </c>
    </row>
    <row r="192" spans="1:8">
      <c r="A192" s="625" t="str">
        <f t="shared" si="18"/>
        <v>АРМЕЙСКИ ХОЛДИНГ АД</v>
      </c>
      <c r="B192" s="625" t="str">
        <f t="shared" si="19"/>
        <v>121213274</v>
      </c>
      <c r="C192" s="629">
        <f t="shared" si="20"/>
        <v>45930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АРМЕЙСКИ ХОЛДИНГ АД</v>
      </c>
      <c r="B193" s="625" t="str">
        <f t="shared" si="19"/>
        <v>121213274</v>
      </c>
      <c r="C193" s="629">
        <f t="shared" si="20"/>
        <v>45930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АРМЕЙСКИ ХОЛДИНГ АД</v>
      </c>
      <c r="B194" s="625" t="str">
        <f t="shared" si="19"/>
        <v>121213274</v>
      </c>
      <c r="C194" s="629">
        <f t="shared" si="20"/>
        <v>45930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АРМЕЙСКИ ХОЛДИНГ АД</v>
      </c>
      <c r="B195" s="625" t="str">
        <f t="shared" si="19"/>
        <v>121213274</v>
      </c>
      <c r="C195" s="629">
        <f t="shared" si="20"/>
        <v>45930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АРМЕЙСКИ ХОЛДИНГ АД</v>
      </c>
      <c r="B196" s="625" t="str">
        <f t="shared" si="19"/>
        <v>121213274</v>
      </c>
      <c r="C196" s="629">
        <f t="shared" si="20"/>
        <v>45930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АРМЕЙСКИ ХОЛДИНГ АД</v>
      </c>
      <c r="B197" s="625" t="str">
        <f t="shared" si="19"/>
        <v>121213274</v>
      </c>
      <c r="C197" s="629">
        <f t="shared" si="20"/>
        <v>45930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АРМЕЙСКИ ХОЛДИНГ АД</v>
      </c>
      <c r="B198" s="625" t="str">
        <f t="shared" si="19"/>
        <v>121213274</v>
      </c>
      <c r="C198" s="629">
        <f t="shared" si="20"/>
        <v>45930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АРМЕЙСКИ ХОЛДИНГ АД</v>
      </c>
      <c r="B199" s="625" t="str">
        <f t="shared" si="19"/>
        <v>121213274</v>
      </c>
      <c r="C199" s="629">
        <f t="shared" si="20"/>
        <v>45930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АРМЕЙСКИ ХОЛДИНГ АД</v>
      </c>
      <c r="B200" s="625" t="str">
        <f t="shared" si="19"/>
        <v>121213274</v>
      </c>
      <c r="C200" s="629">
        <f t="shared" si="20"/>
        <v>45930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АРМЕЙСКИ ХОЛДИНГ АД</v>
      </c>
      <c r="B201" s="625" t="str">
        <f t="shared" si="19"/>
        <v>121213274</v>
      </c>
      <c r="C201" s="629">
        <f t="shared" si="20"/>
        <v>45930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АРМЕЙСКИ ХОЛДИНГ АД</v>
      </c>
      <c r="B202" s="625" t="str">
        <f t="shared" si="19"/>
        <v>121213274</v>
      </c>
      <c r="C202" s="629">
        <f t="shared" si="20"/>
        <v>45930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АРМЕЙСКИ ХОЛДИНГ АД</v>
      </c>
      <c r="B203" s="625" t="str">
        <f t="shared" si="19"/>
        <v>121213274</v>
      </c>
      <c r="C203" s="629">
        <f t="shared" si="20"/>
        <v>45930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АРМЕЙСКИ ХОЛДИНГ АД</v>
      </c>
      <c r="B204" s="625" t="str">
        <f t="shared" si="19"/>
        <v>121213274</v>
      </c>
      <c r="C204" s="629">
        <f t="shared" si="20"/>
        <v>45930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АРМЕЙСКИ ХОЛДИНГ АД</v>
      </c>
      <c r="B205" s="625" t="str">
        <f t="shared" si="19"/>
        <v>121213274</v>
      </c>
      <c r="C205" s="629">
        <f t="shared" si="20"/>
        <v>45930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АРМЕЙСКИ ХОЛДИНГ АД</v>
      </c>
      <c r="B206" s="625" t="str">
        <f t="shared" si="19"/>
        <v>121213274</v>
      </c>
      <c r="C206" s="629">
        <f t="shared" si="20"/>
        <v>45930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АРМЕЙСКИ ХОЛДИНГ АД</v>
      </c>
      <c r="B207" s="625" t="str">
        <f t="shared" si="19"/>
        <v>121213274</v>
      </c>
      <c r="C207" s="629">
        <f t="shared" si="20"/>
        <v>45930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АРМЕЙСКИ ХОЛДИНГ АД</v>
      </c>
      <c r="B208" s="625" t="str">
        <f t="shared" si="19"/>
        <v>121213274</v>
      </c>
      <c r="C208" s="629">
        <f t="shared" si="20"/>
        <v>45930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АРМЕЙСКИ ХОЛДИНГ АД</v>
      </c>
      <c r="B209" s="625" t="str">
        <f t="shared" si="19"/>
        <v>121213274</v>
      </c>
      <c r="C209" s="629">
        <f t="shared" si="20"/>
        <v>45930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АРМЕЙСКИ ХОЛДИНГ АД</v>
      </c>
      <c r="B210" s="625" t="str">
        <f t="shared" si="19"/>
        <v>121213274</v>
      </c>
      <c r="C210" s="629">
        <f t="shared" si="20"/>
        <v>45930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АРМЕЙСКИ ХОЛДИНГ АД</v>
      </c>
      <c r="B211" s="625" t="str">
        <f t="shared" si="19"/>
        <v>121213274</v>
      </c>
      <c r="C211" s="629">
        <f t="shared" si="20"/>
        <v>45930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0</v>
      </c>
    </row>
    <row r="212" spans="1:8">
      <c r="A212" s="625" t="str">
        <f t="shared" si="18"/>
        <v>АРМЕЙСКИ ХОЛДИНГ АД</v>
      </c>
      <c r="B212" s="625" t="str">
        <f t="shared" si="19"/>
        <v>121213274</v>
      </c>
      <c r="C212" s="629">
        <f t="shared" si="20"/>
        <v>45930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0</v>
      </c>
    </row>
    <row r="213" spans="1:8">
      <c r="A213" s="625" t="str">
        <f t="shared" si="18"/>
        <v>АРМЕЙСКИ ХОЛДИНГ АД</v>
      </c>
      <c r="B213" s="625" t="str">
        <f t="shared" si="19"/>
        <v>121213274</v>
      </c>
      <c r="C213" s="629">
        <f t="shared" si="20"/>
        <v>45930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0</v>
      </c>
    </row>
    <row r="214" spans="1:8">
      <c r="A214" s="625" t="str">
        <f t="shared" si="18"/>
        <v>АРМЕЙСКИ ХОЛДИНГ АД</v>
      </c>
      <c r="B214" s="625" t="str">
        <f t="shared" si="19"/>
        <v>121213274</v>
      </c>
      <c r="C214" s="629">
        <f t="shared" si="20"/>
        <v>45930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0</v>
      </c>
    </row>
    <row r="215" spans="1:8">
      <c r="A215" s="625" t="str">
        <f t="shared" si="18"/>
        <v>АРМЕЙСКИ ХОЛДИНГ АД</v>
      </c>
      <c r="B215" s="625" t="str">
        <f t="shared" si="19"/>
        <v>121213274</v>
      </c>
      <c r="C215" s="629">
        <f t="shared" si="20"/>
        <v>45930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АРМЕЙСКИ ХОЛДИНГ АД</v>
      </c>
      <c r="B216" s="625" t="str">
        <f t="shared" si="19"/>
        <v>121213274</v>
      </c>
      <c r="C216" s="629">
        <f t="shared" si="20"/>
        <v>45930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АРМЕЙСКИ ХОЛДИНГ АД</v>
      </c>
      <c r="B218" s="625" t="str">
        <f t="shared" ref="B218:B281" si="22">pdeBulstat</f>
        <v>121213274</v>
      </c>
      <c r="C218" s="629">
        <f t="shared" ref="C218:C281" si="23">endDate</f>
        <v>45930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516</v>
      </c>
    </row>
    <row r="219" spans="1:8">
      <c r="A219" s="625" t="str">
        <f t="shared" si="21"/>
        <v>АРМЕЙСКИ ХОЛДИНГ АД</v>
      </c>
      <c r="B219" s="625" t="str">
        <f t="shared" si="22"/>
        <v>121213274</v>
      </c>
      <c r="C219" s="629">
        <f t="shared" si="23"/>
        <v>45930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АРМЕЙСКИ ХОЛДИНГ АД</v>
      </c>
      <c r="B220" s="625" t="str">
        <f t="shared" si="22"/>
        <v>121213274</v>
      </c>
      <c r="C220" s="629">
        <f t="shared" si="23"/>
        <v>45930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АРМЕЙСКИ ХОЛДИНГ АД</v>
      </c>
      <c r="B221" s="625" t="str">
        <f t="shared" si="22"/>
        <v>121213274</v>
      </c>
      <c r="C221" s="629">
        <f t="shared" si="23"/>
        <v>45930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АРМЕЙСКИ ХОЛДИНГ АД</v>
      </c>
      <c r="B222" s="625" t="str">
        <f t="shared" si="22"/>
        <v>121213274</v>
      </c>
      <c r="C222" s="629">
        <f t="shared" si="23"/>
        <v>45930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516</v>
      </c>
    </row>
    <row r="223" spans="1:8">
      <c r="A223" s="625" t="str">
        <f t="shared" si="21"/>
        <v>АРМЕЙСКИ ХОЛДИНГ АД</v>
      </c>
      <c r="B223" s="625" t="str">
        <f t="shared" si="22"/>
        <v>121213274</v>
      </c>
      <c r="C223" s="629">
        <f t="shared" si="23"/>
        <v>45930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АРМЕЙСКИ ХОЛДИНГ АД</v>
      </c>
      <c r="B224" s="625" t="str">
        <f t="shared" si="22"/>
        <v>121213274</v>
      </c>
      <c r="C224" s="629">
        <f t="shared" si="23"/>
        <v>45930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АРМЕЙСКИ ХОЛДИНГ АД</v>
      </c>
      <c r="B225" s="625" t="str">
        <f t="shared" si="22"/>
        <v>121213274</v>
      </c>
      <c r="C225" s="629">
        <f t="shared" si="23"/>
        <v>45930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АРМЕЙСКИ ХОЛДИНГ АД</v>
      </c>
      <c r="B226" s="625" t="str">
        <f t="shared" si="22"/>
        <v>121213274</v>
      </c>
      <c r="C226" s="629">
        <f t="shared" si="23"/>
        <v>45930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АРМЕЙСКИ ХОЛДИНГ АД</v>
      </c>
      <c r="B227" s="625" t="str">
        <f t="shared" si="22"/>
        <v>121213274</v>
      </c>
      <c r="C227" s="629">
        <f t="shared" si="23"/>
        <v>45930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АРМЕЙСКИ ХОЛДИНГ АД</v>
      </c>
      <c r="B228" s="625" t="str">
        <f t="shared" si="22"/>
        <v>121213274</v>
      </c>
      <c r="C228" s="629">
        <f t="shared" si="23"/>
        <v>45930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АРМЕЙСКИ ХОЛДИНГ АД</v>
      </c>
      <c r="B229" s="625" t="str">
        <f t="shared" si="22"/>
        <v>121213274</v>
      </c>
      <c r="C229" s="629">
        <f t="shared" si="23"/>
        <v>45930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АРМЕЙСКИ ХОЛДИНГ АД</v>
      </c>
      <c r="B230" s="625" t="str">
        <f t="shared" si="22"/>
        <v>121213274</v>
      </c>
      <c r="C230" s="629">
        <f t="shared" si="23"/>
        <v>45930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АРМЕЙСКИ ХОЛДИНГ АД</v>
      </c>
      <c r="B231" s="625" t="str">
        <f t="shared" si="22"/>
        <v>121213274</v>
      </c>
      <c r="C231" s="629">
        <f t="shared" si="23"/>
        <v>45930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АРМЕЙСКИ ХОЛДИНГ АД</v>
      </c>
      <c r="B232" s="625" t="str">
        <f t="shared" si="22"/>
        <v>121213274</v>
      </c>
      <c r="C232" s="629">
        <f t="shared" si="23"/>
        <v>45930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АРМЕЙСКИ ХОЛДИНГ АД</v>
      </c>
      <c r="B233" s="625" t="str">
        <f t="shared" si="22"/>
        <v>121213274</v>
      </c>
      <c r="C233" s="629">
        <f t="shared" si="23"/>
        <v>45930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АРМЕЙСКИ ХОЛДИНГ АД</v>
      </c>
      <c r="B234" s="625" t="str">
        <f t="shared" si="22"/>
        <v>121213274</v>
      </c>
      <c r="C234" s="629">
        <f t="shared" si="23"/>
        <v>45930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АРМЕЙСКИ ХОЛДИНГ АД</v>
      </c>
      <c r="B235" s="625" t="str">
        <f t="shared" si="22"/>
        <v>121213274</v>
      </c>
      <c r="C235" s="629">
        <f t="shared" si="23"/>
        <v>45930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АРМЕЙСКИ ХОЛДИНГ АД</v>
      </c>
      <c r="B236" s="625" t="str">
        <f t="shared" si="22"/>
        <v>121213274</v>
      </c>
      <c r="C236" s="629">
        <f t="shared" si="23"/>
        <v>45930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516</v>
      </c>
    </row>
    <row r="237" spans="1:8">
      <c r="A237" s="625" t="str">
        <f t="shared" si="21"/>
        <v>АРМЕЙСКИ ХОЛДИНГ АД</v>
      </c>
      <c r="B237" s="625" t="str">
        <f t="shared" si="22"/>
        <v>121213274</v>
      </c>
      <c r="C237" s="629">
        <f t="shared" si="23"/>
        <v>45930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АРМЕЙСКИ ХОЛДИНГ АД</v>
      </c>
      <c r="B238" s="625" t="str">
        <f t="shared" si="22"/>
        <v>121213274</v>
      </c>
      <c r="C238" s="629">
        <f t="shared" si="23"/>
        <v>45930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АРМЕЙСКИ ХОЛДИНГ АД</v>
      </c>
      <c r="B239" s="625" t="str">
        <f t="shared" si="22"/>
        <v>121213274</v>
      </c>
      <c r="C239" s="629">
        <f t="shared" si="23"/>
        <v>45930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516</v>
      </c>
    </row>
    <row r="240" spans="1:8">
      <c r="A240" s="625" t="str">
        <f t="shared" si="21"/>
        <v>АРМЕЙСКИ ХОЛДИНГ АД</v>
      </c>
      <c r="B240" s="625" t="str">
        <f t="shared" si="22"/>
        <v>121213274</v>
      </c>
      <c r="C240" s="629">
        <f t="shared" si="23"/>
        <v>45930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АРМЕЙСКИ ХОЛДИНГ АД</v>
      </c>
      <c r="B241" s="625" t="str">
        <f t="shared" si="22"/>
        <v>121213274</v>
      </c>
      <c r="C241" s="629">
        <f t="shared" si="23"/>
        <v>45930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АРМЕЙСКИ ХОЛДИНГ АД</v>
      </c>
      <c r="B242" s="625" t="str">
        <f t="shared" si="22"/>
        <v>121213274</v>
      </c>
      <c r="C242" s="629">
        <f t="shared" si="23"/>
        <v>45930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АРМЕЙСКИ ХОЛДИНГ АД</v>
      </c>
      <c r="B243" s="625" t="str">
        <f t="shared" si="22"/>
        <v>121213274</v>
      </c>
      <c r="C243" s="629">
        <f t="shared" si="23"/>
        <v>45930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АРМЕЙСКИ ХОЛДИНГ АД</v>
      </c>
      <c r="B244" s="625" t="str">
        <f t="shared" si="22"/>
        <v>121213274</v>
      </c>
      <c r="C244" s="629">
        <f t="shared" si="23"/>
        <v>45930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АРМЕЙСКИ ХОЛДИНГ АД</v>
      </c>
      <c r="B245" s="625" t="str">
        <f t="shared" si="22"/>
        <v>121213274</v>
      </c>
      <c r="C245" s="629">
        <f t="shared" si="23"/>
        <v>45930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АРМЕЙСКИ ХОЛДИНГ АД</v>
      </c>
      <c r="B246" s="625" t="str">
        <f t="shared" si="22"/>
        <v>121213274</v>
      </c>
      <c r="C246" s="629">
        <f t="shared" si="23"/>
        <v>45930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АРМЕЙСКИ ХОЛДИНГ АД</v>
      </c>
      <c r="B247" s="625" t="str">
        <f t="shared" si="22"/>
        <v>121213274</v>
      </c>
      <c r="C247" s="629">
        <f t="shared" si="23"/>
        <v>45930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АРМЕЙСКИ ХОЛДИНГ АД</v>
      </c>
      <c r="B248" s="625" t="str">
        <f t="shared" si="22"/>
        <v>121213274</v>
      </c>
      <c r="C248" s="629">
        <f t="shared" si="23"/>
        <v>45930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АРМЕЙСКИ ХОЛДИНГ АД</v>
      </c>
      <c r="B249" s="625" t="str">
        <f t="shared" si="22"/>
        <v>121213274</v>
      </c>
      <c r="C249" s="629">
        <f t="shared" si="23"/>
        <v>45930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АРМЕЙСКИ ХОЛДИНГ АД</v>
      </c>
      <c r="B250" s="625" t="str">
        <f t="shared" si="22"/>
        <v>121213274</v>
      </c>
      <c r="C250" s="629">
        <f t="shared" si="23"/>
        <v>45930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АРМЕЙСКИ ХОЛДИНГ АД</v>
      </c>
      <c r="B251" s="625" t="str">
        <f t="shared" si="22"/>
        <v>121213274</v>
      </c>
      <c r="C251" s="629">
        <f t="shared" si="23"/>
        <v>45930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АРМЕЙСКИ ХОЛДИНГ АД</v>
      </c>
      <c r="B252" s="625" t="str">
        <f t="shared" si="22"/>
        <v>121213274</v>
      </c>
      <c r="C252" s="629">
        <f t="shared" si="23"/>
        <v>45930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АРМЕЙСКИ ХОЛДИНГ АД</v>
      </c>
      <c r="B253" s="625" t="str">
        <f t="shared" si="22"/>
        <v>121213274</v>
      </c>
      <c r="C253" s="629">
        <f t="shared" si="23"/>
        <v>45930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АРМЕЙСКИ ХОЛДИНГ АД</v>
      </c>
      <c r="B254" s="625" t="str">
        <f t="shared" si="22"/>
        <v>121213274</v>
      </c>
      <c r="C254" s="629">
        <f t="shared" si="23"/>
        <v>45930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АРМЕЙСКИ ХОЛДИНГ АД</v>
      </c>
      <c r="B255" s="625" t="str">
        <f t="shared" si="22"/>
        <v>121213274</v>
      </c>
      <c r="C255" s="629">
        <f t="shared" si="23"/>
        <v>45930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АРМЕЙСКИ ХОЛДИНГ АД</v>
      </c>
      <c r="B256" s="625" t="str">
        <f t="shared" si="22"/>
        <v>121213274</v>
      </c>
      <c r="C256" s="629">
        <f t="shared" si="23"/>
        <v>45930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АРМЕЙСКИ ХОЛДИНГ АД</v>
      </c>
      <c r="B257" s="625" t="str">
        <f t="shared" si="22"/>
        <v>121213274</v>
      </c>
      <c r="C257" s="629">
        <f t="shared" si="23"/>
        <v>45930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АРМЕЙСКИ ХОЛДИНГ АД</v>
      </c>
      <c r="B258" s="625" t="str">
        <f t="shared" si="22"/>
        <v>121213274</v>
      </c>
      <c r="C258" s="629">
        <f t="shared" si="23"/>
        <v>45930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АРМЕЙСКИ ХОЛДИНГ АД</v>
      </c>
      <c r="B259" s="625" t="str">
        <f t="shared" si="22"/>
        <v>121213274</v>
      </c>
      <c r="C259" s="629">
        <f t="shared" si="23"/>
        <v>45930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АРМЕЙСКИ ХОЛДИНГ АД</v>
      </c>
      <c r="B260" s="625" t="str">
        <f t="shared" si="22"/>
        <v>121213274</v>
      </c>
      <c r="C260" s="629">
        <f t="shared" si="23"/>
        <v>45930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АРМЕЙСКИ ХОЛДИНГ АД</v>
      </c>
      <c r="B261" s="625" t="str">
        <f t="shared" si="22"/>
        <v>121213274</v>
      </c>
      <c r="C261" s="629">
        <f t="shared" si="23"/>
        <v>45930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АРМЕЙСКИ ХОЛДИНГ АД</v>
      </c>
      <c r="B262" s="625" t="str">
        <f t="shared" si="22"/>
        <v>121213274</v>
      </c>
      <c r="C262" s="629">
        <f t="shared" si="23"/>
        <v>45930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26</v>
      </c>
    </row>
    <row r="263" spans="1:8">
      <c r="A263" s="625" t="str">
        <f t="shared" si="21"/>
        <v>АРМЕЙСКИ ХОЛДИНГ АД</v>
      </c>
      <c r="B263" s="625" t="str">
        <f t="shared" si="22"/>
        <v>121213274</v>
      </c>
      <c r="C263" s="629">
        <f t="shared" si="23"/>
        <v>45930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АРМЕЙСКИ ХОЛДИНГ АД</v>
      </c>
      <c r="B264" s="625" t="str">
        <f t="shared" si="22"/>
        <v>121213274</v>
      </c>
      <c r="C264" s="629">
        <f t="shared" si="23"/>
        <v>45930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АРМЕЙСКИ ХОЛДИНГ АД</v>
      </c>
      <c r="B265" s="625" t="str">
        <f t="shared" si="22"/>
        <v>121213274</v>
      </c>
      <c r="C265" s="629">
        <f t="shared" si="23"/>
        <v>45930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АРМЕЙСКИ ХОЛДИНГ АД</v>
      </c>
      <c r="B266" s="625" t="str">
        <f t="shared" si="22"/>
        <v>121213274</v>
      </c>
      <c r="C266" s="629">
        <f t="shared" si="23"/>
        <v>45930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26</v>
      </c>
    </row>
    <row r="267" spans="1:8">
      <c r="A267" s="625" t="str">
        <f t="shared" si="21"/>
        <v>АРМЕЙСКИ ХОЛДИНГ АД</v>
      </c>
      <c r="B267" s="625" t="str">
        <f t="shared" si="22"/>
        <v>121213274</v>
      </c>
      <c r="C267" s="629">
        <f t="shared" si="23"/>
        <v>45930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АРМЕЙСКИ ХОЛДИНГ АД</v>
      </c>
      <c r="B268" s="625" t="str">
        <f t="shared" si="22"/>
        <v>121213274</v>
      </c>
      <c r="C268" s="629">
        <f t="shared" si="23"/>
        <v>45930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АРМЕЙСКИ ХОЛДИНГ АД</v>
      </c>
      <c r="B269" s="625" t="str">
        <f t="shared" si="22"/>
        <v>121213274</v>
      </c>
      <c r="C269" s="629">
        <f t="shared" si="23"/>
        <v>45930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АРМЕЙСКИ ХОЛДИНГ АД</v>
      </c>
      <c r="B270" s="625" t="str">
        <f t="shared" si="22"/>
        <v>121213274</v>
      </c>
      <c r="C270" s="629">
        <f t="shared" si="23"/>
        <v>45930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АРМЕЙСКИ ХОЛДИНГ АД</v>
      </c>
      <c r="B271" s="625" t="str">
        <f t="shared" si="22"/>
        <v>121213274</v>
      </c>
      <c r="C271" s="629">
        <f t="shared" si="23"/>
        <v>45930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АРМЕЙСКИ ХОЛДИНГ АД</v>
      </c>
      <c r="B272" s="625" t="str">
        <f t="shared" si="22"/>
        <v>121213274</v>
      </c>
      <c r="C272" s="629">
        <f t="shared" si="23"/>
        <v>45930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АРМЕЙСКИ ХОЛДИНГ АД</v>
      </c>
      <c r="B273" s="625" t="str">
        <f t="shared" si="22"/>
        <v>121213274</v>
      </c>
      <c r="C273" s="629">
        <f t="shared" si="23"/>
        <v>45930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АРМЕЙСКИ ХОЛДИНГ АД</v>
      </c>
      <c r="B274" s="625" t="str">
        <f t="shared" si="22"/>
        <v>121213274</v>
      </c>
      <c r="C274" s="629">
        <f t="shared" si="23"/>
        <v>45930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АРМЕЙСКИ ХОЛДИНГ АД</v>
      </c>
      <c r="B275" s="625" t="str">
        <f t="shared" si="22"/>
        <v>121213274</v>
      </c>
      <c r="C275" s="629">
        <f t="shared" si="23"/>
        <v>45930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АРМЕЙСКИ ХОЛДИНГ АД</v>
      </c>
      <c r="B276" s="625" t="str">
        <f t="shared" si="22"/>
        <v>121213274</v>
      </c>
      <c r="C276" s="629">
        <f t="shared" si="23"/>
        <v>45930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АРМЕЙСКИ ХОЛДИНГ АД</v>
      </c>
      <c r="B277" s="625" t="str">
        <f t="shared" si="22"/>
        <v>121213274</v>
      </c>
      <c r="C277" s="629">
        <f t="shared" si="23"/>
        <v>45930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АРМЕЙСКИ ХОЛДИНГ АД</v>
      </c>
      <c r="B278" s="625" t="str">
        <f t="shared" si="22"/>
        <v>121213274</v>
      </c>
      <c r="C278" s="629">
        <f t="shared" si="23"/>
        <v>45930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АРМЕЙСКИ ХОЛДИНГ АД</v>
      </c>
      <c r="B279" s="625" t="str">
        <f t="shared" si="22"/>
        <v>121213274</v>
      </c>
      <c r="C279" s="629">
        <f t="shared" si="23"/>
        <v>45930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АРМЕЙСКИ ХОЛДИНГ АД</v>
      </c>
      <c r="B280" s="625" t="str">
        <f t="shared" si="22"/>
        <v>121213274</v>
      </c>
      <c r="C280" s="629">
        <f t="shared" si="23"/>
        <v>45930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26</v>
      </c>
    </row>
    <row r="281" spans="1:8">
      <c r="A281" s="625" t="str">
        <f t="shared" si="21"/>
        <v>АРМЕЙСКИ ХОЛДИНГ АД</v>
      </c>
      <c r="B281" s="625" t="str">
        <f t="shared" si="22"/>
        <v>121213274</v>
      </c>
      <c r="C281" s="629">
        <f t="shared" si="23"/>
        <v>45930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АРМЕЙСКИ ХОЛДИНГ АД</v>
      </c>
      <c r="B282" s="625" t="str">
        <f t="shared" ref="B282:B345" si="25">pdeBulstat</f>
        <v>121213274</v>
      </c>
      <c r="C282" s="629">
        <f t="shared" ref="C282:C345" si="26">endDate</f>
        <v>45930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АРМЕЙСКИ ХОЛДИНГ АД</v>
      </c>
      <c r="B283" s="625" t="str">
        <f t="shared" si="25"/>
        <v>121213274</v>
      </c>
      <c r="C283" s="629">
        <f t="shared" si="26"/>
        <v>45930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26</v>
      </c>
    </row>
    <row r="284" spans="1:8">
      <c r="A284" s="625" t="str">
        <f t="shared" si="24"/>
        <v>АРМЕЙСКИ ХОЛДИНГ АД</v>
      </c>
      <c r="B284" s="625" t="str">
        <f t="shared" si="25"/>
        <v>121213274</v>
      </c>
      <c r="C284" s="629">
        <f t="shared" si="26"/>
        <v>45930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54</v>
      </c>
    </row>
    <row r="285" spans="1:8">
      <c r="A285" s="625" t="str">
        <f t="shared" si="24"/>
        <v>АРМЕЙСКИ ХОЛДИНГ АД</v>
      </c>
      <c r="B285" s="625" t="str">
        <f t="shared" si="25"/>
        <v>121213274</v>
      </c>
      <c r="C285" s="629">
        <f t="shared" si="26"/>
        <v>45930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АРМЕЙСКИ ХОЛДИНГ АД</v>
      </c>
      <c r="B286" s="625" t="str">
        <f t="shared" si="25"/>
        <v>121213274</v>
      </c>
      <c r="C286" s="629">
        <f t="shared" si="26"/>
        <v>45930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АРМЕЙСКИ ХОЛДИНГ АД</v>
      </c>
      <c r="B287" s="625" t="str">
        <f t="shared" si="25"/>
        <v>121213274</v>
      </c>
      <c r="C287" s="629">
        <f t="shared" si="26"/>
        <v>45930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АРМЕЙСКИ ХОЛДИНГ АД</v>
      </c>
      <c r="B288" s="625" t="str">
        <f t="shared" si="25"/>
        <v>121213274</v>
      </c>
      <c r="C288" s="629">
        <f t="shared" si="26"/>
        <v>45930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54</v>
      </c>
    </row>
    <row r="289" spans="1:8">
      <c r="A289" s="625" t="str">
        <f t="shared" si="24"/>
        <v>АРМЕЙСКИ ХОЛДИНГ АД</v>
      </c>
      <c r="B289" s="625" t="str">
        <f t="shared" si="25"/>
        <v>121213274</v>
      </c>
      <c r="C289" s="629">
        <f t="shared" si="26"/>
        <v>45930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АРМЕЙСКИ ХОЛДИНГ АД</v>
      </c>
      <c r="B290" s="625" t="str">
        <f t="shared" si="25"/>
        <v>121213274</v>
      </c>
      <c r="C290" s="629">
        <f t="shared" si="26"/>
        <v>45930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АРМЕЙСКИ ХОЛДИНГ АД</v>
      </c>
      <c r="B291" s="625" t="str">
        <f t="shared" si="25"/>
        <v>121213274</v>
      </c>
      <c r="C291" s="629">
        <f t="shared" si="26"/>
        <v>45930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АРМЕЙСКИ ХОЛДИНГ АД</v>
      </c>
      <c r="B292" s="625" t="str">
        <f t="shared" si="25"/>
        <v>121213274</v>
      </c>
      <c r="C292" s="629">
        <f t="shared" si="26"/>
        <v>45930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АРМЕЙСКИ ХОЛДИНГ АД</v>
      </c>
      <c r="B293" s="625" t="str">
        <f t="shared" si="25"/>
        <v>121213274</v>
      </c>
      <c r="C293" s="629">
        <f t="shared" si="26"/>
        <v>45930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АРМЕЙСКИ ХОЛДИНГ АД</v>
      </c>
      <c r="B294" s="625" t="str">
        <f t="shared" si="25"/>
        <v>121213274</v>
      </c>
      <c r="C294" s="629">
        <f t="shared" si="26"/>
        <v>45930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АРМЕЙСКИ ХОЛДИНГ АД</v>
      </c>
      <c r="B295" s="625" t="str">
        <f t="shared" si="25"/>
        <v>121213274</v>
      </c>
      <c r="C295" s="629">
        <f t="shared" si="26"/>
        <v>45930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АРМЕЙСКИ ХОЛДИНГ АД</v>
      </c>
      <c r="B296" s="625" t="str">
        <f t="shared" si="25"/>
        <v>121213274</v>
      </c>
      <c r="C296" s="629">
        <f t="shared" si="26"/>
        <v>45930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АРМЕЙСКИ ХОЛДИНГ АД</v>
      </c>
      <c r="B297" s="625" t="str">
        <f t="shared" si="25"/>
        <v>121213274</v>
      </c>
      <c r="C297" s="629">
        <f t="shared" si="26"/>
        <v>45930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АРМЕЙСКИ ХОЛДИНГ АД</v>
      </c>
      <c r="B298" s="625" t="str">
        <f t="shared" si="25"/>
        <v>121213274</v>
      </c>
      <c r="C298" s="629">
        <f t="shared" si="26"/>
        <v>45930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АРМЕЙСКИ ХОЛДИНГ АД</v>
      </c>
      <c r="B299" s="625" t="str">
        <f t="shared" si="25"/>
        <v>121213274</v>
      </c>
      <c r="C299" s="629">
        <f t="shared" si="26"/>
        <v>45930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АРМЕЙСКИ ХОЛДИНГ АД</v>
      </c>
      <c r="B300" s="625" t="str">
        <f t="shared" si="25"/>
        <v>121213274</v>
      </c>
      <c r="C300" s="629">
        <f t="shared" si="26"/>
        <v>45930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АРМЕЙСКИ ХОЛДИНГ АД</v>
      </c>
      <c r="B301" s="625" t="str">
        <f t="shared" si="25"/>
        <v>121213274</v>
      </c>
      <c r="C301" s="629">
        <f t="shared" si="26"/>
        <v>45930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АРМЕЙСКИ ХОЛДИНГ АД</v>
      </c>
      <c r="B302" s="625" t="str">
        <f t="shared" si="25"/>
        <v>121213274</v>
      </c>
      <c r="C302" s="629">
        <f t="shared" si="26"/>
        <v>45930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54</v>
      </c>
    </row>
    <row r="303" spans="1:8">
      <c r="A303" s="625" t="str">
        <f t="shared" si="24"/>
        <v>АРМЕЙСКИ ХОЛДИНГ АД</v>
      </c>
      <c r="B303" s="625" t="str">
        <f t="shared" si="25"/>
        <v>121213274</v>
      </c>
      <c r="C303" s="629">
        <f t="shared" si="26"/>
        <v>45930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АРМЕЙСКИ ХОЛДИНГ АД</v>
      </c>
      <c r="B304" s="625" t="str">
        <f t="shared" si="25"/>
        <v>121213274</v>
      </c>
      <c r="C304" s="629">
        <f t="shared" si="26"/>
        <v>45930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АРМЕЙСКИ ХОЛДИНГ АД</v>
      </c>
      <c r="B305" s="625" t="str">
        <f t="shared" si="25"/>
        <v>121213274</v>
      </c>
      <c r="C305" s="629">
        <f t="shared" si="26"/>
        <v>45930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54</v>
      </c>
    </row>
    <row r="306" spans="1:8">
      <c r="A306" s="625" t="str">
        <f t="shared" si="24"/>
        <v>АРМЕЙСКИ ХОЛДИНГ АД</v>
      </c>
      <c r="B306" s="625" t="str">
        <f t="shared" si="25"/>
        <v>121213274</v>
      </c>
      <c r="C306" s="629">
        <f t="shared" si="26"/>
        <v>45930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АРМЕЙСКИ ХОЛДИНГ АД</v>
      </c>
      <c r="B307" s="625" t="str">
        <f t="shared" si="25"/>
        <v>121213274</v>
      </c>
      <c r="C307" s="629">
        <f t="shared" si="26"/>
        <v>45930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АРМЕЙСКИ ХОЛДИНГ АД</v>
      </c>
      <c r="B308" s="625" t="str">
        <f t="shared" si="25"/>
        <v>121213274</v>
      </c>
      <c r="C308" s="629">
        <f t="shared" si="26"/>
        <v>45930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АРМЕЙСКИ ХОЛДИНГ АД</v>
      </c>
      <c r="B309" s="625" t="str">
        <f t="shared" si="25"/>
        <v>121213274</v>
      </c>
      <c r="C309" s="629">
        <f t="shared" si="26"/>
        <v>45930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АРМЕЙСКИ ХОЛДИНГ АД</v>
      </c>
      <c r="B310" s="625" t="str">
        <f t="shared" si="25"/>
        <v>121213274</v>
      </c>
      <c r="C310" s="629">
        <f t="shared" si="26"/>
        <v>45930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АРМЕЙСКИ ХОЛДИНГ АД</v>
      </c>
      <c r="B311" s="625" t="str">
        <f t="shared" si="25"/>
        <v>121213274</v>
      </c>
      <c r="C311" s="629">
        <f t="shared" si="26"/>
        <v>45930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АРМЕЙСКИ ХОЛДИНГ АД</v>
      </c>
      <c r="B312" s="625" t="str">
        <f t="shared" si="25"/>
        <v>121213274</v>
      </c>
      <c r="C312" s="629">
        <f t="shared" si="26"/>
        <v>45930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АРМЕЙСКИ ХОЛДИНГ АД</v>
      </c>
      <c r="B313" s="625" t="str">
        <f t="shared" si="25"/>
        <v>121213274</v>
      </c>
      <c r="C313" s="629">
        <f t="shared" si="26"/>
        <v>45930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АРМЕЙСКИ ХОЛДИНГ АД</v>
      </c>
      <c r="B314" s="625" t="str">
        <f t="shared" si="25"/>
        <v>121213274</v>
      </c>
      <c r="C314" s="629">
        <f t="shared" si="26"/>
        <v>45930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АРМЕЙСКИ ХОЛДИНГ АД</v>
      </c>
      <c r="B315" s="625" t="str">
        <f t="shared" si="25"/>
        <v>121213274</v>
      </c>
      <c r="C315" s="629">
        <f t="shared" si="26"/>
        <v>45930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АРМЕЙСКИ ХОЛДИНГ АД</v>
      </c>
      <c r="B316" s="625" t="str">
        <f t="shared" si="25"/>
        <v>121213274</v>
      </c>
      <c r="C316" s="629">
        <f t="shared" si="26"/>
        <v>45930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АРМЕЙСКИ ХОЛДИНГ АД</v>
      </c>
      <c r="B317" s="625" t="str">
        <f t="shared" si="25"/>
        <v>121213274</v>
      </c>
      <c r="C317" s="629">
        <f t="shared" si="26"/>
        <v>45930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АРМЕЙСКИ ХОЛДИНГ АД</v>
      </c>
      <c r="B318" s="625" t="str">
        <f t="shared" si="25"/>
        <v>121213274</v>
      </c>
      <c r="C318" s="629">
        <f t="shared" si="26"/>
        <v>45930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АРМЕЙСКИ ХОЛДИНГ АД</v>
      </c>
      <c r="B319" s="625" t="str">
        <f t="shared" si="25"/>
        <v>121213274</v>
      </c>
      <c r="C319" s="629">
        <f t="shared" si="26"/>
        <v>45930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АРМЕЙСКИ ХОЛДИНГ АД</v>
      </c>
      <c r="B320" s="625" t="str">
        <f t="shared" si="25"/>
        <v>121213274</v>
      </c>
      <c r="C320" s="629">
        <f t="shared" si="26"/>
        <v>45930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АРМЕЙСКИ ХОЛДИНГ АД</v>
      </c>
      <c r="B321" s="625" t="str">
        <f t="shared" si="25"/>
        <v>121213274</v>
      </c>
      <c r="C321" s="629">
        <f t="shared" si="26"/>
        <v>45930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АРМЕЙСКИ ХОЛДИНГ АД</v>
      </c>
      <c r="B322" s="625" t="str">
        <f t="shared" si="25"/>
        <v>121213274</v>
      </c>
      <c r="C322" s="629">
        <f t="shared" si="26"/>
        <v>45930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АРМЕЙСКИ ХОЛДИНГ АД</v>
      </c>
      <c r="B323" s="625" t="str">
        <f t="shared" si="25"/>
        <v>121213274</v>
      </c>
      <c r="C323" s="629">
        <f t="shared" si="26"/>
        <v>45930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АРМЕЙСКИ ХОЛДИНГ АД</v>
      </c>
      <c r="B324" s="625" t="str">
        <f t="shared" si="25"/>
        <v>121213274</v>
      </c>
      <c r="C324" s="629">
        <f t="shared" si="26"/>
        <v>45930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АРМЕЙСКИ ХОЛДИНГ АД</v>
      </c>
      <c r="B325" s="625" t="str">
        <f t="shared" si="25"/>
        <v>121213274</v>
      </c>
      <c r="C325" s="629">
        <f t="shared" si="26"/>
        <v>45930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АРМЕЙСКИ ХОЛДИНГ АД</v>
      </c>
      <c r="B326" s="625" t="str">
        <f t="shared" si="25"/>
        <v>121213274</v>
      </c>
      <c r="C326" s="629">
        <f t="shared" si="26"/>
        <v>45930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АРМЕЙСКИ ХОЛДИНГ АД</v>
      </c>
      <c r="B327" s="625" t="str">
        <f t="shared" si="25"/>
        <v>121213274</v>
      </c>
      <c r="C327" s="629">
        <f t="shared" si="26"/>
        <v>45930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АРМЕЙСКИ ХОЛДИНГ АД</v>
      </c>
      <c r="B328" s="625" t="str">
        <f t="shared" si="25"/>
        <v>121213274</v>
      </c>
      <c r="C328" s="629">
        <f t="shared" si="26"/>
        <v>45930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58</v>
      </c>
    </row>
    <row r="329" spans="1:8">
      <c r="A329" s="625" t="str">
        <f t="shared" si="24"/>
        <v>АРМЕЙСКИ ХОЛДИНГ АД</v>
      </c>
      <c r="B329" s="625" t="str">
        <f t="shared" si="25"/>
        <v>121213274</v>
      </c>
      <c r="C329" s="629">
        <f t="shared" si="26"/>
        <v>45930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АРМЕЙСКИ ХОЛДИНГ АД</v>
      </c>
      <c r="B330" s="625" t="str">
        <f t="shared" si="25"/>
        <v>121213274</v>
      </c>
      <c r="C330" s="629">
        <f t="shared" si="26"/>
        <v>45930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АРМЕЙСКИ ХОЛДИНГ АД</v>
      </c>
      <c r="B331" s="625" t="str">
        <f t="shared" si="25"/>
        <v>121213274</v>
      </c>
      <c r="C331" s="629">
        <f t="shared" si="26"/>
        <v>45930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АРМЕЙСКИ ХОЛДИНГ АД</v>
      </c>
      <c r="B332" s="625" t="str">
        <f t="shared" si="25"/>
        <v>121213274</v>
      </c>
      <c r="C332" s="629">
        <f t="shared" si="26"/>
        <v>45930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58</v>
      </c>
    </row>
    <row r="333" spans="1:8">
      <c r="A333" s="625" t="str">
        <f t="shared" si="24"/>
        <v>АРМЕЙСКИ ХОЛДИНГ АД</v>
      </c>
      <c r="B333" s="625" t="str">
        <f t="shared" si="25"/>
        <v>121213274</v>
      </c>
      <c r="C333" s="629">
        <f t="shared" si="26"/>
        <v>45930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АРМЕЙСКИ ХОЛДИНГ АД</v>
      </c>
      <c r="B334" s="625" t="str">
        <f t="shared" si="25"/>
        <v>121213274</v>
      </c>
      <c r="C334" s="629">
        <f t="shared" si="26"/>
        <v>45930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АРМЕЙСКИ ХОЛДИНГ АД</v>
      </c>
      <c r="B335" s="625" t="str">
        <f t="shared" si="25"/>
        <v>121213274</v>
      </c>
      <c r="C335" s="629">
        <f t="shared" si="26"/>
        <v>45930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АРМЕЙСКИ ХОЛДИНГ АД</v>
      </c>
      <c r="B336" s="625" t="str">
        <f t="shared" si="25"/>
        <v>121213274</v>
      </c>
      <c r="C336" s="629">
        <f t="shared" si="26"/>
        <v>45930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АРМЕЙСКИ ХОЛДИНГ АД</v>
      </c>
      <c r="B337" s="625" t="str">
        <f t="shared" si="25"/>
        <v>121213274</v>
      </c>
      <c r="C337" s="629">
        <f t="shared" si="26"/>
        <v>45930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АРМЕЙСКИ ХОЛДИНГ АД</v>
      </c>
      <c r="B338" s="625" t="str">
        <f t="shared" si="25"/>
        <v>121213274</v>
      </c>
      <c r="C338" s="629">
        <f t="shared" si="26"/>
        <v>45930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АРМЕЙСКИ ХОЛДИНГ АД</v>
      </c>
      <c r="B339" s="625" t="str">
        <f t="shared" si="25"/>
        <v>121213274</v>
      </c>
      <c r="C339" s="629">
        <f t="shared" si="26"/>
        <v>45930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АРМЕЙСКИ ХОЛДИНГ АД</v>
      </c>
      <c r="B340" s="625" t="str">
        <f t="shared" si="25"/>
        <v>121213274</v>
      </c>
      <c r="C340" s="629">
        <f t="shared" si="26"/>
        <v>45930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АРМЕЙСКИ ХОЛДИНГ АД</v>
      </c>
      <c r="B341" s="625" t="str">
        <f t="shared" si="25"/>
        <v>121213274</v>
      </c>
      <c r="C341" s="629">
        <f t="shared" si="26"/>
        <v>45930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АРМЕЙСКИ ХОЛДИНГ АД</v>
      </c>
      <c r="B342" s="625" t="str">
        <f t="shared" si="25"/>
        <v>121213274</v>
      </c>
      <c r="C342" s="629">
        <f t="shared" si="26"/>
        <v>45930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АРМЕЙСКИ ХОЛДИНГ АД</v>
      </c>
      <c r="B343" s="625" t="str">
        <f t="shared" si="25"/>
        <v>121213274</v>
      </c>
      <c r="C343" s="629">
        <f t="shared" si="26"/>
        <v>45930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АРМЕЙСКИ ХОЛДИНГ АД</v>
      </c>
      <c r="B344" s="625" t="str">
        <f t="shared" si="25"/>
        <v>121213274</v>
      </c>
      <c r="C344" s="629">
        <f t="shared" si="26"/>
        <v>45930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АРМЕЙСКИ ХОЛДИНГ АД</v>
      </c>
      <c r="B345" s="625" t="str">
        <f t="shared" si="25"/>
        <v>121213274</v>
      </c>
      <c r="C345" s="629">
        <f t="shared" si="26"/>
        <v>45930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АРМЕЙСКИ ХОЛДИНГ АД</v>
      </c>
      <c r="B346" s="625" t="str">
        <f t="shared" ref="B346:B409" si="28">pdeBulstat</f>
        <v>121213274</v>
      </c>
      <c r="C346" s="629">
        <f t="shared" ref="C346:C409" si="29">endDate</f>
        <v>45930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58</v>
      </c>
    </row>
    <row r="347" spans="1:8">
      <c r="A347" s="625" t="str">
        <f t="shared" si="27"/>
        <v>АРМЕЙСКИ ХОЛДИНГ АД</v>
      </c>
      <c r="B347" s="625" t="str">
        <f t="shared" si="28"/>
        <v>121213274</v>
      </c>
      <c r="C347" s="629">
        <f t="shared" si="29"/>
        <v>45930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АРМЕЙСКИ ХОЛДИНГ АД</v>
      </c>
      <c r="B348" s="625" t="str">
        <f t="shared" si="28"/>
        <v>121213274</v>
      </c>
      <c r="C348" s="629">
        <f t="shared" si="29"/>
        <v>45930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АРМЕЙСКИ ХОЛДИНГ АД</v>
      </c>
      <c r="B349" s="625" t="str">
        <f t="shared" si="28"/>
        <v>121213274</v>
      </c>
      <c r="C349" s="629">
        <f t="shared" si="29"/>
        <v>45930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58</v>
      </c>
    </row>
    <row r="350" spans="1:8">
      <c r="A350" s="625" t="str">
        <f t="shared" si="27"/>
        <v>АРМЕЙСКИ ХОЛДИНГ АД</v>
      </c>
      <c r="B350" s="625" t="str">
        <f t="shared" si="28"/>
        <v>121213274</v>
      </c>
      <c r="C350" s="629">
        <f t="shared" si="29"/>
        <v>45930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-47</v>
      </c>
    </row>
    <row r="351" spans="1:8">
      <c r="A351" s="625" t="str">
        <f t="shared" si="27"/>
        <v>АРМЕЙСКИ ХОЛДИНГ АД</v>
      </c>
      <c r="B351" s="625" t="str">
        <f t="shared" si="28"/>
        <v>121213274</v>
      </c>
      <c r="C351" s="629">
        <f t="shared" si="29"/>
        <v>45930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АРМЕЙСКИ ХОЛДИНГ АД</v>
      </c>
      <c r="B352" s="625" t="str">
        <f t="shared" si="28"/>
        <v>121213274</v>
      </c>
      <c r="C352" s="629">
        <f t="shared" si="29"/>
        <v>45930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АРМЕЙСКИ ХОЛДИНГ АД</v>
      </c>
      <c r="B353" s="625" t="str">
        <f t="shared" si="28"/>
        <v>121213274</v>
      </c>
      <c r="C353" s="629">
        <f t="shared" si="29"/>
        <v>45930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АРМЕЙСКИ ХОЛДИНГ АД</v>
      </c>
      <c r="B354" s="625" t="str">
        <f t="shared" si="28"/>
        <v>121213274</v>
      </c>
      <c r="C354" s="629">
        <f t="shared" si="29"/>
        <v>45930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-47</v>
      </c>
    </row>
    <row r="355" spans="1:8">
      <c r="A355" s="625" t="str">
        <f t="shared" si="27"/>
        <v>АРМЕЙСКИ ХОЛДИНГ АД</v>
      </c>
      <c r="B355" s="625" t="str">
        <f t="shared" si="28"/>
        <v>121213274</v>
      </c>
      <c r="C355" s="629">
        <f t="shared" si="29"/>
        <v>45930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АРМЕЙСКИ ХОЛДИНГ АД</v>
      </c>
      <c r="B356" s="625" t="str">
        <f t="shared" si="28"/>
        <v>121213274</v>
      </c>
      <c r="C356" s="629">
        <f t="shared" si="29"/>
        <v>45930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АРМЕЙСКИ ХОЛДИНГ АД</v>
      </c>
      <c r="B357" s="625" t="str">
        <f t="shared" si="28"/>
        <v>121213274</v>
      </c>
      <c r="C357" s="629">
        <f t="shared" si="29"/>
        <v>45930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АРМЕЙСКИ ХОЛДИНГ АД</v>
      </c>
      <c r="B358" s="625" t="str">
        <f t="shared" si="28"/>
        <v>121213274</v>
      </c>
      <c r="C358" s="629">
        <f t="shared" si="29"/>
        <v>45930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АРМЕЙСКИ ХОЛДИНГ АД</v>
      </c>
      <c r="B359" s="625" t="str">
        <f t="shared" si="28"/>
        <v>121213274</v>
      </c>
      <c r="C359" s="629">
        <f t="shared" si="29"/>
        <v>45930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АРМЕЙСКИ ХОЛДИНГ АД</v>
      </c>
      <c r="B360" s="625" t="str">
        <f t="shared" si="28"/>
        <v>121213274</v>
      </c>
      <c r="C360" s="629">
        <f t="shared" si="29"/>
        <v>45930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АРМЕЙСКИ ХОЛДИНГ АД</v>
      </c>
      <c r="B361" s="625" t="str">
        <f t="shared" si="28"/>
        <v>121213274</v>
      </c>
      <c r="C361" s="629">
        <f t="shared" si="29"/>
        <v>45930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АРМЕЙСКИ ХОЛДИНГ АД</v>
      </c>
      <c r="B362" s="625" t="str">
        <f t="shared" si="28"/>
        <v>121213274</v>
      </c>
      <c r="C362" s="629">
        <f t="shared" si="29"/>
        <v>45930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АРМЕЙСКИ ХОЛДИНГ АД</v>
      </c>
      <c r="B363" s="625" t="str">
        <f t="shared" si="28"/>
        <v>121213274</v>
      </c>
      <c r="C363" s="629">
        <f t="shared" si="29"/>
        <v>45930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АРМЕЙСКИ ХОЛДИНГ АД</v>
      </c>
      <c r="B364" s="625" t="str">
        <f t="shared" si="28"/>
        <v>121213274</v>
      </c>
      <c r="C364" s="629">
        <f t="shared" si="29"/>
        <v>45930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АРМЕЙСКИ ХОЛДИНГ АД</v>
      </c>
      <c r="B365" s="625" t="str">
        <f t="shared" si="28"/>
        <v>121213274</v>
      </c>
      <c r="C365" s="629">
        <f t="shared" si="29"/>
        <v>45930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АРМЕЙСКИ ХОЛДИНГ АД</v>
      </c>
      <c r="B366" s="625" t="str">
        <f t="shared" si="28"/>
        <v>121213274</v>
      </c>
      <c r="C366" s="629">
        <f t="shared" si="29"/>
        <v>45930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АРМЕЙСКИ ХОЛДИНГ АД</v>
      </c>
      <c r="B367" s="625" t="str">
        <f t="shared" si="28"/>
        <v>121213274</v>
      </c>
      <c r="C367" s="629">
        <f t="shared" si="29"/>
        <v>45930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АРМЕЙСКИ ХОЛДИНГ АД</v>
      </c>
      <c r="B368" s="625" t="str">
        <f t="shared" si="28"/>
        <v>121213274</v>
      </c>
      <c r="C368" s="629">
        <f t="shared" si="29"/>
        <v>45930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-47</v>
      </c>
    </row>
    <row r="369" spans="1:8">
      <c r="A369" s="625" t="str">
        <f t="shared" si="27"/>
        <v>АРМЕЙСКИ ХОЛДИНГ АД</v>
      </c>
      <c r="B369" s="625" t="str">
        <f t="shared" si="28"/>
        <v>121213274</v>
      </c>
      <c r="C369" s="629">
        <f t="shared" si="29"/>
        <v>45930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АРМЕЙСКИ ХОЛДИНГ АД</v>
      </c>
      <c r="B370" s="625" t="str">
        <f t="shared" si="28"/>
        <v>121213274</v>
      </c>
      <c r="C370" s="629">
        <f t="shared" si="29"/>
        <v>45930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АРМЕЙСКИ ХОЛДИНГ АД</v>
      </c>
      <c r="B371" s="625" t="str">
        <f t="shared" si="28"/>
        <v>121213274</v>
      </c>
      <c r="C371" s="629">
        <f t="shared" si="29"/>
        <v>45930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-47</v>
      </c>
    </row>
    <row r="372" spans="1:8">
      <c r="A372" s="625" t="str">
        <f t="shared" si="27"/>
        <v>АРМЕЙСКИ ХОЛДИНГ АД</v>
      </c>
      <c r="B372" s="625" t="str">
        <f t="shared" si="28"/>
        <v>121213274</v>
      </c>
      <c r="C372" s="629">
        <f t="shared" si="29"/>
        <v>45930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-28</v>
      </c>
    </row>
    <row r="373" spans="1:8">
      <c r="A373" s="625" t="str">
        <f t="shared" si="27"/>
        <v>АРМЕЙСКИ ХОЛДИНГ АД</v>
      </c>
      <c r="B373" s="625" t="str">
        <f t="shared" si="28"/>
        <v>121213274</v>
      </c>
      <c r="C373" s="629">
        <f t="shared" si="29"/>
        <v>45930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АРМЕЙСКИ ХОЛДИНГ АД</v>
      </c>
      <c r="B374" s="625" t="str">
        <f t="shared" si="28"/>
        <v>121213274</v>
      </c>
      <c r="C374" s="629">
        <f t="shared" si="29"/>
        <v>45930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АРМЕЙСКИ ХОЛДИНГ АД</v>
      </c>
      <c r="B375" s="625" t="str">
        <f t="shared" si="28"/>
        <v>121213274</v>
      </c>
      <c r="C375" s="629">
        <f t="shared" si="29"/>
        <v>45930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АРМЕЙСКИ ХОЛДИНГ АД</v>
      </c>
      <c r="B376" s="625" t="str">
        <f t="shared" si="28"/>
        <v>121213274</v>
      </c>
      <c r="C376" s="629">
        <f t="shared" si="29"/>
        <v>45930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-28</v>
      </c>
    </row>
    <row r="377" spans="1:8">
      <c r="A377" s="625" t="str">
        <f t="shared" si="27"/>
        <v>АРМЕЙСКИ ХОЛДИНГ АД</v>
      </c>
      <c r="B377" s="625" t="str">
        <f t="shared" si="28"/>
        <v>121213274</v>
      </c>
      <c r="C377" s="629">
        <f t="shared" si="29"/>
        <v>45930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-6</v>
      </c>
    </row>
    <row r="378" spans="1:8">
      <c r="A378" s="625" t="str">
        <f t="shared" si="27"/>
        <v>АРМЕЙСКИ ХОЛДИНГ АД</v>
      </c>
      <c r="B378" s="625" t="str">
        <f t="shared" si="28"/>
        <v>121213274</v>
      </c>
      <c r="C378" s="629">
        <f t="shared" si="29"/>
        <v>45930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АРМЕЙСКИ ХОЛДИНГ АД</v>
      </c>
      <c r="B379" s="625" t="str">
        <f t="shared" si="28"/>
        <v>121213274</v>
      </c>
      <c r="C379" s="629">
        <f t="shared" si="29"/>
        <v>45930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АРМЕЙСКИ ХОЛДИНГ АД</v>
      </c>
      <c r="B380" s="625" t="str">
        <f t="shared" si="28"/>
        <v>121213274</v>
      </c>
      <c r="C380" s="629">
        <f t="shared" si="29"/>
        <v>45930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АРМЕЙСКИ ХОЛДИНГ АД</v>
      </c>
      <c r="B381" s="625" t="str">
        <f t="shared" si="28"/>
        <v>121213274</v>
      </c>
      <c r="C381" s="629">
        <f t="shared" si="29"/>
        <v>45930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АРМЕЙСКИ ХОЛДИНГ АД</v>
      </c>
      <c r="B382" s="625" t="str">
        <f t="shared" si="28"/>
        <v>121213274</v>
      </c>
      <c r="C382" s="629">
        <f t="shared" si="29"/>
        <v>45930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АРМЕЙСКИ ХОЛДИНГ АД</v>
      </c>
      <c r="B383" s="625" t="str">
        <f t="shared" si="28"/>
        <v>121213274</v>
      </c>
      <c r="C383" s="629">
        <f t="shared" si="29"/>
        <v>45930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АРМЕЙСКИ ХОЛДИНГ АД</v>
      </c>
      <c r="B384" s="625" t="str">
        <f t="shared" si="28"/>
        <v>121213274</v>
      </c>
      <c r="C384" s="629">
        <f t="shared" si="29"/>
        <v>45930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АРМЕЙСКИ ХОЛДИНГ АД</v>
      </c>
      <c r="B385" s="625" t="str">
        <f t="shared" si="28"/>
        <v>121213274</v>
      </c>
      <c r="C385" s="629">
        <f t="shared" si="29"/>
        <v>45930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АРМЕЙСКИ ХОЛДИНГ АД</v>
      </c>
      <c r="B386" s="625" t="str">
        <f t="shared" si="28"/>
        <v>121213274</v>
      </c>
      <c r="C386" s="629">
        <f t="shared" si="29"/>
        <v>45930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АРМЕЙСКИ ХОЛДИНГ АД</v>
      </c>
      <c r="B387" s="625" t="str">
        <f t="shared" si="28"/>
        <v>121213274</v>
      </c>
      <c r="C387" s="629">
        <f t="shared" si="29"/>
        <v>45930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АРМЕЙСКИ ХОЛДИНГ АД</v>
      </c>
      <c r="B388" s="625" t="str">
        <f t="shared" si="28"/>
        <v>121213274</v>
      </c>
      <c r="C388" s="629">
        <f t="shared" si="29"/>
        <v>45930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АРМЕЙСКИ ХОЛДИНГ АД</v>
      </c>
      <c r="B389" s="625" t="str">
        <f t="shared" si="28"/>
        <v>121213274</v>
      </c>
      <c r="C389" s="629">
        <f t="shared" si="29"/>
        <v>45930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АРМЕЙСКИ ХОЛДИНГ АД</v>
      </c>
      <c r="B390" s="625" t="str">
        <f t="shared" si="28"/>
        <v>121213274</v>
      </c>
      <c r="C390" s="629">
        <f t="shared" si="29"/>
        <v>45930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-34</v>
      </c>
    </row>
    <row r="391" spans="1:8">
      <c r="A391" s="625" t="str">
        <f t="shared" si="27"/>
        <v>АРМЕЙСКИ ХОЛДИНГ АД</v>
      </c>
      <c r="B391" s="625" t="str">
        <f t="shared" si="28"/>
        <v>121213274</v>
      </c>
      <c r="C391" s="629">
        <f t="shared" si="29"/>
        <v>45930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АРМЕЙСКИ ХОЛДИНГ АД</v>
      </c>
      <c r="B392" s="625" t="str">
        <f t="shared" si="28"/>
        <v>121213274</v>
      </c>
      <c r="C392" s="629">
        <f t="shared" si="29"/>
        <v>45930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АРМЕЙСКИ ХОЛДИНГ АД</v>
      </c>
      <c r="B393" s="625" t="str">
        <f t="shared" si="28"/>
        <v>121213274</v>
      </c>
      <c r="C393" s="629">
        <f t="shared" si="29"/>
        <v>45930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-34</v>
      </c>
    </row>
    <row r="394" spans="1:8">
      <c r="A394" s="625" t="str">
        <f t="shared" si="27"/>
        <v>АРМЕЙСКИ ХОЛДИНГ АД</v>
      </c>
      <c r="B394" s="625" t="str">
        <f t="shared" si="28"/>
        <v>121213274</v>
      </c>
      <c r="C394" s="629">
        <f t="shared" si="29"/>
        <v>45930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АРМЕЙСКИ ХОЛДИНГ АД</v>
      </c>
      <c r="B395" s="625" t="str">
        <f t="shared" si="28"/>
        <v>121213274</v>
      </c>
      <c r="C395" s="629">
        <f t="shared" si="29"/>
        <v>45930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АРМЕЙСКИ ХОЛДИНГ АД</v>
      </c>
      <c r="B396" s="625" t="str">
        <f t="shared" si="28"/>
        <v>121213274</v>
      </c>
      <c r="C396" s="629">
        <f t="shared" si="29"/>
        <v>45930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АРМЕЙСКИ ХОЛДИНГ АД</v>
      </c>
      <c r="B397" s="625" t="str">
        <f t="shared" si="28"/>
        <v>121213274</v>
      </c>
      <c r="C397" s="629">
        <f t="shared" si="29"/>
        <v>45930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АРМЕЙСКИ ХОЛДИНГ АД</v>
      </c>
      <c r="B398" s="625" t="str">
        <f t="shared" si="28"/>
        <v>121213274</v>
      </c>
      <c r="C398" s="629">
        <f t="shared" si="29"/>
        <v>45930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АРМЕЙСКИ ХОЛДИНГ АД</v>
      </c>
      <c r="B399" s="625" t="str">
        <f t="shared" si="28"/>
        <v>121213274</v>
      </c>
      <c r="C399" s="629">
        <f t="shared" si="29"/>
        <v>45930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АРМЕЙСКИ ХОЛДИНГ АД</v>
      </c>
      <c r="B400" s="625" t="str">
        <f t="shared" si="28"/>
        <v>121213274</v>
      </c>
      <c r="C400" s="629">
        <f t="shared" si="29"/>
        <v>45930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АРМЕЙСКИ ХОЛДИНГ АД</v>
      </c>
      <c r="B401" s="625" t="str">
        <f t="shared" si="28"/>
        <v>121213274</v>
      </c>
      <c r="C401" s="629">
        <f t="shared" si="29"/>
        <v>45930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АРМЕЙСКИ ХОЛДИНГ АД</v>
      </c>
      <c r="B402" s="625" t="str">
        <f t="shared" si="28"/>
        <v>121213274</v>
      </c>
      <c r="C402" s="629">
        <f t="shared" si="29"/>
        <v>45930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АРМЕЙСКИ ХОЛДИНГ АД</v>
      </c>
      <c r="B403" s="625" t="str">
        <f t="shared" si="28"/>
        <v>121213274</v>
      </c>
      <c r="C403" s="629">
        <f t="shared" si="29"/>
        <v>45930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АРМЕЙСКИ ХОЛДИНГ АД</v>
      </c>
      <c r="B404" s="625" t="str">
        <f t="shared" si="28"/>
        <v>121213274</v>
      </c>
      <c r="C404" s="629">
        <f t="shared" si="29"/>
        <v>45930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АРМЕЙСКИ ХОЛДИНГ АД</v>
      </c>
      <c r="B405" s="625" t="str">
        <f t="shared" si="28"/>
        <v>121213274</v>
      </c>
      <c r="C405" s="629">
        <f t="shared" si="29"/>
        <v>45930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АРМЕЙСКИ ХОЛДИНГ АД</v>
      </c>
      <c r="B406" s="625" t="str">
        <f t="shared" si="28"/>
        <v>121213274</v>
      </c>
      <c r="C406" s="629">
        <f t="shared" si="29"/>
        <v>45930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АРМЕЙСКИ ХОЛДИНГ АД</v>
      </c>
      <c r="B407" s="625" t="str">
        <f t="shared" si="28"/>
        <v>121213274</v>
      </c>
      <c r="C407" s="629">
        <f t="shared" si="29"/>
        <v>45930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АРМЕЙСКИ ХОЛДИНГ АД</v>
      </c>
      <c r="B408" s="625" t="str">
        <f t="shared" si="28"/>
        <v>121213274</v>
      </c>
      <c r="C408" s="629">
        <f t="shared" si="29"/>
        <v>45930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АРМЕЙСКИ ХОЛДИНГ АД</v>
      </c>
      <c r="B409" s="625" t="str">
        <f t="shared" si="28"/>
        <v>121213274</v>
      </c>
      <c r="C409" s="629">
        <f t="shared" si="29"/>
        <v>45930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АРМЕЙСКИ ХОЛДИНГ АД</v>
      </c>
      <c r="B410" s="625" t="str">
        <f t="shared" ref="B410:B459" si="31">pdeBulstat</f>
        <v>121213274</v>
      </c>
      <c r="C410" s="629">
        <f t="shared" ref="C410:C459" si="32">endDate</f>
        <v>45930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АРМЕЙСКИ ХОЛДИНГ АД</v>
      </c>
      <c r="B411" s="625" t="str">
        <f t="shared" si="31"/>
        <v>121213274</v>
      </c>
      <c r="C411" s="629">
        <f t="shared" si="32"/>
        <v>45930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АРМЕЙСКИ ХОЛДИНГ АД</v>
      </c>
      <c r="B412" s="625" t="str">
        <f t="shared" si="31"/>
        <v>121213274</v>
      </c>
      <c r="C412" s="629">
        <f t="shared" si="32"/>
        <v>45930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АРМЕЙСКИ ХОЛДИНГ АД</v>
      </c>
      <c r="B413" s="625" t="str">
        <f t="shared" si="31"/>
        <v>121213274</v>
      </c>
      <c r="C413" s="629">
        <f t="shared" si="32"/>
        <v>45930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АРМЕЙСКИ ХОЛДИНГ АД</v>
      </c>
      <c r="B414" s="625" t="str">
        <f t="shared" si="31"/>
        <v>121213274</v>
      </c>
      <c r="C414" s="629">
        <f t="shared" si="32"/>
        <v>45930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АРМЕЙСКИ ХОЛДИНГ АД</v>
      </c>
      <c r="B415" s="625" t="str">
        <f t="shared" si="31"/>
        <v>121213274</v>
      </c>
      <c r="C415" s="629">
        <f t="shared" si="32"/>
        <v>45930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АРМЕЙСКИ ХОЛДИНГ АД</v>
      </c>
      <c r="B416" s="625" t="str">
        <f t="shared" si="31"/>
        <v>121213274</v>
      </c>
      <c r="C416" s="629">
        <f t="shared" si="32"/>
        <v>45930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579</v>
      </c>
    </row>
    <row r="417" spans="1:8">
      <c r="A417" s="625" t="str">
        <f t="shared" si="30"/>
        <v>АРМЕЙСКИ ХОЛДИНГ АД</v>
      </c>
      <c r="B417" s="625" t="str">
        <f t="shared" si="31"/>
        <v>121213274</v>
      </c>
      <c r="C417" s="629">
        <f t="shared" si="32"/>
        <v>45930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АРМЕЙСКИ ХОЛДИНГ АД</v>
      </c>
      <c r="B418" s="625" t="str">
        <f t="shared" si="31"/>
        <v>121213274</v>
      </c>
      <c r="C418" s="629">
        <f t="shared" si="32"/>
        <v>45930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АРМЕЙСКИ ХОЛДИНГ АД</v>
      </c>
      <c r="B419" s="625" t="str">
        <f t="shared" si="31"/>
        <v>121213274</v>
      </c>
      <c r="C419" s="629">
        <f t="shared" si="32"/>
        <v>45930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АРМЕЙСКИ ХОЛДИНГ АД</v>
      </c>
      <c r="B420" s="625" t="str">
        <f t="shared" si="31"/>
        <v>121213274</v>
      </c>
      <c r="C420" s="629">
        <f t="shared" si="32"/>
        <v>45930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579</v>
      </c>
    </row>
    <row r="421" spans="1:8">
      <c r="A421" s="625" t="str">
        <f t="shared" si="30"/>
        <v>АРМЕЙСКИ ХОЛДИНГ АД</v>
      </c>
      <c r="B421" s="625" t="str">
        <f t="shared" si="31"/>
        <v>121213274</v>
      </c>
      <c r="C421" s="629">
        <f t="shared" si="32"/>
        <v>45930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-6</v>
      </c>
    </row>
    <row r="422" spans="1:8">
      <c r="A422" s="625" t="str">
        <f t="shared" si="30"/>
        <v>АРМЕЙСКИ ХОЛДИНГ АД</v>
      </c>
      <c r="B422" s="625" t="str">
        <f t="shared" si="31"/>
        <v>121213274</v>
      </c>
      <c r="C422" s="629">
        <f t="shared" si="32"/>
        <v>45930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АРМЕЙСКИ ХОЛДИНГ АД</v>
      </c>
      <c r="B423" s="625" t="str">
        <f t="shared" si="31"/>
        <v>121213274</v>
      </c>
      <c r="C423" s="629">
        <f t="shared" si="32"/>
        <v>45930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АРМЕЙСКИ ХОЛДИНГ АД</v>
      </c>
      <c r="B424" s="625" t="str">
        <f t="shared" si="31"/>
        <v>121213274</v>
      </c>
      <c r="C424" s="629">
        <f t="shared" si="32"/>
        <v>45930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АРМЕЙСКИ ХОЛДИНГ АД</v>
      </c>
      <c r="B425" s="625" t="str">
        <f t="shared" si="31"/>
        <v>121213274</v>
      </c>
      <c r="C425" s="629">
        <f t="shared" si="32"/>
        <v>45930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АРМЕЙСКИ ХОЛДИНГ АД</v>
      </c>
      <c r="B426" s="625" t="str">
        <f t="shared" si="31"/>
        <v>121213274</v>
      </c>
      <c r="C426" s="629">
        <f t="shared" si="32"/>
        <v>45930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АРМЕЙСКИ ХОЛДИНГ АД</v>
      </c>
      <c r="B427" s="625" t="str">
        <f t="shared" si="31"/>
        <v>121213274</v>
      </c>
      <c r="C427" s="629">
        <f t="shared" si="32"/>
        <v>45930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АРМЕЙСКИ ХОЛДИНГ АД</v>
      </c>
      <c r="B428" s="625" t="str">
        <f t="shared" si="31"/>
        <v>121213274</v>
      </c>
      <c r="C428" s="629">
        <f t="shared" si="32"/>
        <v>45930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АРМЕЙСКИ ХОЛДИНГ АД</v>
      </c>
      <c r="B429" s="625" t="str">
        <f t="shared" si="31"/>
        <v>121213274</v>
      </c>
      <c r="C429" s="629">
        <f t="shared" si="32"/>
        <v>45930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АРМЕЙСКИ ХОЛДИНГ АД</v>
      </c>
      <c r="B430" s="625" t="str">
        <f t="shared" si="31"/>
        <v>121213274</v>
      </c>
      <c r="C430" s="629">
        <f t="shared" si="32"/>
        <v>45930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АРМЕЙСКИ ХОЛДИНГ АД</v>
      </c>
      <c r="B431" s="625" t="str">
        <f t="shared" si="31"/>
        <v>121213274</v>
      </c>
      <c r="C431" s="629">
        <f t="shared" si="32"/>
        <v>45930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АРМЕЙСКИ ХОЛДИНГ АД</v>
      </c>
      <c r="B432" s="625" t="str">
        <f t="shared" si="31"/>
        <v>121213274</v>
      </c>
      <c r="C432" s="629">
        <f t="shared" si="32"/>
        <v>45930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АРМЕЙСКИ ХОЛДИНГ АД</v>
      </c>
      <c r="B433" s="625" t="str">
        <f t="shared" si="31"/>
        <v>121213274</v>
      </c>
      <c r="C433" s="629">
        <f t="shared" si="32"/>
        <v>45930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АРМЕЙСКИ ХОЛДИНГ АД</v>
      </c>
      <c r="B434" s="625" t="str">
        <f t="shared" si="31"/>
        <v>121213274</v>
      </c>
      <c r="C434" s="629">
        <f t="shared" si="32"/>
        <v>45930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573</v>
      </c>
    </row>
    <row r="435" spans="1:8">
      <c r="A435" s="625" t="str">
        <f t="shared" si="30"/>
        <v>АРМЕЙСКИ ХОЛДИНГ АД</v>
      </c>
      <c r="B435" s="625" t="str">
        <f t="shared" si="31"/>
        <v>121213274</v>
      </c>
      <c r="C435" s="629">
        <f t="shared" si="32"/>
        <v>45930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АРМЕЙСКИ ХОЛДИНГ АД</v>
      </c>
      <c r="B436" s="625" t="str">
        <f t="shared" si="31"/>
        <v>121213274</v>
      </c>
      <c r="C436" s="629">
        <f t="shared" si="32"/>
        <v>45930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АРМЕЙСКИ ХОЛДИНГ АД</v>
      </c>
      <c r="B437" s="625" t="str">
        <f t="shared" si="31"/>
        <v>121213274</v>
      </c>
      <c r="C437" s="629">
        <f t="shared" si="32"/>
        <v>45930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573</v>
      </c>
    </row>
    <row r="438" spans="1:8">
      <c r="A438" s="625" t="str">
        <f t="shared" si="30"/>
        <v>АРМЕЙСКИ ХОЛДИНГ АД</v>
      </c>
      <c r="B438" s="625" t="str">
        <f t="shared" si="31"/>
        <v>121213274</v>
      </c>
      <c r="C438" s="629">
        <f t="shared" si="32"/>
        <v>45930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АРМЕЙСКИ ХОЛДИНГ АД</v>
      </c>
      <c r="B439" s="625" t="str">
        <f t="shared" si="31"/>
        <v>121213274</v>
      </c>
      <c r="C439" s="629">
        <f t="shared" si="32"/>
        <v>45930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АРМЕЙСКИ ХОЛДИНГ АД</v>
      </c>
      <c r="B440" s="625" t="str">
        <f t="shared" si="31"/>
        <v>121213274</v>
      </c>
      <c r="C440" s="629">
        <f t="shared" si="32"/>
        <v>45930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АРМЕЙСКИ ХОЛДИНГ АД</v>
      </c>
      <c r="B441" s="625" t="str">
        <f t="shared" si="31"/>
        <v>121213274</v>
      </c>
      <c r="C441" s="629">
        <f t="shared" si="32"/>
        <v>45930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АРМЕЙСКИ ХОЛДИНГ АД</v>
      </c>
      <c r="B442" s="625" t="str">
        <f t="shared" si="31"/>
        <v>121213274</v>
      </c>
      <c r="C442" s="629">
        <f t="shared" si="32"/>
        <v>45930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АРМЕЙСКИ ХОЛДИНГ АД</v>
      </c>
      <c r="B443" s="625" t="str">
        <f t="shared" si="31"/>
        <v>121213274</v>
      </c>
      <c r="C443" s="629">
        <f t="shared" si="32"/>
        <v>45930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АРМЕЙСКИ ХОЛДИНГ АД</v>
      </c>
      <c r="B444" s="625" t="str">
        <f t="shared" si="31"/>
        <v>121213274</v>
      </c>
      <c r="C444" s="629">
        <f t="shared" si="32"/>
        <v>45930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АРМЕЙСКИ ХОЛДИНГ АД</v>
      </c>
      <c r="B445" s="625" t="str">
        <f t="shared" si="31"/>
        <v>121213274</v>
      </c>
      <c r="C445" s="629">
        <f t="shared" si="32"/>
        <v>45930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АРМЕЙСКИ ХОЛДИНГ АД</v>
      </c>
      <c r="B446" s="625" t="str">
        <f t="shared" si="31"/>
        <v>121213274</v>
      </c>
      <c r="C446" s="629">
        <f t="shared" si="32"/>
        <v>45930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АРМЕЙСКИ ХОЛДИНГ АД</v>
      </c>
      <c r="B447" s="625" t="str">
        <f t="shared" si="31"/>
        <v>121213274</v>
      </c>
      <c r="C447" s="629">
        <f t="shared" si="32"/>
        <v>45930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АРМЕЙСКИ ХОЛДИНГ АД</v>
      </c>
      <c r="B448" s="625" t="str">
        <f t="shared" si="31"/>
        <v>121213274</v>
      </c>
      <c r="C448" s="629">
        <f t="shared" si="32"/>
        <v>45930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АРМЕЙСКИ ХОЛДИНГ АД</v>
      </c>
      <c r="B449" s="625" t="str">
        <f t="shared" si="31"/>
        <v>121213274</v>
      </c>
      <c r="C449" s="629">
        <f t="shared" si="32"/>
        <v>45930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АРМЕЙСКИ ХОЛДИНГ АД</v>
      </c>
      <c r="B450" s="625" t="str">
        <f t="shared" si="31"/>
        <v>121213274</v>
      </c>
      <c r="C450" s="629">
        <f t="shared" si="32"/>
        <v>45930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АРМЕЙСКИ ХОЛДИНГ АД</v>
      </c>
      <c r="B451" s="625" t="str">
        <f t="shared" si="31"/>
        <v>121213274</v>
      </c>
      <c r="C451" s="629">
        <f t="shared" si="32"/>
        <v>45930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АРМЕЙСКИ ХОЛДИНГ АД</v>
      </c>
      <c r="B452" s="625" t="str">
        <f t="shared" si="31"/>
        <v>121213274</v>
      </c>
      <c r="C452" s="629">
        <f t="shared" si="32"/>
        <v>45930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АРМЕЙСКИ ХОЛДИНГ АД</v>
      </c>
      <c r="B453" s="625" t="str">
        <f t="shared" si="31"/>
        <v>121213274</v>
      </c>
      <c r="C453" s="629">
        <f t="shared" si="32"/>
        <v>45930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АРМЕЙСКИ ХОЛДИНГ АД</v>
      </c>
      <c r="B454" s="625" t="str">
        <f t="shared" si="31"/>
        <v>121213274</v>
      </c>
      <c r="C454" s="629">
        <f t="shared" si="32"/>
        <v>45930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АРМЕЙСКИ ХОЛДИНГ АД</v>
      </c>
      <c r="B455" s="625" t="str">
        <f t="shared" si="31"/>
        <v>121213274</v>
      </c>
      <c r="C455" s="629">
        <f t="shared" si="32"/>
        <v>45930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АРМЕЙСКИ ХОЛДИНГ АД</v>
      </c>
      <c r="B456" s="625" t="str">
        <f t="shared" si="31"/>
        <v>121213274</v>
      </c>
      <c r="C456" s="629">
        <f t="shared" si="32"/>
        <v>45930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АРМЕЙСКИ ХОЛДИНГ АД</v>
      </c>
      <c r="B457" s="625" t="str">
        <f t="shared" si="31"/>
        <v>121213274</v>
      </c>
      <c r="C457" s="629">
        <f t="shared" si="32"/>
        <v>45930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АРМЕЙСКИ ХОЛДИНГ АД</v>
      </c>
      <c r="B458" s="625" t="str">
        <f t="shared" si="31"/>
        <v>121213274</v>
      </c>
      <c r="C458" s="629">
        <f t="shared" si="32"/>
        <v>45930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АРМЕЙСКИ ХОЛДИНГ АД</v>
      </c>
      <c r="B459" s="625" t="str">
        <f t="shared" si="31"/>
        <v>121213274</v>
      </c>
      <c r="C459" s="629">
        <f t="shared" si="32"/>
        <v>45930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АРМЕЙСКИ ХОЛДИНГ АД</v>
      </c>
      <c r="B461" s="625" t="str">
        <f t="shared" ref="B461:B524" si="34">pdeBulstat</f>
        <v>121213274</v>
      </c>
      <c r="C461" s="629">
        <f t="shared" ref="C461:C524" si="35">endDate</f>
        <v>45930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АРМЕЙСКИ ХОЛДИНГ АД</v>
      </c>
      <c r="B462" s="625" t="str">
        <f t="shared" si="34"/>
        <v>121213274</v>
      </c>
      <c r="C462" s="629">
        <f t="shared" si="35"/>
        <v>45930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АРМЕЙСКИ ХОЛДИНГ АД</v>
      </c>
      <c r="B463" s="625" t="str">
        <f t="shared" si="34"/>
        <v>121213274</v>
      </c>
      <c r="C463" s="629">
        <f t="shared" si="35"/>
        <v>45930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АРМЕЙСКИ ХОЛДИНГ АД</v>
      </c>
      <c r="B464" s="625" t="str">
        <f t="shared" si="34"/>
        <v>121213274</v>
      </c>
      <c r="C464" s="629">
        <f t="shared" si="35"/>
        <v>45930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АРМЕЙСКИ ХОЛДИНГ АД</v>
      </c>
      <c r="B465" s="625" t="str">
        <f t="shared" si="34"/>
        <v>121213274</v>
      </c>
      <c r="C465" s="629">
        <f t="shared" si="35"/>
        <v>45930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АРМЕЙСКИ ХОЛДИНГ АД</v>
      </c>
      <c r="B466" s="625" t="str">
        <f t="shared" si="34"/>
        <v>121213274</v>
      </c>
      <c r="C466" s="629">
        <f t="shared" si="35"/>
        <v>45930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АРМЕЙСКИ ХОЛДИНГ АД</v>
      </c>
      <c r="B467" s="625" t="str">
        <f t="shared" si="34"/>
        <v>121213274</v>
      </c>
      <c r="C467" s="629">
        <f t="shared" si="35"/>
        <v>45930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АРМЕЙСКИ ХОЛДИНГ АД</v>
      </c>
      <c r="B468" s="625" t="str">
        <f t="shared" si="34"/>
        <v>121213274</v>
      </c>
      <c r="C468" s="629">
        <f t="shared" si="35"/>
        <v>45930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АРМЕЙСКИ ХОЛДИНГ АД</v>
      </c>
      <c r="B469" s="625" t="str">
        <f t="shared" si="34"/>
        <v>121213274</v>
      </c>
      <c r="C469" s="629">
        <f t="shared" si="35"/>
        <v>45930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АРМЕЙСКИ ХОЛДИНГ АД</v>
      </c>
      <c r="B470" s="625" t="str">
        <f t="shared" si="34"/>
        <v>121213274</v>
      </c>
      <c r="C470" s="629">
        <f t="shared" si="35"/>
        <v>45930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АРМЕЙСКИ ХОЛДИНГ АД</v>
      </c>
      <c r="B471" s="625" t="str">
        <f t="shared" si="34"/>
        <v>121213274</v>
      </c>
      <c r="C471" s="629">
        <f t="shared" si="35"/>
        <v>45930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АРМЕЙСКИ ХОЛДИНГ АД</v>
      </c>
      <c r="B472" s="625" t="str">
        <f t="shared" si="34"/>
        <v>121213274</v>
      </c>
      <c r="C472" s="629">
        <f t="shared" si="35"/>
        <v>45930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АРМЕЙСКИ ХОЛДИНГ АД</v>
      </c>
      <c r="B473" s="625" t="str">
        <f t="shared" si="34"/>
        <v>121213274</v>
      </c>
      <c r="C473" s="629">
        <f t="shared" si="35"/>
        <v>45930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АРМЕЙСКИ ХОЛДИНГ АД</v>
      </c>
      <c r="B474" s="625" t="str">
        <f t="shared" si="34"/>
        <v>121213274</v>
      </c>
      <c r="C474" s="629">
        <f t="shared" si="35"/>
        <v>45930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АРМЕЙСКИ ХОЛДИНГ АД</v>
      </c>
      <c r="B475" s="625" t="str">
        <f t="shared" si="34"/>
        <v>121213274</v>
      </c>
      <c r="C475" s="629">
        <f t="shared" si="35"/>
        <v>45930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АРМЕЙСКИ ХОЛДИНГ АД</v>
      </c>
      <c r="B476" s="625" t="str">
        <f t="shared" si="34"/>
        <v>121213274</v>
      </c>
      <c r="C476" s="629">
        <f t="shared" si="35"/>
        <v>45930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АРМЕЙСКИ ХОЛДИНГ АД</v>
      </c>
      <c r="B477" s="625" t="str">
        <f t="shared" si="34"/>
        <v>121213274</v>
      </c>
      <c r="C477" s="629">
        <f t="shared" si="35"/>
        <v>45930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307</v>
      </c>
    </row>
    <row r="478" spans="1:8">
      <c r="A478" s="625" t="str">
        <f t="shared" si="33"/>
        <v>АРМЕЙСКИ ХОЛДИНГ АД</v>
      </c>
      <c r="B478" s="625" t="str">
        <f t="shared" si="34"/>
        <v>121213274</v>
      </c>
      <c r="C478" s="629">
        <f t="shared" si="35"/>
        <v>45930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84</v>
      </c>
    </row>
    <row r="479" spans="1:8">
      <c r="A479" s="625" t="str">
        <f t="shared" si="33"/>
        <v>АРМЕЙСКИ ХОЛДИНГ АД</v>
      </c>
      <c r="B479" s="625" t="str">
        <f t="shared" si="34"/>
        <v>121213274</v>
      </c>
      <c r="C479" s="629">
        <f t="shared" si="35"/>
        <v>45930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АРМЕЙСКИ ХОЛДИНГ АД</v>
      </c>
      <c r="B480" s="625" t="str">
        <f t="shared" si="34"/>
        <v>121213274</v>
      </c>
      <c r="C480" s="629">
        <f t="shared" si="35"/>
        <v>45930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АРМЕЙСКИ ХОЛДИНГ АД</v>
      </c>
      <c r="B481" s="625" t="str">
        <f t="shared" si="34"/>
        <v>121213274</v>
      </c>
      <c r="C481" s="629">
        <f t="shared" si="35"/>
        <v>45930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223</v>
      </c>
    </row>
    <row r="482" spans="1:8">
      <c r="A482" s="625" t="str">
        <f t="shared" si="33"/>
        <v>АРМЕЙСКИ ХОЛДИНГ АД</v>
      </c>
      <c r="B482" s="625" t="str">
        <f t="shared" si="34"/>
        <v>121213274</v>
      </c>
      <c r="C482" s="629">
        <f t="shared" si="35"/>
        <v>45930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АРМЕЙСКИ ХОЛДИНГ АД</v>
      </c>
      <c r="B483" s="625" t="str">
        <f t="shared" si="34"/>
        <v>121213274</v>
      </c>
      <c r="C483" s="629">
        <f t="shared" si="35"/>
        <v>45930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АРМЕЙСКИ ХОЛДИНГ АД</v>
      </c>
      <c r="B484" s="625" t="str">
        <f t="shared" si="34"/>
        <v>121213274</v>
      </c>
      <c r="C484" s="629">
        <f t="shared" si="35"/>
        <v>45930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АРМЕЙСКИ ХОЛДИНГ АД</v>
      </c>
      <c r="B485" s="625" t="str">
        <f t="shared" si="34"/>
        <v>121213274</v>
      </c>
      <c r="C485" s="629">
        <f t="shared" si="35"/>
        <v>45930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АРМЕЙСКИ ХОЛДИНГ АД</v>
      </c>
      <c r="B486" s="625" t="str">
        <f t="shared" si="34"/>
        <v>121213274</v>
      </c>
      <c r="C486" s="629">
        <f t="shared" si="35"/>
        <v>45930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АРМЕЙСКИ ХОЛДИНГ АД</v>
      </c>
      <c r="B487" s="625" t="str">
        <f t="shared" si="34"/>
        <v>121213274</v>
      </c>
      <c r="C487" s="629">
        <f t="shared" si="35"/>
        <v>45930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АРМЕЙСКИ ХОЛДИНГ АД</v>
      </c>
      <c r="B488" s="625" t="str">
        <f t="shared" si="34"/>
        <v>121213274</v>
      </c>
      <c r="C488" s="629">
        <f t="shared" si="35"/>
        <v>45930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307</v>
      </c>
    </row>
    <row r="489" spans="1:8">
      <c r="A489" s="625" t="str">
        <f t="shared" si="33"/>
        <v>АРМЕЙСКИ ХОЛДИНГ АД</v>
      </c>
      <c r="B489" s="625" t="str">
        <f t="shared" si="34"/>
        <v>121213274</v>
      </c>
      <c r="C489" s="629">
        <f t="shared" si="35"/>
        <v>45930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АРМЕЙСКИ ХОЛДИНГ АД</v>
      </c>
      <c r="B490" s="625" t="str">
        <f t="shared" si="34"/>
        <v>121213274</v>
      </c>
      <c r="C490" s="629">
        <f t="shared" si="35"/>
        <v>45930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307</v>
      </c>
    </row>
    <row r="491" spans="1:8">
      <c r="A491" s="625" t="str">
        <f t="shared" si="33"/>
        <v>АРМЕЙСКИ ХОЛДИНГ АД</v>
      </c>
      <c r="B491" s="625" t="str">
        <f t="shared" si="34"/>
        <v>121213274</v>
      </c>
      <c r="C491" s="629">
        <f t="shared" si="35"/>
        <v>45930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АРМЕЙСКИ ХОЛДИНГ АД</v>
      </c>
      <c r="B492" s="625" t="str">
        <f t="shared" si="34"/>
        <v>121213274</v>
      </c>
      <c r="C492" s="629">
        <f t="shared" si="35"/>
        <v>45930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АРМЕЙСКИ ХОЛДИНГ АД</v>
      </c>
      <c r="B493" s="625" t="str">
        <f t="shared" si="34"/>
        <v>121213274</v>
      </c>
      <c r="C493" s="629">
        <f t="shared" si="35"/>
        <v>45930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АРМЕЙСКИ ХОЛДИНГ АД</v>
      </c>
      <c r="B494" s="625" t="str">
        <f t="shared" si="34"/>
        <v>121213274</v>
      </c>
      <c r="C494" s="629">
        <f t="shared" si="35"/>
        <v>45930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АРМЕЙСКИ ХОЛДИНГ АД</v>
      </c>
      <c r="B495" s="625" t="str">
        <f t="shared" si="34"/>
        <v>121213274</v>
      </c>
      <c r="C495" s="629">
        <f t="shared" si="35"/>
        <v>45930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АРМЕЙСКИ ХОЛДИНГ АД</v>
      </c>
      <c r="B496" s="625" t="str">
        <f t="shared" si="34"/>
        <v>121213274</v>
      </c>
      <c r="C496" s="629">
        <f t="shared" si="35"/>
        <v>45930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АРМЕЙСКИ ХОЛДИНГ АД</v>
      </c>
      <c r="B497" s="625" t="str">
        <f t="shared" si="34"/>
        <v>121213274</v>
      </c>
      <c r="C497" s="629">
        <f t="shared" si="35"/>
        <v>45930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АРМЕЙСКИ ХОЛДИНГ АД</v>
      </c>
      <c r="B498" s="625" t="str">
        <f t="shared" si="34"/>
        <v>121213274</v>
      </c>
      <c r="C498" s="629">
        <f t="shared" si="35"/>
        <v>45930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АРМЕЙСКИ ХОЛДИНГ АД</v>
      </c>
      <c r="B499" s="625" t="str">
        <f t="shared" si="34"/>
        <v>121213274</v>
      </c>
      <c r="C499" s="629">
        <f t="shared" si="35"/>
        <v>45930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АРМЕЙСКИ ХОЛДИНГ АД</v>
      </c>
      <c r="B500" s="625" t="str">
        <f t="shared" si="34"/>
        <v>121213274</v>
      </c>
      <c r="C500" s="629">
        <f t="shared" si="35"/>
        <v>45930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АРМЕЙСКИ ХОЛДИНГ АД</v>
      </c>
      <c r="B501" s="625" t="str">
        <f t="shared" si="34"/>
        <v>121213274</v>
      </c>
      <c r="C501" s="629">
        <f t="shared" si="35"/>
        <v>45930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АРМЕЙСКИ ХОЛДИНГ АД</v>
      </c>
      <c r="B502" s="625" t="str">
        <f t="shared" si="34"/>
        <v>121213274</v>
      </c>
      <c r="C502" s="629">
        <f t="shared" si="35"/>
        <v>45930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АРМЕЙСКИ ХОЛДИНГ АД</v>
      </c>
      <c r="B503" s="625" t="str">
        <f t="shared" si="34"/>
        <v>121213274</v>
      </c>
      <c r="C503" s="629">
        <f t="shared" si="35"/>
        <v>45930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АРМЕЙСКИ ХОЛДИНГ АД</v>
      </c>
      <c r="B504" s="625" t="str">
        <f t="shared" si="34"/>
        <v>121213274</v>
      </c>
      <c r="C504" s="629">
        <f t="shared" si="35"/>
        <v>45930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АРМЕЙСКИ ХОЛДИНГ АД</v>
      </c>
      <c r="B505" s="625" t="str">
        <f t="shared" si="34"/>
        <v>121213274</v>
      </c>
      <c r="C505" s="629">
        <f t="shared" si="35"/>
        <v>45930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АРМЕЙСКИ ХОЛДИНГ АД</v>
      </c>
      <c r="B506" s="625" t="str">
        <f t="shared" si="34"/>
        <v>121213274</v>
      </c>
      <c r="C506" s="629">
        <f t="shared" si="35"/>
        <v>45930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АРМЕЙСКИ ХОЛДИНГ АД</v>
      </c>
      <c r="B507" s="625" t="str">
        <f t="shared" si="34"/>
        <v>121213274</v>
      </c>
      <c r="C507" s="629">
        <f t="shared" si="35"/>
        <v>45930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АРМЕЙСКИ ХОЛДИНГ АД</v>
      </c>
      <c r="B508" s="625" t="str">
        <f t="shared" si="34"/>
        <v>121213274</v>
      </c>
      <c r="C508" s="629">
        <f t="shared" si="35"/>
        <v>45930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АРМЕЙСКИ ХОЛДИНГ АД</v>
      </c>
      <c r="B509" s="625" t="str">
        <f t="shared" si="34"/>
        <v>121213274</v>
      </c>
      <c r="C509" s="629">
        <f t="shared" si="35"/>
        <v>45930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АРМЕЙСКИ ХОЛДИНГ АД</v>
      </c>
      <c r="B510" s="625" t="str">
        <f t="shared" si="34"/>
        <v>121213274</v>
      </c>
      <c r="C510" s="629">
        <f t="shared" si="35"/>
        <v>45930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АРМЕЙСКИ ХОЛДИНГ АД</v>
      </c>
      <c r="B511" s="625" t="str">
        <f t="shared" si="34"/>
        <v>121213274</v>
      </c>
      <c r="C511" s="629">
        <f t="shared" si="35"/>
        <v>45930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АРМЕЙСКИ ХОЛДИНГ АД</v>
      </c>
      <c r="B512" s="625" t="str">
        <f t="shared" si="34"/>
        <v>121213274</v>
      </c>
      <c r="C512" s="629">
        <f t="shared" si="35"/>
        <v>45930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АРМЕЙСКИ ХОЛДИНГ АД</v>
      </c>
      <c r="B513" s="625" t="str">
        <f t="shared" si="34"/>
        <v>121213274</v>
      </c>
      <c r="C513" s="629">
        <f t="shared" si="35"/>
        <v>45930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АРМЕЙСКИ ХОЛДИНГ АД</v>
      </c>
      <c r="B514" s="625" t="str">
        <f t="shared" si="34"/>
        <v>121213274</v>
      </c>
      <c r="C514" s="629">
        <f t="shared" si="35"/>
        <v>45930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АРМЕЙСКИ ХОЛДИНГ АД</v>
      </c>
      <c r="B515" s="625" t="str">
        <f t="shared" si="34"/>
        <v>121213274</v>
      </c>
      <c r="C515" s="629">
        <f t="shared" si="35"/>
        <v>45930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АРМЕЙСКИ ХОЛДИНГ АД</v>
      </c>
      <c r="B516" s="625" t="str">
        <f t="shared" si="34"/>
        <v>121213274</v>
      </c>
      <c r="C516" s="629">
        <f t="shared" si="35"/>
        <v>45930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АРМЕЙСКИ ХОЛДИНГ АД</v>
      </c>
      <c r="B517" s="625" t="str">
        <f t="shared" si="34"/>
        <v>121213274</v>
      </c>
      <c r="C517" s="629">
        <f t="shared" si="35"/>
        <v>45930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АРМЕЙСКИ ХОЛДИНГ АД</v>
      </c>
      <c r="B518" s="625" t="str">
        <f t="shared" si="34"/>
        <v>121213274</v>
      </c>
      <c r="C518" s="629">
        <f t="shared" si="35"/>
        <v>45930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АРМЕЙСКИ ХОЛДИНГ АД</v>
      </c>
      <c r="B519" s="625" t="str">
        <f t="shared" si="34"/>
        <v>121213274</v>
      </c>
      <c r="C519" s="629">
        <f t="shared" si="35"/>
        <v>45930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АРМЕЙСКИ ХОЛДИНГ АД</v>
      </c>
      <c r="B520" s="625" t="str">
        <f t="shared" si="34"/>
        <v>121213274</v>
      </c>
      <c r="C520" s="629">
        <f t="shared" si="35"/>
        <v>45930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АРМЕЙСКИ ХОЛДИНГ АД</v>
      </c>
      <c r="B521" s="625" t="str">
        <f t="shared" si="34"/>
        <v>121213274</v>
      </c>
      <c r="C521" s="629">
        <f t="shared" si="35"/>
        <v>45930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АРМЕЙСКИ ХОЛДИНГ АД</v>
      </c>
      <c r="B522" s="625" t="str">
        <f t="shared" si="34"/>
        <v>121213274</v>
      </c>
      <c r="C522" s="629">
        <f t="shared" si="35"/>
        <v>45930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АРМЕЙСКИ ХОЛДИНГ АД</v>
      </c>
      <c r="B523" s="625" t="str">
        <f t="shared" si="34"/>
        <v>121213274</v>
      </c>
      <c r="C523" s="629">
        <f t="shared" si="35"/>
        <v>45930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АРМЕЙСКИ ХОЛДИНГ АД</v>
      </c>
      <c r="B524" s="625" t="str">
        <f t="shared" si="34"/>
        <v>121213274</v>
      </c>
      <c r="C524" s="629">
        <f t="shared" si="35"/>
        <v>45930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АРМЕЙСКИ ХОЛДИНГ АД</v>
      </c>
      <c r="B525" s="625" t="str">
        <f t="shared" ref="B525:B588" si="37">pdeBulstat</f>
        <v>121213274</v>
      </c>
      <c r="C525" s="629">
        <f t="shared" ref="C525:C588" si="38">endDate</f>
        <v>45930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АРМЕЙСКИ ХОЛДИНГ АД</v>
      </c>
      <c r="B526" s="625" t="str">
        <f t="shared" si="37"/>
        <v>121213274</v>
      </c>
      <c r="C526" s="629">
        <f t="shared" si="38"/>
        <v>45930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АРМЕЙСКИ ХОЛДИНГ АД</v>
      </c>
      <c r="B527" s="625" t="str">
        <f t="shared" si="37"/>
        <v>121213274</v>
      </c>
      <c r="C527" s="629">
        <f t="shared" si="38"/>
        <v>45930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АРМЕЙСКИ ХОЛДИНГ АД</v>
      </c>
      <c r="B528" s="625" t="str">
        <f t="shared" si="37"/>
        <v>121213274</v>
      </c>
      <c r="C528" s="629">
        <f t="shared" si="38"/>
        <v>45930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АРМЕЙСКИ ХОЛДИНГ АД</v>
      </c>
      <c r="B529" s="625" t="str">
        <f t="shared" si="37"/>
        <v>121213274</v>
      </c>
      <c r="C529" s="629">
        <f t="shared" si="38"/>
        <v>45930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АРМЕЙСКИ ХОЛДИНГ АД</v>
      </c>
      <c r="B530" s="625" t="str">
        <f t="shared" si="37"/>
        <v>121213274</v>
      </c>
      <c r="C530" s="629">
        <f t="shared" si="38"/>
        <v>45930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АРМЕЙСКИ ХОЛДИНГ АД</v>
      </c>
      <c r="B531" s="625" t="str">
        <f t="shared" si="37"/>
        <v>121213274</v>
      </c>
      <c r="C531" s="629">
        <f t="shared" si="38"/>
        <v>45930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АРМЕЙСКИ ХОЛДИНГ АД</v>
      </c>
      <c r="B532" s="625" t="str">
        <f t="shared" si="37"/>
        <v>121213274</v>
      </c>
      <c r="C532" s="629">
        <f t="shared" si="38"/>
        <v>45930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АРМЕЙСКИ ХОЛДИНГ АД</v>
      </c>
      <c r="B533" s="625" t="str">
        <f t="shared" si="37"/>
        <v>121213274</v>
      </c>
      <c r="C533" s="629">
        <f t="shared" si="38"/>
        <v>45930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АРМЕЙСКИ ХОЛДИНГ АД</v>
      </c>
      <c r="B534" s="625" t="str">
        <f t="shared" si="37"/>
        <v>121213274</v>
      </c>
      <c r="C534" s="629">
        <f t="shared" si="38"/>
        <v>45930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АРМЕЙСКИ ХОЛДИНГ АД</v>
      </c>
      <c r="B535" s="625" t="str">
        <f t="shared" si="37"/>
        <v>121213274</v>
      </c>
      <c r="C535" s="629">
        <f t="shared" si="38"/>
        <v>45930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АРМЕЙСКИ ХОЛДИНГ АД</v>
      </c>
      <c r="B536" s="625" t="str">
        <f t="shared" si="37"/>
        <v>121213274</v>
      </c>
      <c r="C536" s="629">
        <f t="shared" si="38"/>
        <v>45930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АРМЕЙСКИ ХОЛДИНГ АД</v>
      </c>
      <c r="B537" s="625" t="str">
        <f t="shared" si="37"/>
        <v>121213274</v>
      </c>
      <c r="C537" s="629">
        <f t="shared" si="38"/>
        <v>45930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АРМЕЙСКИ ХОЛДИНГ АД</v>
      </c>
      <c r="B538" s="625" t="str">
        <f t="shared" si="37"/>
        <v>121213274</v>
      </c>
      <c r="C538" s="629">
        <f t="shared" si="38"/>
        <v>45930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АРМЕЙСКИ ХОЛДИНГ АД</v>
      </c>
      <c r="B539" s="625" t="str">
        <f t="shared" si="37"/>
        <v>121213274</v>
      </c>
      <c r="C539" s="629">
        <f t="shared" si="38"/>
        <v>45930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АРМЕЙСКИ ХОЛДИНГ АД</v>
      </c>
      <c r="B540" s="625" t="str">
        <f t="shared" si="37"/>
        <v>121213274</v>
      </c>
      <c r="C540" s="629">
        <f t="shared" si="38"/>
        <v>45930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АРМЕЙСКИ ХОЛДИНГ АД</v>
      </c>
      <c r="B541" s="625" t="str">
        <f t="shared" si="37"/>
        <v>121213274</v>
      </c>
      <c r="C541" s="629">
        <f t="shared" si="38"/>
        <v>45930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АРМЕЙСКИ ХОЛДИНГ АД</v>
      </c>
      <c r="B542" s="625" t="str">
        <f t="shared" si="37"/>
        <v>121213274</v>
      </c>
      <c r="C542" s="629">
        <f t="shared" si="38"/>
        <v>45930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АРМЕЙСКИ ХОЛДИНГ АД</v>
      </c>
      <c r="B543" s="625" t="str">
        <f t="shared" si="37"/>
        <v>121213274</v>
      </c>
      <c r="C543" s="629">
        <f t="shared" si="38"/>
        <v>45930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АРМЕЙСКИ ХОЛДИНГ АД</v>
      </c>
      <c r="B544" s="625" t="str">
        <f t="shared" si="37"/>
        <v>121213274</v>
      </c>
      <c r="C544" s="629">
        <f t="shared" si="38"/>
        <v>45930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АРМЕЙСКИ ХОЛДИНГ АД</v>
      </c>
      <c r="B545" s="625" t="str">
        <f t="shared" si="37"/>
        <v>121213274</v>
      </c>
      <c r="C545" s="629">
        <f t="shared" si="38"/>
        <v>45930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АРМЕЙСКИ ХОЛДИНГ АД</v>
      </c>
      <c r="B546" s="625" t="str">
        <f t="shared" si="37"/>
        <v>121213274</v>
      </c>
      <c r="C546" s="629">
        <f t="shared" si="38"/>
        <v>45930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АРМЕЙСКИ ХОЛДИНГ АД</v>
      </c>
      <c r="B547" s="625" t="str">
        <f t="shared" si="37"/>
        <v>121213274</v>
      </c>
      <c r="C547" s="629">
        <f t="shared" si="38"/>
        <v>45930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АРМЕЙСКИ ХОЛДИНГ АД</v>
      </c>
      <c r="B548" s="625" t="str">
        <f t="shared" si="37"/>
        <v>121213274</v>
      </c>
      <c r="C548" s="629">
        <f t="shared" si="38"/>
        <v>45930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АРМЕЙСКИ ХОЛДИНГ АД</v>
      </c>
      <c r="B549" s="625" t="str">
        <f t="shared" si="37"/>
        <v>121213274</v>
      </c>
      <c r="C549" s="629">
        <f t="shared" si="38"/>
        <v>45930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АРМЕЙСКИ ХОЛДИНГ АД</v>
      </c>
      <c r="B550" s="625" t="str">
        <f t="shared" si="37"/>
        <v>121213274</v>
      </c>
      <c r="C550" s="629">
        <f t="shared" si="38"/>
        <v>45930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АРМЕЙСКИ ХОЛДИНГ АД</v>
      </c>
      <c r="B551" s="625" t="str">
        <f t="shared" si="37"/>
        <v>121213274</v>
      </c>
      <c r="C551" s="629">
        <f t="shared" si="38"/>
        <v>45930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АРМЕЙСКИ ХОЛДИНГ АД</v>
      </c>
      <c r="B552" s="625" t="str">
        <f t="shared" si="37"/>
        <v>121213274</v>
      </c>
      <c r="C552" s="629">
        <f t="shared" si="38"/>
        <v>45930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АРМЕЙСКИ ХОЛДИНГ АД</v>
      </c>
      <c r="B553" s="625" t="str">
        <f t="shared" si="37"/>
        <v>121213274</v>
      </c>
      <c r="C553" s="629">
        <f t="shared" si="38"/>
        <v>45930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АРМЕЙСКИ ХОЛДИНГ АД</v>
      </c>
      <c r="B554" s="625" t="str">
        <f t="shared" si="37"/>
        <v>121213274</v>
      </c>
      <c r="C554" s="629">
        <f t="shared" si="38"/>
        <v>45930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АРМЕЙСКИ ХОЛДИНГ АД</v>
      </c>
      <c r="B555" s="625" t="str">
        <f t="shared" si="37"/>
        <v>121213274</v>
      </c>
      <c r="C555" s="629">
        <f t="shared" si="38"/>
        <v>45930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АРМЕЙСКИ ХОЛДИНГ АД</v>
      </c>
      <c r="B556" s="625" t="str">
        <f t="shared" si="37"/>
        <v>121213274</v>
      </c>
      <c r="C556" s="629">
        <f t="shared" si="38"/>
        <v>45930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АРМЕЙСКИ ХОЛДИНГ АД</v>
      </c>
      <c r="B557" s="625" t="str">
        <f t="shared" si="37"/>
        <v>121213274</v>
      </c>
      <c r="C557" s="629">
        <f t="shared" si="38"/>
        <v>45930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АРМЕЙСКИ ХОЛДИНГ АД</v>
      </c>
      <c r="B558" s="625" t="str">
        <f t="shared" si="37"/>
        <v>121213274</v>
      </c>
      <c r="C558" s="629">
        <f t="shared" si="38"/>
        <v>45930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АРМЕЙСКИ ХОЛДИНГ АД</v>
      </c>
      <c r="B559" s="625" t="str">
        <f t="shared" si="37"/>
        <v>121213274</v>
      </c>
      <c r="C559" s="629">
        <f t="shared" si="38"/>
        <v>45930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АРМЕЙСКИ ХОЛДИНГ АД</v>
      </c>
      <c r="B560" s="625" t="str">
        <f t="shared" si="37"/>
        <v>121213274</v>
      </c>
      <c r="C560" s="629">
        <f t="shared" si="38"/>
        <v>45930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АРМЕЙСКИ ХОЛДИНГ АД</v>
      </c>
      <c r="B561" s="625" t="str">
        <f t="shared" si="37"/>
        <v>121213274</v>
      </c>
      <c r="C561" s="629">
        <f t="shared" si="38"/>
        <v>45930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АРМЕЙСКИ ХОЛДИНГ АД</v>
      </c>
      <c r="B562" s="625" t="str">
        <f t="shared" si="37"/>
        <v>121213274</v>
      </c>
      <c r="C562" s="629">
        <f t="shared" si="38"/>
        <v>45930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АРМЕЙСКИ ХОЛДИНГ АД</v>
      </c>
      <c r="B563" s="625" t="str">
        <f t="shared" si="37"/>
        <v>121213274</v>
      </c>
      <c r="C563" s="629">
        <f t="shared" si="38"/>
        <v>45930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АРМЕЙСКИ ХОЛДИНГ АД</v>
      </c>
      <c r="B564" s="625" t="str">
        <f t="shared" si="37"/>
        <v>121213274</v>
      </c>
      <c r="C564" s="629">
        <f t="shared" si="38"/>
        <v>45930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АРМЕЙСКИ ХОЛДИНГ АД</v>
      </c>
      <c r="B565" s="625" t="str">
        <f t="shared" si="37"/>
        <v>121213274</v>
      </c>
      <c r="C565" s="629">
        <f t="shared" si="38"/>
        <v>45930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АРМЕЙСКИ ХОЛДИНГ АД</v>
      </c>
      <c r="B566" s="625" t="str">
        <f t="shared" si="37"/>
        <v>121213274</v>
      </c>
      <c r="C566" s="629">
        <f t="shared" si="38"/>
        <v>45930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АРМЕЙСКИ ХОЛДИНГ АД</v>
      </c>
      <c r="B567" s="625" t="str">
        <f t="shared" si="37"/>
        <v>121213274</v>
      </c>
      <c r="C567" s="629">
        <f t="shared" si="38"/>
        <v>45930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307</v>
      </c>
    </row>
    <row r="568" spans="1:8">
      <c r="A568" s="625" t="str">
        <f t="shared" si="36"/>
        <v>АРМЕЙСКИ ХОЛДИНГ АД</v>
      </c>
      <c r="B568" s="625" t="str">
        <f t="shared" si="37"/>
        <v>121213274</v>
      </c>
      <c r="C568" s="629">
        <f t="shared" si="38"/>
        <v>45930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84</v>
      </c>
    </row>
    <row r="569" spans="1:8">
      <c r="A569" s="625" t="str">
        <f t="shared" si="36"/>
        <v>АРМЕЙСКИ ХОЛДИНГ АД</v>
      </c>
      <c r="B569" s="625" t="str">
        <f t="shared" si="37"/>
        <v>121213274</v>
      </c>
      <c r="C569" s="629">
        <f t="shared" si="38"/>
        <v>45930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АРМЕЙСКИ ХОЛДИНГ АД</v>
      </c>
      <c r="B570" s="625" t="str">
        <f t="shared" si="37"/>
        <v>121213274</v>
      </c>
      <c r="C570" s="629">
        <f t="shared" si="38"/>
        <v>45930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АРМЕЙСКИ ХОЛДИНГ АД</v>
      </c>
      <c r="B571" s="625" t="str">
        <f t="shared" si="37"/>
        <v>121213274</v>
      </c>
      <c r="C571" s="629">
        <f t="shared" si="38"/>
        <v>45930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223</v>
      </c>
    </row>
    <row r="572" spans="1:8">
      <c r="A572" s="625" t="str">
        <f t="shared" si="36"/>
        <v>АРМЕЙСКИ ХОЛДИНГ АД</v>
      </c>
      <c r="B572" s="625" t="str">
        <f t="shared" si="37"/>
        <v>121213274</v>
      </c>
      <c r="C572" s="629">
        <f t="shared" si="38"/>
        <v>45930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АРМЕЙСКИ ХОЛДИНГ АД</v>
      </c>
      <c r="B573" s="625" t="str">
        <f t="shared" si="37"/>
        <v>121213274</v>
      </c>
      <c r="C573" s="629">
        <f t="shared" si="38"/>
        <v>45930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АРМЕЙСКИ ХОЛДИНГ АД</v>
      </c>
      <c r="B574" s="625" t="str">
        <f t="shared" si="37"/>
        <v>121213274</v>
      </c>
      <c r="C574" s="629">
        <f t="shared" si="38"/>
        <v>45930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АРМЕЙСКИ ХОЛДИНГ АД</v>
      </c>
      <c r="B575" s="625" t="str">
        <f t="shared" si="37"/>
        <v>121213274</v>
      </c>
      <c r="C575" s="629">
        <f t="shared" si="38"/>
        <v>45930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АРМЕЙСКИ ХОЛДИНГ АД</v>
      </c>
      <c r="B576" s="625" t="str">
        <f t="shared" si="37"/>
        <v>121213274</v>
      </c>
      <c r="C576" s="629">
        <f t="shared" si="38"/>
        <v>45930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АРМЕЙСКИ ХОЛДИНГ АД</v>
      </c>
      <c r="B577" s="625" t="str">
        <f t="shared" si="37"/>
        <v>121213274</v>
      </c>
      <c r="C577" s="629">
        <f t="shared" si="38"/>
        <v>45930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АРМЕЙСКИ ХОЛДИНГ АД</v>
      </c>
      <c r="B578" s="625" t="str">
        <f t="shared" si="37"/>
        <v>121213274</v>
      </c>
      <c r="C578" s="629">
        <f t="shared" si="38"/>
        <v>45930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307</v>
      </c>
    </row>
    <row r="579" spans="1:8">
      <c r="A579" s="625" t="str">
        <f t="shared" si="36"/>
        <v>АРМЕЙСКИ ХОЛДИНГ АД</v>
      </c>
      <c r="B579" s="625" t="str">
        <f t="shared" si="37"/>
        <v>121213274</v>
      </c>
      <c r="C579" s="629">
        <f t="shared" si="38"/>
        <v>45930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АРМЕЙСКИ ХОЛДИНГ АД</v>
      </c>
      <c r="B580" s="625" t="str">
        <f t="shared" si="37"/>
        <v>121213274</v>
      </c>
      <c r="C580" s="629">
        <f t="shared" si="38"/>
        <v>45930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307</v>
      </c>
    </row>
    <row r="581" spans="1:8">
      <c r="A581" s="625" t="str">
        <f t="shared" si="36"/>
        <v>АРМЕЙСКИ ХОЛДИНГ АД</v>
      </c>
      <c r="B581" s="625" t="str">
        <f t="shared" si="37"/>
        <v>121213274</v>
      </c>
      <c r="C581" s="629">
        <f t="shared" si="38"/>
        <v>45930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АРМЕЙСКИ ХОЛДИНГ АД</v>
      </c>
      <c r="B582" s="625" t="str">
        <f t="shared" si="37"/>
        <v>121213274</v>
      </c>
      <c r="C582" s="629">
        <f t="shared" si="38"/>
        <v>45930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АРМЕЙСКИ ХОЛДИНГ АД</v>
      </c>
      <c r="B583" s="625" t="str">
        <f t="shared" si="37"/>
        <v>121213274</v>
      </c>
      <c r="C583" s="629">
        <f t="shared" si="38"/>
        <v>45930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АРМЕЙСКИ ХОЛДИНГ АД</v>
      </c>
      <c r="B584" s="625" t="str">
        <f t="shared" si="37"/>
        <v>121213274</v>
      </c>
      <c r="C584" s="629">
        <f t="shared" si="38"/>
        <v>45930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АРМЕЙСКИ ХОЛДИНГ АД</v>
      </c>
      <c r="B585" s="625" t="str">
        <f t="shared" si="37"/>
        <v>121213274</v>
      </c>
      <c r="C585" s="629">
        <f t="shared" si="38"/>
        <v>45930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АРМЕЙСКИ ХОЛДИНГ АД</v>
      </c>
      <c r="B586" s="625" t="str">
        <f t="shared" si="37"/>
        <v>121213274</v>
      </c>
      <c r="C586" s="629">
        <f t="shared" si="38"/>
        <v>45930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АРМЕЙСКИ ХОЛДИНГ АД</v>
      </c>
      <c r="B587" s="625" t="str">
        <f t="shared" si="37"/>
        <v>121213274</v>
      </c>
      <c r="C587" s="629">
        <f t="shared" si="38"/>
        <v>45930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АРМЕЙСКИ ХОЛДИНГ АД</v>
      </c>
      <c r="B588" s="625" t="str">
        <f t="shared" si="37"/>
        <v>121213274</v>
      </c>
      <c r="C588" s="629">
        <f t="shared" si="38"/>
        <v>45930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АРМЕЙСКИ ХОЛДИНГ АД</v>
      </c>
      <c r="B589" s="625" t="str">
        <f t="shared" ref="B589:B652" si="40">pdeBulstat</f>
        <v>121213274</v>
      </c>
      <c r="C589" s="629">
        <f t="shared" ref="C589:C652" si="41">endDate</f>
        <v>45930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АРМЕЙСКИ ХОЛДИНГ АД</v>
      </c>
      <c r="B590" s="625" t="str">
        <f t="shared" si="40"/>
        <v>121213274</v>
      </c>
      <c r="C590" s="629">
        <f t="shared" si="41"/>
        <v>45930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АРМЕЙСКИ ХОЛДИНГ АД</v>
      </c>
      <c r="B591" s="625" t="str">
        <f t="shared" si="40"/>
        <v>121213274</v>
      </c>
      <c r="C591" s="629">
        <f t="shared" si="41"/>
        <v>45930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АРМЕЙСКИ ХОЛДИНГ АД</v>
      </c>
      <c r="B592" s="625" t="str">
        <f t="shared" si="40"/>
        <v>121213274</v>
      </c>
      <c r="C592" s="629">
        <f t="shared" si="41"/>
        <v>45930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АРМЕЙСКИ ХОЛДИНГ АД</v>
      </c>
      <c r="B593" s="625" t="str">
        <f t="shared" si="40"/>
        <v>121213274</v>
      </c>
      <c r="C593" s="629">
        <f t="shared" si="41"/>
        <v>45930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АРМЕЙСКИ ХОЛДИНГ АД</v>
      </c>
      <c r="B594" s="625" t="str">
        <f t="shared" si="40"/>
        <v>121213274</v>
      </c>
      <c r="C594" s="629">
        <f t="shared" si="41"/>
        <v>45930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АРМЕЙСКИ ХОЛДИНГ АД</v>
      </c>
      <c r="B595" s="625" t="str">
        <f t="shared" si="40"/>
        <v>121213274</v>
      </c>
      <c r="C595" s="629">
        <f t="shared" si="41"/>
        <v>45930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АРМЕЙСКИ ХОЛДИНГ АД</v>
      </c>
      <c r="B596" s="625" t="str">
        <f t="shared" si="40"/>
        <v>121213274</v>
      </c>
      <c r="C596" s="629">
        <f t="shared" si="41"/>
        <v>45930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АРМЕЙСКИ ХОЛДИНГ АД</v>
      </c>
      <c r="B597" s="625" t="str">
        <f t="shared" si="40"/>
        <v>121213274</v>
      </c>
      <c r="C597" s="629">
        <f t="shared" si="41"/>
        <v>45930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АРМЕЙСКИ ХОЛДИНГ АД</v>
      </c>
      <c r="B598" s="625" t="str">
        <f t="shared" si="40"/>
        <v>121213274</v>
      </c>
      <c r="C598" s="629">
        <f t="shared" si="41"/>
        <v>45930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АРМЕЙСКИ ХОЛДИНГ АД</v>
      </c>
      <c r="B599" s="625" t="str">
        <f t="shared" si="40"/>
        <v>121213274</v>
      </c>
      <c r="C599" s="629">
        <f t="shared" si="41"/>
        <v>45930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АРМЕЙСКИ ХОЛДИНГ АД</v>
      </c>
      <c r="B600" s="625" t="str">
        <f t="shared" si="40"/>
        <v>121213274</v>
      </c>
      <c r="C600" s="629">
        <f t="shared" si="41"/>
        <v>45930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АРМЕЙСКИ ХОЛДИНГ АД</v>
      </c>
      <c r="B601" s="625" t="str">
        <f t="shared" si="40"/>
        <v>121213274</v>
      </c>
      <c r="C601" s="629">
        <f t="shared" si="41"/>
        <v>45930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АРМЕЙСКИ ХОЛДИНГ АД</v>
      </c>
      <c r="B602" s="625" t="str">
        <f t="shared" si="40"/>
        <v>121213274</v>
      </c>
      <c r="C602" s="629">
        <f t="shared" si="41"/>
        <v>45930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АРМЕЙСКИ ХОЛДИНГ АД</v>
      </c>
      <c r="B603" s="625" t="str">
        <f t="shared" si="40"/>
        <v>121213274</v>
      </c>
      <c r="C603" s="629">
        <f t="shared" si="41"/>
        <v>45930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АРМЕЙСКИ ХОЛДИНГ АД</v>
      </c>
      <c r="B604" s="625" t="str">
        <f t="shared" si="40"/>
        <v>121213274</v>
      </c>
      <c r="C604" s="629">
        <f t="shared" si="41"/>
        <v>45930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АРМЕЙСКИ ХОЛДИНГ АД</v>
      </c>
      <c r="B605" s="625" t="str">
        <f t="shared" si="40"/>
        <v>121213274</v>
      </c>
      <c r="C605" s="629">
        <f t="shared" si="41"/>
        <v>45930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АРМЕЙСКИ ХОЛДИНГ АД</v>
      </c>
      <c r="B606" s="625" t="str">
        <f t="shared" si="40"/>
        <v>121213274</v>
      </c>
      <c r="C606" s="629">
        <f t="shared" si="41"/>
        <v>45930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АРМЕЙСКИ ХОЛДИНГ АД</v>
      </c>
      <c r="B607" s="625" t="str">
        <f t="shared" si="40"/>
        <v>121213274</v>
      </c>
      <c r="C607" s="629">
        <f t="shared" si="41"/>
        <v>45930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АРМЕЙСКИ ХОЛДИНГ АД</v>
      </c>
      <c r="B608" s="625" t="str">
        <f t="shared" si="40"/>
        <v>121213274</v>
      </c>
      <c r="C608" s="629">
        <f t="shared" si="41"/>
        <v>45930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АРМЕЙСКИ ХОЛДИНГ АД</v>
      </c>
      <c r="B609" s="625" t="str">
        <f t="shared" si="40"/>
        <v>121213274</v>
      </c>
      <c r="C609" s="629">
        <f t="shared" si="41"/>
        <v>45930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АРМЕЙСКИ ХОЛДИНГ АД</v>
      </c>
      <c r="B610" s="625" t="str">
        <f t="shared" si="40"/>
        <v>121213274</v>
      </c>
      <c r="C610" s="629">
        <f t="shared" si="41"/>
        <v>45930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АРМЕЙСКИ ХОЛДИНГ АД</v>
      </c>
      <c r="B611" s="625" t="str">
        <f t="shared" si="40"/>
        <v>121213274</v>
      </c>
      <c r="C611" s="629">
        <f t="shared" si="41"/>
        <v>45930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АРМЕЙСКИ ХОЛДИНГ АД</v>
      </c>
      <c r="B612" s="625" t="str">
        <f t="shared" si="40"/>
        <v>121213274</v>
      </c>
      <c r="C612" s="629">
        <f t="shared" si="41"/>
        <v>45930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АРМЕЙСКИ ХОЛДИНГ АД</v>
      </c>
      <c r="B613" s="625" t="str">
        <f t="shared" si="40"/>
        <v>121213274</v>
      </c>
      <c r="C613" s="629">
        <f t="shared" si="41"/>
        <v>45930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АРМЕЙСКИ ХОЛДИНГ АД</v>
      </c>
      <c r="B614" s="625" t="str">
        <f t="shared" si="40"/>
        <v>121213274</v>
      </c>
      <c r="C614" s="629">
        <f t="shared" si="41"/>
        <v>45930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АРМЕЙСКИ ХОЛДИНГ АД</v>
      </c>
      <c r="B615" s="625" t="str">
        <f t="shared" si="40"/>
        <v>121213274</v>
      </c>
      <c r="C615" s="629">
        <f t="shared" si="41"/>
        <v>45930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АРМЕЙСКИ ХОЛДИНГ АД</v>
      </c>
      <c r="B616" s="625" t="str">
        <f t="shared" si="40"/>
        <v>121213274</v>
      </c>
      <c r="C616" s="629">
        <f t="shared" si="41"/>
        <v>45930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АРМЕЙСКИ ХОЛДИНГ АД</v>
      </c>
      <c r="B617" s="625" t="str">
        <f t="shared" si="40"/>
        <v>121213274</v>
      </c>
      <c r="C617" s="629">
        <f t="shared" si="41"/>
        <v>45930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АРМЕЙСКИ ХОЛДИНГ АД</v>
      </c>
      <c r="B618" s="625" t="str">
        <f t="shared" si="40"/>
        <v>121213274</v>
      </c>
      <c r="C618" s="629">
        <f t="shared" si="41"/>
        <v>45930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АРМЕЙСКИ ХОЛДИНГ АД</v>
      </c>
      <c r="B619" s="625" t="str">
        <f t="shared" si="40"/>
        <v>121213274</v>
      </c>
      <c r="C619" s="629">
        <f t="shared" si="41"/>
        <v>45930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АРМЕЙСКИ ХОЛДИНГ АД</v>
      </c>
      <c r="B620" s="625" t="str">
        <f t="shared" si="40"/>
        <v>121213274</v>
      </c>
      <c r="C620" s="629">
        <f t="shared" si="41"/>
        <v>45930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АРМЕЙСКИ ХОЛДИНГ АД</v>
      </c>
      <c r="B621" s="625" t="str">
        <f t="shared" si="40"/>
        <v>121213274</v>
      </c>
      <c r="C621" s="629">
        <f t="shared" si="41"/>
        <v>45930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АРМЕЙСКИ ХОЛДИНГ АД</v>
      </c>
      <c r="B622" s="625" t="str">
        <f t="shared" si="40"/>
        <v>121213274</v>
      </c>
      <c r="C622" s="629">
        <f t="shared" si="41"/>
        <v>45930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АРМЕЙСКИ ХОЛДИНГ АД</v>
      </c>
      <c r="B623" s="625" t="str">
        <f t="shared" si="40"/>
        <v>121213274</v>
      </c>
      <c r="C623" s="629">
        <f t="shared" si="41"/>
        <v>45930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АРМЕЙСКИ ХОЛДИНГ АД</v>
      </c>
      <c r="B624" s="625" t="str">
        <f t="shared" si="40"/>
        <v>121213274</v>
      </c>
      <c r="C624" s="629">
        <f t="shared" si="41"/>
        <v>45930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АРМЕЙСКИ ХОЛДИНГ АД</v>
      </c>
      <c r="B625" s="625" t="str">
        <f t="shared" si="40"/>
        <v>121213274</v>
      </c>
      <c r="C625" s="629">
        <f t="shared" si="41"/>
        <v>45930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АРМЕЙСКИ ХОЛДИНГ АД</v>
      </c>
      <c r="B626" s="625" t="str">
        <f t="shared" si="40"/>
        <v>121213274</v>
      </c>
      <c r="C626" s="629">
        <f t="shared" si="41"/>
        <v>45930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АРМЕЙСКИ ХОЛДИНГ АД</v>
      </c>
      <c r="B627" s="625" t="str">
        <f t="shared" si="40"/>
        <v>121213274</v>
      </c>
      <c r="C627" s="629">
        <f t="shared" si="41"/>
        <v>45930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АРМЕЙСКИ ХОЛДИНГ АД</v>
      </c>
      <c r="B628" s="625" t="str">
        <f t="shared" si="40"/>
        <v>121213274</v>
      </c>
      <c r="C628" s="629">
        <f t="shared" si="41"/>
        <v>45930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АРМЕЙСКИ ХОЛДИНГ АД</v>
      </c>
      <c r="B629" s="625" t="str">
        <f t="shared" si="40"/>
        <v>121213274</v>
      </c>
      <c r="C629" s="629">
        <f t="shared" si="41"/>
        <v>45930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АРМЕЙСКИ ХОЛДИНГ АД</v>
      </c>
      <c r="B630" s="625" t="str">
        <f t="shared" si="40"/>
        <v>121213274</v>
      </c>
      <c r="C630" s="629">
        <f t="shared" si="41"/>
        <v>45930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АРМЕЙСКИ ХОЛДИНГ АД</v>
      </c>
      <c r="B631" s="625" t="str">
        <f t="shared" si="40"/>
        <v>121213274</v>
      </c>
      <c r="C631" s="629">
        <f t="shared" si="41"/>
        <v>45930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АРМЕЙСКИ ХОЛДИНГ АД</v>
      </c>
      <c r="B632" s="625" t="str">
        <f t="shared" si="40"/>
        <v>121213274</v>
      </c>
      <c r="C632" s="629">
        <f t="shared" si="41"/>
        <v>45930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АРМЕЙСКИ ХОЛДИНГ АД</v>
      </c>
      <c r="B633" s="625" t="str">
        <f t="shared" si="40"/>
        <v>121213274</v>
      </c>
      <c r="C633" s="629">
        <f t="shared" si="41"/>
        <v>45930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АРМЕЙСКИ ХОЛДИНГ АД</v>
      </c>
      <c r="B634" s="625" t="str">
        <f t="shared" si="40"/>
        <v>121213274</v>
      </c>
      <c r="C634" s="629">
        <f t="shared" si="41"/>
        <v>45930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АРМЕЙСКИ ХОЛДИНГ АД</v>
      </c>
      <c r="B635" s="625" t="str">
        <f t="shared" si="40"/>
        <v>121213274</v>
      </c>
      <c r="C635" s="629">
        <f t="shared" si="41"/>
        <v>45930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АРМЕЙСКИ ХОЛДИНГ АД</v>
      </c>
      <c r="B636" s="625" t="str">
        <f t="shared" si="40"/>
        <v>121213274</v>
      </c>
      <c r="C636" s="629">
        <f t="shared" si="41"/>
        <v>45930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АРМЕЙСКИ ХОЛДИНГ АД</v>
      </c>
      <c r="B637" s="625" t="str">
        <f t="shared" si="40"/>
        <v>121213274</v>
      </c>
      <c r="C637" s="629">
        <f t="shared" si="41"/>
        <v>45930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АРМЕЙСКИ ХОЛДИНГ АД</v>
      </c>
      <c r="B638" s="625" t="str">
        <f t="shared" si="40"/>
        <v>121213274</v>
      </c>
      <c r="C638" s="629">
        <f t="shared" si="41"/>
        <v>45930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АРМЕЙСКИ ХОЛДИНГ АД</v>
      </c>
      <c r="B639" s="625" t="str">
        <f t="shared" si="40"/>
        <v>121213274</v>
      </c>
      <c r="C639" s="629">
        <f t="shared" si="41"/>
        <v>45930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АРМЕЙСКИ ХОЛДИНГ АД</v>
      </c>
      <c r="B640" s="625" t="str">
        <f t="shared" si="40"/>
        <v>121213274</v>
      </c>
      <c r="C640" s="629">
        <f t="shared" si="41"/>
        <v>45930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АРМЕЙСКИ ХОЛДИНГ АД</v>
      </c>
      <c r="B641" s="625" t="str">
        <f t="shared" si="40"/>
        <v>121213274</v>
      </c>
      <c r="C641" s="629">
        <f t="shared" si="41"/>
        <v>45930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АРМЕЙСКИ ХОЛДИНГ АД</v>
      </c>
      <c r="B642" s="625" t="str">
        <f t="shared" si="40"/>
        <v>121213274</v>
      </c>
      <c r="C642" s="629">
        <f t="shared" si="41"/>
        <v>45930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АРМЕЙСКИ ХОЛДИНГ АД</v>
      </c>
      <c r="B643" s="625" t="str">
        <f t="shared" si="40"/>
        <v>121213274</v>
      </c>
      <c r="C643" s="629">
        <f t="shared" si="41"/>
        <v>45930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АРМЕЙСКИ ХОЛДИНГ АД</v>
      </c>
      <c r="B644" s="625" t="str">
        <f t="shared" si="40"/>
        <v>121213274</v>
      </c>
      <c r="C644" s="629">
        <f t="shared" si="41"/>
        <v>45930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АРМЕЙСКИ ХОЛДИНГ АД</v>
      </c>
      <c r="B645" s="625" t="str">
        <f t="shared" si="40"/>
        <v>121213274</v>
      </c>
      <c r="C645" s="629">
        <f t="shared" si="41"/>
        <v>45930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АРМЕЙСКИ ХОЛДИНГ АД</v>
      </c>
      <c r="B646" s="625" t="str">
        <f t="shared" si="40"/>
        <v>121213274</v>
      </c>
      <c r="C646" s="629">
        <f t="shared" si="41"/>
        <v>45930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АРМЕЙСКИ ХОЛДИНГ АД</v>
      </c>
      <c r="B647" s="625" t="str">
        <f t="shared" si="40"/>
        <v>121213274</v>
      </c>
      <c r="C647" s="629">
        <f t="shared" si="41"/>
        <v>45930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АРМЕЙСКИ ХОЛДИНГ АД</v>
      </c>
      <c r="B648" s="625" t="str">
        <f t="shared" si="40"/>
        <v>121213274</v>
      </c>
      <c r="C648" s="629">
        <f t="shared" si="41"/>
        <v>45930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АРМЕЙСКИ ХОЛДИНГ АД</v>
      </c>
      <c r="B649" s="625" t="str">
        <f t="shared" si="40"/>
        <v>121213274</v>
      </c>
      <c r="C649" s="629">
        <f t="shared" si="41"/>
        <v>45930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АРМЕЙСКИ ХОЛДИНГ АД</v>
      </c>
      <c r="B650" s="625" t="str">
        <f t="shared" si="40"/>
        <v>121213274</v>
      </c>
      <c r="C650" s="629">
        <f t="shared" si="41"/>
        <v>45930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АРМЕЙСКИ ХОЛДИНГ АД</v>
      </c>
      <c r="B651" s="625" t="str">
        <f t="shared" si="40"/>
        <v>121213274</v>
      </c>
      <c r="C651" s="629">
        <f t="shared" si="41"/>
        <v>45930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АРМЕЙСКИ ХОЛДИНГ АД</v>
      </c>
      <c r="B652" s="625" t="str">
        <f t="shared" si="40"/>
        <v>121213274</v>
      </c>
      <c r="C652" s="629">
        <f t="shared" si="41"/>
        <v>45930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АРМЕЙСКИ ХОЛДИНГ АД</v>
      </c>
      <c r="B653" s="625" t="str">
        <f t="shared" ref="B653:B716" si="43">pdeBulstat</f>
        <v>121213274</v>
      </c>
      <c r="C653" s="629">
        <f t="shared" ref="C653:C716" si="44">endDate</f>
        <v>45930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АРМЕЙСКИ ХОЛДИНГ АД</v>
      </c>
      <c r="B654" s="625" t="str">
        <f t="shared" si="43"/>
        <v>121213274</v>
      </c>
      <c r="C654" s="629">
        <f t="shared" si="44"/>
        <v>45930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АРМЕЙСКИ ХОЛДИНГ АД</v>
      </c>
      <c r="B655" s="625" t="str">
        <f t="shared" si="43"/>
        <v>121213274</v>
      </c>
      <c r="C655" s="629">
        <f t="shared" si="44"/>
        <v>45930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АРМЕЙСКИ ХОЛДИНГ АД</v>
      </c>
      <c r="B656" s="625" t="str">
        <f t="shared" si="43"/>
        <v>121213274</v>
      </c>
      <c r="C656" s="629">
        <f t="shared" si="44"/>
        <v>45930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АРМЕЙСКИ ХОЛДИНГ АД</v>
      </c>
      <c r="B657" s="625" t="str">
        <f t="shared" si="43"/>
        <v>121213274</v>
      </c>
      <c r="C657" s="629">
        <f t="shared" si="44"/>
        <v>45930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307</v>
      </c>
    </row>
    <row r="658" spans="1:8">
      <c r="A658" s="625" t="str">
        <f t="shared" si="42"/>
        <v>АРМЕЙСКИ ХОЛДИНГ АД</v>
      </c>
      <c r="B658" s="625" t="str">
        <f t="shared" si="43"/>
        <v>121213274</v>
      </c>
      <c r="C658" s="629">
        <f t="shared" si="44"/>
        <v>45930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84</v>
      </c>
    </row>
    <row r="659" spans="1:8">
      <c r="A659" s="625" t="str">
        <f t="shared" si="42"/>
        <v>АРМЕЙСКИ ХОЛДИНГ АД</v>
      </c>
      <c r="B659" s="625" t="str">
        <f t="shared" si="43"/>
        <v>121213274</v>
      </c>
      <c r="C659" s="629">
        <f t="shared" si="44"/>
        <v>45930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АРМЕЙСКИ ХОЛДИНГ АД</v>
      </c>
      <c r="B660" s="625" t="str">
        <f t="shared" si="43"/>
        <v>121213274</v>
      </c>
      <c r="C660" s="629">
        <f t="shared" si="44"/>
        <v>45930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АРМЕЙСКИ ХОЛДИНГ АД</v>
      </c>
      <c r="B661" s="625" t="str">
        <f t="shared" si="43"/>
        <v>121213274</v>
      </c>
      <c r="C661" s="629">
        <f t="shared" si="44"/>
        <v>45930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223</v>
      </c>
    </row>
    <row r="662" spans="1:8">
      <c r="A662" s="625" t="str">
        <f t="shared" si="42"/>
        <v>АРМЕЙСКИ ХОЛДИНГ АД</v>
      </c>
      <c r="B662" s="625" t="str">
        <f t="shared" si="43"/>
        <v>121213274</v>
      </c>
      <c r="C662" s="629">
        <f t="shared" si="44"/>
        <v>45930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АРМЕЙСКИ ХОЛДИНГ АД</v>
      </c>
      <c r="B663" s="625" t="str">
        <f t="shared" si="43"/>
        <v>121213274</v>
      </c>
      <c r="C663" s="629">
        <f t="shared" si="44"/>
        <v>45930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АРМЕЙСКИ ХОЛДИНГ АД</v>
      </c>
      <c r="B664" s="625" t="str">
        <f t="shared" si="43"/>
        <v>121213274</v>
      </c>
      <c r="C664" s="629">
        <f t="shared" si="44"/>
        <v>45930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АРМЕЙСКИ ХОЛДИНГ АД</v>
      </c>
      <c r="B665" s="625" t="str">
        <f t="shared" si="43"/>
        <v>121213274</v>
      </c>
      <c r="C665" s="629">
        <f t="shared" si="44"/>
        <v>45930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АРМЕЙСКИ ХОЛДИНГ АД</v>
      </c>
      <c r="B666" s="625" t="str">
        <f t="shared" si="43"/>
        <v>121213274</v>
      </c>
      <c r="C666" s="629">
        <f t="shared" si="44"/>
        <v>45930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АРМЕЙСКИ ХОЛДИНГ АД</v>
      </c>
      <c r="B667" s="625" t="str">
        <f t="shared" si="43"/>
        <v>121213274</v>
      </c>
      <c r="C667" s="629">
        <f t="shared" si="44"/>
        <v>45930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АРМЕЙСКИ ХОЛДИНГ АД</v>
      </c>
      <c r="B668" s="625" t="str">
        <f t="shared" si="43"/>
        <v>121213274</v>
      </c>
      <c r="C668" s="629">
        <f t="shared" si="44"/>
        <v>45930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307</v>
      </c>
    </row>
    <row r="669" spans="1:8">
      <c r="A669" s="625" t="str">
        <f t="shared" si="42"/>
        <v>АРМЕЙСКИ ХОЛДИНГ АД</v>
      </c>
      <c r="B669" s="625" t="str">
        <f t="shared" si="43"/>
        <v>121213274</v>
      </c>
      <c r="C669" s="629">
        <f t="shared" si="44"/>
        <v>45930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АРМЕЙСКИ ХОЛДИНГ АД</v>
      </c>
      <c r="B670" s="625" t="str">
        <f t="shared" si="43"/>
        <v>121213274</v>
      </c>
      <c r="C670" s="629">
        <f t="shared" si="44"/>
        <v>45930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307</v>
      </c>
    </row>
    <row r="671" spans="1:8">
      <c r="A671" s="625" t="str">
        <f t="shared" si="42"/>
        <v>АРМЕЙСКИ ХОЛДИНГ АД</v>
      </c>
      <c r="B671" s="625" t="str">
        <f t="shared" si="43"/>
        <v>121213274</v>
      </c>
      <c r="C671" s="629">
        <f t="shared" si="44"/>
        <v>45930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АРМЕЙСКИ ХОЛДИНГ АД</v>
      </c>
      <c r="B672" s="625" t="str">
        <f t="shared" si="43"/>
        <v>121213274</v>
      </c>
      <c r="C672" s="629">
        <f t="shared" si="44"/>
        <v>45930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АРМЕЙСКИ ХОЛДИНГ АД</v>
      </c>
      <c r="B673" s="625" t="str">
        <f t="shared" si="43"/>
        <v>121213274</v>
      </c>
      <c r="C673" s="629">
        <f t="shared" si="44"/>
        <v>45930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АРМЕЙСКИ ХОЛДИНГ АД</v>
      </c>
      <c r="B674" s="625" t="str">
        <f t="shared" si="43"/>
        <v>121213274</v>
      </c>
      <c r="C674" s="629">
        <f t="shared" si="44"/>
        <v>45930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АРМЕЙСКИ ХОЛДИНГ АД</v>
      </c>
      <c r="B675" s="625" t="str">
        <f t="shared" si="43"/>
        <v>121213274</v>
      </c>
      <c r="C675" s="629">
        <f t="shared" si="44"/>
        <v>45930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АРМЕЙСКИ ХОЛДИНГ АД</v>
      </c>
      <c r="B676" s="625" t="str">
        <f t="shared" si="43"/>
        <v>121213274</v>
      </c>
      <c r="C676" s="629">
        <f t="shared" si="44"/>
        <v>45930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АРМЕЙСКИ ХОЛДИНГ АД</v>
      </c>
      <c r="B677" s="625" t="str">
        <f t="shared" si="43"/>
        <v>121213274</v>
      </c>
      <c r="C677" s="629">
        <f t="shared" si="44"/>
        <v>45930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АРМЕЙСКИ ХОЛДИНГ АД</v>
      </c>
      <c r="B678" s="625" t="str">
        <f t="shared" si="43"/>
        <v>121213274</v>
      </c>
      <c r="C678" s="629">
        <f t="shared" si="44"/>
        <v>45930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АРМЕЙСКИ ХОЛДИНГ АД</v>
      </c>
      <c r="B679" s="625" t="str">
        <f t="shared" si="43"/>
        <v>121213274</v>
      </c>
      <c r="C679" s="629">
        <f t="shared" si="44"/>
        <v>45930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АРМЕЙСКИ ХОЛДИНГ АД</v>
      </c>
      <c r="B680" s="625" t="str">
        <f t="shared" si="43"/>
        <v>121213274</v>
      </c>
      <c r="C680" s="629">
        <f t="shared" si="44"/>
        <v>45930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АРМЕЙСКИ ХОЛДИНГ АД</v>
      </c>
      <c r="B681" s="625" t="str">
        <f t="shared" si="43"/>
        <v>121213274</v>
      </c>
      <c r="C681" s="629">
        <f t="shared" si="44"/>
        <v>45930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АРМЕЙСКИ ХОЛДИНГ АД</v>
      </c>
      <c r="B682" s="625" t="str">
        <f t="shared" si="43"/>
        <v>121213274</v>
      </c>
      <c r="C682" s="629">
        <f t="shared" si="44"/>
        <v>45930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АРМЕЙСКИ ХОЛДИНГ АД</v>
      </c>
      <c r="B683" s="625" t="str">
        <f t="shared" si="43"/>
        <v>121213274</v>
      </c>
      <c r="C683" s="629">
        <f t="shared" si="44"/>
        <v>45930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АРМЕЙСКИ ХОЛДИНГ АД</v>
      </c>
      <c r="B684" s="625" t="str">
        <f t="shared" si="43"/>
        <v>121213274</v>
      </c>
      <c r="C684" s="629">
        <f t="shared" si="44"/>
        <v>45930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АРМЕЙСКИ ХОЛДИНГ АД</v>
      </c>
      <c r="B685" s="625" t="str">
        <f t="shared" si="43"/>
        <v>121213274</v>
      </c>
      <c r="C685" s="629">
        <f t="shared" si="44"/>
        <v>45930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АРМЕЙСКИ ХОЛДИНГ АД</v>
      </c>
      <c r="B686" s="625" t="str">
        <f t="shared" si="43"/>
        <v>121213274</v>
      </c>
      <c r="C686" s="629">
        <f t="shared" si="44"/>
        <v>45930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АРМЕЙСКИ ХОЛДИНГ АД</v>
      </c>
      <c r="B687" s="625" t="str">
        <f t="shared" si="43"/>
        <v>121213274</v>
      </c>
      <c r="C687" s="629">
        <f t="shared" si="44"/>
        <v>45930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АРМЕЙСКИ ХОЛДИНГ АД</v>
      </c>
      <c r="B688" s="625" t="str">
        <f t="shared" si="43"/>
        <v>121213274</v>
      </c>
      <c r="C688" s="629">
        <f t="shared" si="44"/>
        <v>45930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АРМЕЙСКИ ХОЛДИНГ АД</v>
      </c>
      <c r="B689" s="625" t="str">
        <f t="shared" si="43"/>
        <v>121213274</v>
      </c>
      <c r="C689" s="629">
        <f t="shared" si="44"/>
        <v>45930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АРМЕЙСКИ ХОЛДИНГ АД</v>
      </c>
      <c r="B690" s="625" t="str">
        <f t="shared" si="43"/>
        <v>121213274</v>
      </c>
      <c r="C690" s="629">
        <f t="shared" si="44"/>
        <v>45930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АРМЕЙСКИ ХОЛДИНГ АД</v>
      </c>
      <c r="B691" s="625" t="str">
        <f t="shared" si="43"/>
        <v>121213274</v>
      </c>
      <c r="C691" s="629">
        <f t="shared" si="44"/>
        <v>45930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АРМЕЙСКИ ХОЛДИНГ АД</v>
      </c>
      <c r="B692" s="625" t="str">
        <f t="shared" si="43"/>
        <v>121213274</v>
      </c>
      <c r="C692" s="629">
        <f t="shared" si="44"/>
        <v>45930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АРМЕЙСКИ ХОЛДИНГ АД</v>
      </c>
      <c r="B693" s="625" t="str">
        <f t="shared" si="43"/>
        <v>121213274</v>
      </c>
      <c r="C693" s="629">
        <f t="shared" si="44"/>
        <v>45930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АРМЕЙСКИ ХОЛДИНГ АД</v>
      </c>
      <c r="B694" s="625" t="str">
        <f t="shared" si="43"/>
        <v>121213274</v>
      </c>
      <c r="C694" s="629">
        <f t="shared" si="44"/>
        <v>45930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АРМЕЙСКИ ХОЛДИНГ АД</v>
      </c>
      <c r="B695" s="625" t="str">
        <f t="shared" si="43"/>
        <v>121213274</v>
      </c>
      <c r="C695" s="629">
        <f t="shared" si="44"/>
        <v>45930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АРМЕЙСКИ ХОЛДИНГ АД</v>
      </c>
      <c r="B696" s="625" t="str">
        <f t="shared" si="43"/>
        <v>121213274</v>
      </c>
      <c r="C696" s="629">
        <f t="shared" si="44"/>
        <v>45930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АРМЕЙСКИ ХОЛДИНГ АД</v>
      </c>
      <c r="B697" s="625" t="str">
        <f t="shared" si="43"/>
        <v>121213274</v>
      </c>
      <c r="C697" s="629">
        <f t="shared" si="44"/>
        <v>45930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АРМЕЙСКИ ХОЛДИНГ АД</v>
      </c>
      <c r="B698" s="625" t="str">
        <f t="shared" si="43"/>
        <v>121213274</v>
      </c>
      <c r="C698" s="629">
        <f t="shared" si="44"/>
        <v>45930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АРМЕЙСКИ ХОЛДИНГ АД</v>
      </c>
      <c r="B699" s="625" t="str">
        <f t="shared" si="43"/>
        <v>121213274</v>
      </c>
      <c r="C699" s="629">
        <f t="shared" si="44"/>
        <v>45930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АРМЕЙСКИ ХОЛДИНГ АД</v>
      </c>
      <c r="B700" s="625" t="str">
        <f t="shared" si="43"/>
        <v>121213274</v>
      </c>
      <c r="C700" s="629">
        <f t="shared" si="44"/>
        <v>45930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АРМЕЙСКИ ХОЛДИНГ АД</v>
      </c>
      <c r="B701" s="625" t="str">
        <f t="shared" si="43"/>
        <v>121213274</v>
      </c>
      <c r="C701" s="629">
        <f t="shared" si="44"/>
        <v>45930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АРМЕЙСКИ ХОЛДИНГ АД</v>
      </c>
      <c r="B702" s="625" t="str">
        <f t="shared" si="43"/>
        <v>121213274</v>
      </c>
      <c r="C702" s="629">
        <f t="shared" si="44"/>
        <v>45930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АРМЕЙСКИ ХОЛДИНГ АД</v>
      </c>
      <c r="B703" s="625" t="str">
        <f t="shared" si="43"/>
        <v>121213274</v>
      </c>
      <c r="C703" s="629">
        <f t="shared" si="44"/>
        <v>45930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АРМЕЙСКИ ХОЛДИНГ АД</v>
      </c>
      <c r="B704" s="625" t="str">
        <f t="shared" si="43"/>
        <v>121213274</v>
      </c>
      <c r="C704" s="629">
        <f t="shared" si="44"/>
        <v>45930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АРМЕЙСКИ ХОЛДИНГ АД</v>
      </c>
      <c r="B705" s="625" t="str">
        <f t="shared" si="43"/>
        <v>121213274</v>
      </c>
      <c r="C705" s="629">
        <f t="shared" si="44"/>
        <v>45930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АРМЕЙСКИ ХОЛДИНГ АД</v>
      </c>
      <c r="B706" s="625" t="str">
        <f t="shared" si="43"/>
        <v>121213274</v>
      </c>
      <c r="C706" s="629">
        <f t="shared" si="44"/>
        <v>45930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АРМЕЙСКИ ХОЛДИНГ АД</v>
      </c>
      <c r="B707" s="625" t="str">
        <f t="shared" si="43"/>
        <v>121213274</v>
      </c>
      <c r="C707" s="629">
        <f t="shared" si="44"/>
        <v>45930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АРМЕЙСКИ ХОЛДИНГ АД</v>
      </c>
      <c r="B708" s="625" t="str">
        <f t="shared" si="43"/>
        <v>121213274</v>
      </c>
      <c r="C708" s="629">
        <f t="shared" si="44"/>
        <v>45930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АРМЕЙСКИ ХОЛДИНГ АД</v>
      </c>
      <c r="B709" s="625" t="str">
        <f t="shared" si="43"/>
        <v>121213274</v>
      </c>
      <c r="C709" s="629">
        <f t="shared" si="44"/>
        <v>45930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АРМЕЙСКИ ХОЛДИНГ АД</v>
      </c>
      <c r="B710" s="625" t="str">
        <f t="shared" si="43"/>
        <v>121213274</v>
      </c>
      <c r="C710" s="629">
        <f t="shared" si="44"/>
        <v>45930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АРМЕЙСКИ ХОЛДИНГ АД</v>
      </c>
      <c r="B711" s="625" t="str">
        <f t="shared" si="43"/>
        <v>121213274</v>
      </c>
      <c r="C711" s="629">
        <f t="shared" si="44"/>
        <v>45930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АРМЕЙСКИ ХОЛДИНГ АД</v>
      </c>
      <c r="B712" s="625" t="str">
        <f t="shared" si="43"/>
        <v>121213274</v>
      </c>
      <c r="C712" s="629">
        <f t="shared" si="44"/>
        <v>45930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АРМЕЙСКИ ХОЛДИНГ АД</v>
      </c>
      <c r="B713" s="625" t="str">
        <f t="shared" si="43"/>
        <v>121213274</v>
      </c>
      <c r="C713" s="629">
        <f t="shared" si="44"/>
        <v>45930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АРМЕЙСКИ ХОЛДИНГ АД</v>
      </c>
      <c r="B714" s="625" t="str">
        <f t="shared" si="43"/>
        <v>121213274</v>
      </c>
      <c r="C714" s="629">
        <f t="shared" si="44"/>
        <v>45930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АРМЕЙСКИ ХОЛДИНГ АД</v>
      </c>
      <c r="B715" s="625" t="str">
        <f t="shared" si="43"/>
        <v>121213274</v>
      </c>
      <c r="C715" s="629">
        <f t="shared" si="44"/>
        <v>45930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АРМЕЙСКИ ХОЛДИНГ АД</v>
      </c>
      <c r="B716" s="625" t="str">
        <f t="shared" si="43"/>
        <v>121213274</v>
      </c>
      <c r="C716" s="629">
        <f t="shared" si="44"/>
        <v>45930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АРМЕЙСКИ ХОЛДИНГ АД</v>
      </c>
      <c r="B717" s="625" t="str">
        <f t="shared" ref="B717:B780" si="46">pdeBulstat</f>
        <v>121213274</v>
      </c>
      <c r="C717" s="629">
        <f t="shared" ref="C717:C780" si="47">endDate</f>
        <v>45930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АРМЕЙСКИ ХОЛДИНГ АД</v>
      </c>
      <c r="B718" s="625" t="str">
        <f t="shared" si="46"/>
        <v>121213274</v>
      </c>
      <c r="C718" s="629">
        <f t="shared" si="47"/>
        <v>45930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АРМЕЙСКИ ХОЛДИНГ АД</v>
      </c>
      <c r="B719" s="625" t="str">
        <f t="shared" si="46"/>
        <v>121213274</v>
      </c>
      <c r="C719" s="629">
        <f t="shared" si="47"/>
        <v>45930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АРМЕЙСКИ ХОЛДИНГ АД</v>
      </c>
      <c r="B720" s="625" t="str">
        <f t="shared" si="46"/>
        <v>121213274</v>
      </c>
      <c r="C720" s="629">
        <f t="shared" si="47"/>
        <v>45930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АРМЕЙСКИ ХОЛДИНГ АД</v>
      </c>
      <c r="B721" s="625" t="str">
        <f t="shared" si="46"/>
        <v>121213274</v>
      </c>
      <c r="C721" s="629">
        <f t="shared" si="47"/>
        <v>45930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АРМЕЙСКИ ХОЛДИНГ АД</v>
      </c>
      <c r="B722" s="625" t="str">
        <f t="shared" si="46"/>
        <v>121213274</v>
      </c>
      <c r="C722" s="629">
        <f t="shared" si="47"/>
        <v>45930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АРМЕЙСКИ ХОЛДИНГ АД</v>
      </c>
      <c r="B723" s="625" t="str">
        <f t="shared" si="46"/>
        <v>121213274</v>
      </c>
      <c r="C723" s="629">
        <f t="shared" si="47"/>
        <v>45930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АРМЕЙСКИ ХОЛДИНГ АД</v>
      </c>
      <c r="B724" s="625" t="str">
        <f t="shared" si="46"/>
        <v>121213274</v>
      </c>
      <c r="C724" s="629">
        <f t="shared" si="47"/>
        <v>45930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АРМЕЙСКИ ХОЛДИНГ АД</v>
      </c>
      <c r="B725" s="625" t="str">
        <f t="shared" si="46"/>
        <v>121213274</v>
      </c>
      <c r="C725" s="629">
        <f t="shared" si="47"/>
        <v>45930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АРМЕЙСКИ ХОЛДИНГ АД</v>
      </c>
      <c r="B726" s="625" t="str">
        <f t="shared" si="46"/>
        <v>121213274</v>
      </c>
      <c r="C726" s="629">
        <f t="shared" si="47"/>
        <v>45930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АРМЕЙСКИ ХОЛДИНГ АД</v>
      </c>
      <c r="B727" s="625" t="str">
        <f t="shared" si="46"/>
        <v>121213274</v>
      </c>
      <c r="C727" s="629">
        <f t="shared" si="47"/>
        <v>45930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АРМЕЙСКИ ХОЛДИНГ АД</v>
      </c>
      <c r="B728" s="625" t="str">
        <f t="shared" si="46"/>
        <v>121213274</v>
      </c>
      <c r="C728" s="629">
        <f t="shared" si="47"/>
        <v>45930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АРМЕЙСКИ ХОЛДИНГ АД</v>
      </c>
      <c r="B729" s="625" t="str">
        <f t="shared" si="46"/>
        <v>121213274</v>
      </c>
      <c r="C729" s="629">
        <f t="shared" si="47"/>
        <v>45930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АРМЕЙСКИ ХОЛДИНГ АД</v>
      </c>
      <c r="B730" s="625" t="str">
        <f t="shared" si="46"/>
        <v>121213274</v>
      </c>
      <c r="C730" s="629">
        <f t="shared" si="47"/>
        <v>45930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АРМЕЙСКИ ХОЛДИНГ АД</v>
      </c>
      <c r="B731" s="625" t="str">
        <f t="shared" si="46"/>
        <v>121213274</v>
      </c>
      <c r="C731" s="629">
        <f t="shared" si="47"/>
        <v>45930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АРМЕЙСКИ ХОЛДИНГ АД</v>
      </c>
      <c r="B732" s="625" t="str">
        <f t="shared" si="46"/>
        <v>121213274</v>
      </c>
      <c r="C732" s="629">
        <f t="shared" si="47"/>
        <v>45930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АРМЕЙСКИ ХОЛДИНГ АД</v>
      </c>
      <c r="B733" s="625" t="str">
        <f t="shared" si="46"/>
        <v>121213274</v>
      </c>
      <c r="C733" s="629">
        <f t="shared" si="47"/>
        <v>45930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АРМЕЙСКИ ХОЛДИНГ АД</v>
      </c>
      <c r="B734" s="625" t="str">
        <f t="shared" si="46"/>
        <v>121213274</v>
      </c>
      <c r="C734" s="629">
        <f t="shared" si="47"/>
        <v>45930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АРМЕЙСКИ ХОЛДИНГ АД</v>
      </c>
      <c r="B735" s="625" t="str">
        <f t="shared" si="46"/>
        <v>121213274</v>
      </c>
      <c r="C735" s="629">
        <f t="shared" si="47"/>
        <v>45930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АРМЕЙСКИ ХОЛДИНГ АД</v>
      </c>
      <c r="B736" s="625" t="str">
        <f t="shared" si="46"/>
        <v>121213274</v>
      </c>
      <c r="C736" s="629">
        <f t="shared" si="47"/>
        <v>45930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АРМЕЙСКИ ХОЛДИНГ АД</v>
      </c>
      <c r="B737" s="625" t="str">
        <f t="shared" si="46"/>
        <v>121213274</v>
      </c>
      <c r="C737" s="629">
        <f t="shared" si="47"/>
        <v>45930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АРМЕЙСКИ ХОЛДИНГ АД</v>
      </c>
      <c r="B738" s="625" t="str">
        <f t="shared" si="46"/>
        <v>121213274</v>
      </c>
      <c r="C738" s="629">
        <f t="shared" si="47"/>
        <v>45930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АРМЕЙСКИ ХОЛДИНГ АД</v>
      </c>
      <c r="B739" s="625" t="str">
        <f t="shared" si="46"/>
        <v>121213274</v>
      </c>
      <c r="C739" s="629">
        <f t="shared" si="47"/>
        <v>45930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АРМЕЙСКИ ХОЛДИНГ АД</v>
      </c>
      <c r="B740" s="625" t="str">
        <f t="shared" si="46"/>
        <v>121213274</v>
      </c>
      <c r="C740" s="629">
        <f t="shared" si="47"/>
        <v>45930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АРМЕЙСКИ ХОЛДИНГ АД</v>
      </c>
      <c r="B741" s="625" t="str">
        <f t="shared" si="46"/>
        <v>121213274</v>
      </c>
      <c r="C741" s="629">
        <f t="shared" si="47"/>
        <v>45930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АРМЕЙСКИ ХОЛДИНГ АД</v>
      </c>
      <c r="B742" s="625" t="str">
        <f t="shared" si="46"/>
        <v>121213274</v>
      </c>
      <c r="C742" s="629">
        <f t="shared" si="47"/>
        <v>45930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АРМЕЙСКИ ХОЛДИНГ АД</v>
      </c>
      <c r="B743" s="625" t="str">
        <f t="shared" si="46"/>
        <v>121213274</v>
      </c>
      <c r="C743" s="629">
        <f t="shared" si="47"/>
        <v>45930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АРМЕЙСКИ ХОЛДИНГ АД</v>
      </c>
      <c r="B744" s="625" t="str">
        <f t="shared" si="46"/>
        <v>121213274</v>
      </c>
      <c r="C744" s="629">
        <f t="shared" si="47"/>
        <v>45930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АРМЕЙСКИ ХОЛДИНГ АД</v>
      </c>
      <c r="B745" s="625" t="str">
        <f t="shared" si="46"/>
        <v>121213274</v>
      </c>
      <c r="C745" s="629">
        <f t="shared" si="47"/>
        <v>45930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АРМЕЙСКИ ХОЛДИНГ АД</v>
      </c>
      <c r="B746" s="625" t="str">
        <f t="shared" si="46"/>
        <v>121213274</v>
      </c>
      <c r="C746" s="629">
        <f t="shared" si="47"/>
        <v>45930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АРМЕЙСКИ ХОЛДИНГ АД</v>
      </c>
      <c r="B747" s="625" t="str">
        <f t="shared" si="46"/>
        <v>121213274</v>
      </c>
      <c r="C747" s="629">
        <f t="shared" si="47"/>
        <v>45930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АРМЕЙСКИ ХОЛДИНГ АД</v>
      </c>
      <c r="B748" s="625" t="str">
        <f t="shared" si="46"/>
        <v>121213274</v>
      </c>
      <c r="C748" s="629">
        <f t="shared" si="47"/>
        <v>45930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АРМЕЙСКИ ХОЛДИНГ АД</v>
      </c>
      <c r="B749" s="625" t="str">
        <f t="shared" si="46"/>
        <v>121213274</v>
      </c>
      <c r="C749" s="629">
        <f t="shared" si="47"/>
        <v>45930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АРМЕЙСКИ ХОЛДИНГ АД</v>
      </c>
      <c r="B750" s="625" t="str">
        <f t="shared" si="46"/>
        <v>121213274</v>
      </c>
      <c r="C750" s="629">
        <f t="shared" si="47"/>
        <v>45930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АРМЕЙСКИ ХОЛДИНГ АД</v>
      </c>
      <c r="B751" s="625" t="str">
        <f t="shared" si="46"/>
        <v>121213274</v>
      </c>
      <c r="C751" s="629">
        <f t="shared" si="47"/>
        <v>45930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АРМЕЙСКИ ХОЛДИНГ АД</v>
      </c>
      <c r="B752" s="625" t="str">
        <f t="shared" si="46"/>
        <v>121213274</v>
      </c>
      <c r="C752" s="629">
        <f t="shared" si="47"/>
        <v>45930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АРМЕЙСКИ ХОЛДИНГ АД</v>
      </c>
      <c r="B753" s="625" t="str">
        <f t="shared" si="46"/>
        <v>121213274</v>
      </c>
      <c r="C753" s="629">
        <f t="shared" si="47"/>
        <v>45930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АРМЕЙСКИ ХОЛДИНГ АД</v>
      </c>
      <c r="B754" s="625" t="str">
        <f t="shared" si="46"/>
        <v>121213274</v>
      </c>
      <c r="C754" s="629">
        <f t="shared" si="47"/>
        <v>45930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АРМЕЙСКИ ХОЛДИНГ АД</v>
      </c>
      <c r="B755" s="625" t="str">
        <f t="shared" si="46"/>
        <v>121213274</v>
      </c>
      <c r="C755" s="629">
        <f t="shared" si="47"/>
        <v>45930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АРМЕЙСКИ ХОЛДИНГ АД</v>
      </c>
      <c r="B756" s="625" t="str">
        <f t="shared" si="46"/>
        <v>121213274</v>
      </c>
      <c r="C756" s="629">
        <f t="shared" si="47"/>
        <v>45930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АРМЕЙСКИ ХОЛДИНГ АД</v>
      </c>
      <c r="B757" s="625" t="str">
        <f t="shared" si="46"/>
        <v>121213274</v>
      </c>
      <c r="C757" s="629">
        <f t="shared" si="47"/>
        <v>45930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АРМЕЙСКИ ХОЛДИНГ АД</v>
      </c>
      <c r="B758" s="625" t="str">
        <f t="shared" si="46"/>
        <v>121213274</v>
      </c>
      <c r="C758" s="629">
        <f t="shared" si="47"/>
        <v>45930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АРМЕЙСКИ ХОЛДИНГ АД</v>
      </c>
      <c r="B759" s="625" t="str">
        <f t="shared" si="46"/>
        <v>121213274</v>
      </c>
      <c r="C759" s="629">
        <f t="shared" si="47"/>
        <v>45930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АРМЕЙСКИ ХОЛДИНГ АД</v>
      </c>
      <c r="B760" s="625" t="str">
        <f t="shared" si="46"/>
        <v>121213274</v>
      </c>
      <c r="C760" s="629">
        <f t="shared" si="47"/>
        <v>45930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АРМЕЙСКИ ХОЛДИНГ АД</v>
      </c>
      <c r="B761" s="625" t="str">
        <f t="shared" si="46"/>
        <v>121213274</v>
      </c>
      <c r="C761" s="629">
        <f t="shared" si="47"/>
        <v>45930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АРМЕЙСКИ ХОЛДИНГ АД</v>
      </c>
      <c r="B762" s="625" t="str">
        <f t="shared" si="46"/>
        <v>121213274</v>
      </c>
      <c r="C762" s="629">
        <f t="shared" si="47"/>
        <v>45930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АРМЕЙСКИ ХОЛДИНГ АД</v>
      </c>
      <c r="B763" s="625" t="str">
        <f t="shared" si="46"/>
        <v>121213274</v>
      </c>
      <c r="C763" s="629">
        <f t="shared" si="47"/>
        <v>45930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АРМЕЙСКИ ХОЛДИНГ АД</v>
      </c>
      <c r="B764" s="625" t="str">
        <f t="shared" si="46"/>
        <v>121213274</v>
      </c>
      <c r="C764" s="629">
        <f t="shared" si="47"/>
        <v>45930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АРМЕЙСКИ ХОЛДИНГ АД</v>
      </c>
      <c r="B765" s="625" t="str">
        <f t="shared" si="46"/>
        <v>121213274</v>
      </c>
      <c r="C765" s="629">
        <f t="shared" si="47"/>
        <v>45930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АРМЕЙСКИ ХОЛДИНГ АД</v>
      </c>
      <c r="B766" s="625" t="str">
        <f t="shared" si="46"/>
        <v>121213274</v>
      </c>
      <c r="C766" s="629">
        <f t="shared" si="47"/>
        <v>45930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АРМЕЙСКИ ХОЛДИНГ АД</v>
      </c>
      <c r="B767" s="625" t="str">
        <f t="shared" si="46"/>
        <v>121213274</v>
      </c>
      <c r="C767" s="629">
        <f t="shared" si="47"/>
        <v>45930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АРМЕЙСКИ ХОЛДИНГ АД</v>
      </c>
      <c r="B768" s="625" t="str">
        <f t="shared" si="46"/>
        <v>121213274</v>
      </c>
      <c r="C768" s="629">
        <f t="shared" si="47"/>
        <v>45930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АРМЕЙСКИ ХОЛДИНГ АД</v>
      </c>
      <c r="B769" s="625" t="str">
        <f t="shared" si="46"/>
        <v>121213274</v>
      </c>
      <c r="C769" s="629">
        <f t="shared" si="47"/>
        <v>45930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АРМЕЙСКИ ХОЛДИНГ АД</v>
      </c>
      <c r="B770" s="625" t="str">
        <f t="shared" si="46"/>
        <v>121213274</v>
      </c>
      <c r="C770" s="629">
        <f t="shared" si="47"/>
        <v>45930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АРМЕЙСКИ ХОЛДИНГ АД</v>
      </c>
      <c r="B771" s="625" t="str">
        <f t="shared" si="46"/>
        <v>121213274</v>
      </c>
      <c r="C771" s="629">
        <f t="shared" si="47"/>
        <v>45930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АРМЕЙСКИ ХОЛДИНГ АД</v>
      </c>
      <c r="B772" s="625" t="str">
        <f t="shared" si="46"/>
        <v>121213274</v>
      </c>
      <c r="C772" s="629">
        <f t="shared" si="47"/>
        <v>45930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АРМЕЙСКИ ХОЛДИНГ АД</v>
      </c>
      <c r="B773" s="625" t="str">
        <f t="shared" si="46"/>
        <v>121213274</v>
      </c>
      <c r="C773" s="629">
        <f t="shared" si="47"/>
        <v>45930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АРМЕЙСКИ ХОЛДИНГ АД</v>
      </c>
      <c r="B774" s="625" t="str">
        <f t="shared" si="46"/>
        <v>121213274</v>
      </c>
      <c r="C774" s="629">
        <f t="shared" si="47"/>
        <v>45930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АРМЕЙСКИ ХОЛДИНГ АД</v>
      </c>
      <c r="B775" s="625" t="str">
        <f t="shared" si="46"/>
        <v>121213274</v>
      </c>
      <c r="C775" s="629">
        <f t="shared" si="47"/>
        <v>45930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АРМЕЙСКИ ХОЛДИНГ АД</v>
      </c>
      <c r="B776" s="625" t="str">
        <f t="shared" si="46"/>
        <v>121213274</v>
      </c>
      <c r="C776" s="629">
        <f t="shared" si="47"/>
        <v>45930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АРМЕЙСКИ ХОЛДИНГ АД</v>
      </c>
      <c r="B777" s="625" t="str">
        <f t="shared" si="46"/>
        <v>121213274</v>
      </c>
      <c r="C777" s="629">
        <f t="shared" si="47"/>
        <v>45930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АРМЕЙСКИ ХОЛДИНГ АД</v>
      </c>
      <c r="B778" s="625" t="str">
        <f t="shared" si="46"/>
        <v>121213274</v>
      </c>
      <c r="C778" s="629">
        <f t="shared" si="47"/>
        <v>45930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АРМЕЙСКИ ХОЛДИНГ АД</v>
      </c>
      <c r="B779" s="625" t="str">
        <f t="shared" si="46"/>
        <v>121213274</v>
      </c>
      <c r="C779" s="629">
        <f t="shared" si="47"/>
        <v>45930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АРМЕЙСКИ ХОЛДИНГ АД</v>
      </c>
      <c r="B780" s="625" t="str">
        <f t="shared" si="46"/>
        <v>121213274</v>
      </c>
      <c r="C780" s="629">
        <f t="shared" si="47"/>
        <v>45930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АРМЕЙСКИ ХОЛДИНГ АД</v>
      </c>
      <c r="B781" s="625" t="str">
        <f t="shared" ref="B781:B844" si="49">pdeBulstat</f>
        <v>121213274</v>
      </c>
      <c r="C781" s="629">
        <f t="shared" ref="C781:C844" si="50">endDate</f>
        <v>45930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АРМЕЙСКИ ХОЛДИНГ АД</v>
      </c>
      <c r="B782" s="625" t="str">
        <f t="shared" si="49"/>
        <v>121213274</v>
      </c>
      <c r="C782" s="629">
        <f t="shared" si="50"/>
        <v>45930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АРМЕЙСКИ ХОЛДИНГ АД</v>
      </c>
      <c r="B783" s="625" t="str">
        <f t="shared" si="49"/>
        <v>121213274</v>
      </c>
      <c r="C783" s="629">
        <f t="shared" si="50"/>
        <v>45930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АРМЕЙСКИ ХОЛДИНГ АД</v>
      </c>
      <c r="B784" s="625" t="str">
        <f t="shared" si="49"/>
        <v>121213274</v>
      </c>
      <c r="C784" s="629">
        <f t="shared" si="50"/>
        <v>45930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АРМЕЙСКИ ХОЛДИНГ АД</v>
      </c>
      <c r="B785" s="625" t="str">
        <f t="shared" si="49"/>
        <v>121213274</v>
      </c>
      <c r="C785" s="629">
        <f t="shared" si="50"/>
        <v>45930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АРМЕЙСКИ ХОЛДИНГ АД</v>
      </c>
      <c r="B786" s="625" t="str">
        <f t="shared" si="49"/>
        <v>121213274</v>
      </c>
      <c r="C786" s="629">
        <f t="shared" si="50"/>
        <v>45930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АРМЕЙСКИ ХОЛДИНГ АД</v>
      </c>
      <c r="B787" s="625" t="str">
        <f t="shared" si="49"/>
        <v>121213274</v>
      </c>
      <c r="C787" s="629">
        <f t="shared" si="50"/>
        <v>45930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АРМЕЙСКИ ХОЛДИНГ АД</v>
      </c>
      <c r="B788" s="625" t="str">
        <f t="shared" si="49"/>
        <v>121213274</v>
      </c>
      <c r="C788" s="629">
        <f t="shared" si="50"/>
        <v>45930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АРМЕЙСКИ ХОЛДИНГ АД</v>
      </c>
      <c r="B789" s="625" t="str">
        <f t="shared" si="49"/>
        <v>121213274</v>
      </c>
      <c r="C789" s="629">
        <f t="shared" si="50"/>
        <v>45930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АРМЕЙСКИ ХОЛДИНГ АД</v>
      </c>
      <c r="B790" s="625" t="str">
        <f t="shared" si="49"/>
        <v>121213274</v>
      </c>
      <c r="C790" s="629">
        <f t="shared" si="50"/>
        <v>45930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АРМЕЙСКИ ХОЛДИНГ АД</v>
      </c>
      <c r="B791" s="625" t="str">
        <f t="shared" si="49"/>
        <v>121213274</v>
      </c>
      <c r="C791" s="629">
        <f t="shared" si="50"/>
        <v>45930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АРМЕЙСКИ ХОЛДИНГ АД</v>
      </c>
      <c r="B792" s="625" t="str">
        <f t="shared" si="49"/>
        <v>121213274</v>
      </c>
      <c r="C792" s="629">
        <f t="shared" si="50"/>
        <v>45930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АРМЕЙСКИ ХОЛДИНГ АД</v>
      </c>
      <c r="B793" s="625" t="str">
        <f t="shared" si="49"/>
        <v>121213274</v>
      </c>
      <c r="C793" s="629">
        <f t="shared" si="50"/>
        <v>45930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АРМЕЙСКИ ХОЛДИНГ АД</v>
      </c>
      <c r="B794" s="625" t="str">
        <f t="shared" si="49"/>
        <v>121213274</v>
      </c>
      <c r="C794" s="629">
        <f t="shared" si="50"/>
        <v>45930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АРМЕЙСКИ ХОЛДИНГ АД</v>
      </c>
      <c r="B795" s="625" t="str">
        <f t="shared" si="49"/>
        <v>121213274</v>
      </c>
      <c r="C795" s="629">
        <f t="shared" si="50"/>
        <v>45930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АРМЕЙСКИ ХОЛДИНГ АД</v>
      </c>
      <c r="B796" s="625" t="str">
        <f t="shared" si="49"/>
        <v>121213274</v>
      </c>
      <c r="C796" s="629">
        <f t="shared" si="50"/>
        <v>45930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АРМЕЙСКИ ХОЛДИНГ АД</v>
      </c>
      <c r="B797" s="625" t="str">
        <f t="shared" si="49"/>
        <v>121213274</v>
      </c>
      <c r="C797" s="629">
        <f t="shared" si="50"/>
        <v>45930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АРМЕЙСКИ ХОЛДИНГ АД</v>
      </c>
      <c r="B798" s="625" t="str">
        <f t="shared" si="49"/>
        <v>121213274</v>
      </c>
      <c r="C798" s="629">
        <f t="shared" si="50"/>
        <v>45930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АРМЕЙСКИ ХОЛДИНГ АД</v>
      </c>
      <c r="B799" s="625" t="str">
        <f t="shared" si="49"/>
        <v>121213274</v>
      </c>
      <c r="C799" s="629">
        <f t="shared" si="50"/>
        <v>45930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АРМЕЙСКИ ХОЛДИНГ АД</v>
      </c>
      <c r="B800" s="625" t="str">
        <f t="shared" si="49"/>
        <v>121213274</v>
      </c>
      <c r="C800" s="629">
        <f t="shared" si="50"/>
        <v>45930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АРМЕЙСКИ ХОЛДИНГ АД</v>
      </c>
      <c r="B801" s="625" t="str">
        <f t="shared" si="49"/>
        <v>121213274</v>
      </c>
      <c r="C801" s="629">
        <f t="shared" si="50"/>
        <v>45930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АРМЕЙСКИ ХОЛДИНГ АД</v>
      </c>
      <c r="B802" s="625" t="str">
        <f t="shared" si="49"/>
        <v>121213274</v>
      </c>
      <c r="C802" s="629">
        <f t="shared" si="50"/>
        <v>45930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АРМЕЙСКИ ХОЛДИНГ АД</v>
      </c>
      <c r="B803" s="625" t="str">
        <f t="shared" si="49"/>
        <v>121213274</v>
      </c>
      <c r="C803" s="629">
        <f t="shared" si="50"/>
        <v>45930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АРМЕЙСКИ ХОЛДИНГ АД</v>
      </c>
      <c r="B804" s="625" t="str">
        <f t="shared" si="49"/>
        <v>121213274</v>
      </c>
      <c r="C804" s="629">
        <f t="shared" si="50"/>
        <v>45930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АРМЕЙСКИ ХОЛДИНГ АД</v>
      </c>
      <c r="B805" s="625" t="str">
        <f t="shared" si="49"/>
        <v>121213274</v>
      </c>
      <c r="C805" s="629">
        <f t="shared" si="50"/>
        <v>45930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АРМЕЙСКИ ХОЛДИНГ АД</v>
      </c>
      <c r="B806" s="625" t="str">
        <f t="shared" si="49"/>
        <v>121213274</v>
      </c>
      <c r="C806" s="629">
        <f t="shared" si="50"/>
        <v>45930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АРМЕЙСКИ ХОЛДИНГ АД</v>
      </c>
      <c r="B807" s="625" t="str">
        <f t="shared" si="49"/>
        <v>121213274</v>
      </c>
      <c r="C807" s="629">
        <f t="shared" si="50"/>
        <v>45930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АРМЕЙСКИ ХОЛДИНГ АД</v>
      </c>
      <c r="B808" s="625" t="str">
        <f t="shared" si="49"/>
        <v>121213274</v>
      </c>
      <c r="C808" s="629">
        <f t="shared" si="50"/>
        <v>45930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АРМЕЙСКИ ХОЛДИНГ АД</v>
      </c>
      <c r="B809" s="625" t="str">
        <f t="shared" si="49"/>
        <v>121213274</v>
      </c>
      <c r="C809" s="629">
        <f t="shared" si="50"/>
        <v>45930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АРМЕЙСКИ ХОЛДИНГ АД</v>
      </c>
      <c r="B810" s="625" t="str">
        <f t="shared" si="49"/>
        <v>121213274</v>
      </c>
      <c r="C810" s="629">
        <f t="shared" si="50"/>
        <v>45930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АРМЕЙСКИ ХОЛДИНГ АД</v>
      </c>
      <c r="B811" s="625" t="str">
        <f t="shared" si="49"/>
        <v>121213274</v>
      </c>
      <c r="C811" s="629">
        <f t="shared" si="50"/>
        <v>45930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АРМЕЙСКИ ХОЛДИНГ АД</v>
      </c>
      <c r="B812" s="625" t="str">
        <f t="shared" si="49"/>
        <v>121213274</v>
      </c>
      <c r="C812" s="629">
        <f t="shared" si="50"/>
        <v>45930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АРМЕЙСКИ ХОЛДИНГ АД</v>
      </c>
      <c r="B813" s="625" t="str">
        <f t="shared" si="49"/>
        <v>121213274</v>
      </c>
      <c r="C813" s="629">
        <f t="shared" si="50"/>
        <v>45930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АРМЕЙСКИ ХОЛДИНГ АД</v>
      </c>
      <c r="B814" s="625" t="str">
        <f t="shared" si="49"/>
        <v>121213274</v>
      </c>
      <c r="C814" s="629">
        <f t="shared" si="50"/>
        <v>45930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АРМЕЙСКИ ХОЛДИНГ АД</v>
      </c>
      <c r="B815" s="625" t="str">
        <f t="shared" si="49"/>
        <v>121213274</v>
      </c>
      <c r="C815" s="629">
        <f t="shared" si="50"/>
        <v>45930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АРМЕЙСКИ ХОЛДИНГ АД</v>
      </c>
      <c r="B816" s="625" t="str">
        <f t="shared" si="49"/>
        <v>121213274</v>
      </c>
      <c r="C816" s="629">
        <f t="shared" si="50"/>
        <v>45930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АРМЕЙСКИ ХОЛДИНГ АД</v>
      </c>
      <c r="B817" s="625" t="str">
        <f t="shared" si="49"/>
        <v>121213274</v>
      </c>
      <c r="C817" s="629">
        <f t="shared" si="50"/>
        <v>45930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АРМЕЙСКИ ХОЛДИНГ АД</v>
      </c>
      <c r="B818" s="625" t="str">
        <f t="shared" si="49"/>
        <v>121213274</v>
      </c>
      <c r="C818" s="629">
        <f t="shared" si="50"/>
        <v>45930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АРМЕЙСКИ ХОЛДИНГ АД</v>
      </c>
      <c r="B819" s="625" t="str">
        <f t="shared" si="49"/>
        <v>121213274</v>
      </c>
      <c r="C819" s="629">
        <f t="shared" si="50"/>
        <v>45930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АРМЕЙСКИ ХОЛДИНГ АД</v>
      </c>
      <c r="B820" s="625" t="str">
        <f t="shared" si="49"/>
        <v>121213274</v>
      </c>
      <c r="C820" s="629">
        <f t="shared" si="50"/>
        <v>45930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АРМЕЙСКИ ХОЛДИНГ АД</v>
      </c>
      <c r="B821" s="625" t="str">
        <f t="shared" si="49"/>
        <v>121213274</v>
      </c>
      <c r="C821" s="629">
        <f t="shared" si="50"/>
        <v>45930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АРМЕЙСКИ ХОЛДИНГ АД</v>
      </c>
      <c r="B822" s="625" t="str">
        <f t="shared" si="49"/>
        <v>121213274</v>
      </c>
      <c r="C822" s="629">
        <f t="shared" si="50"/>
        <v>45930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АРМЕЙСКИ ХОЛДИНГ АД</v>
      </c>
      <c r="B823" s="625" t="str">
        <f t="shared" si="49"/>
        <v>121213274</v>
      </c>
      <c r="C823" s="629">
        <f t="shared" si="50"/>
        <v>45930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АРМЕЙСКИ ХОЛДИНГ АД</v>
      </c>
      <c r="B824" s="625" t="str">
        <f t="shared" si="49"/>
        <v>121213274</v>
      </c>
      <c r="C824" s="629">
        <f t="shared" si="50"/>
        <v>45930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АРМЕЙСКИ ХОЛДИНГ АД</v>
      </c>
      <c r="B825" s="625" t="str">
        <f t="shared" si="49"/>
        <v>121213274</v>
      </c>
      <c r="C825" s="629">
        <f t="shared" si="50"/>
        <v>45930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АРМЕЙСКИ ХОЛДИНГ АД</v>
      </c>
      <c r="B826" s="625" t="str">
        <f t="shared" si="49"/>
        <v>121213274</v>
      </c>
      <c r="C826" s="629">
        <f t="shared" si="50"/>
        <v>45930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АРМЕЙСКИ ХОЛДИНГ АД</v>
      </c>
      <c r="B827" s="625" t="str">
        <f t="shared" si="49"/>
        <v>121213274</v>
      </c>
      <c r="C827" s="629">
        <f t="shared" si="50"/>
        <v>45930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АРМЕЙСКИ ХОЛДИНГ АД</v>
      </c>
      <c r="B828" s="625" t="str">
        <f t="shared" si="49"/>
        <v>121213274</v>
      </c>
      <c r="C828" s="629">
        <f t="shared" si="50"/>
        <v>45930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АРМЕЙСКИ ХОЛДИНГ АД</v>
      </c>
      <c r="B829" s="625" t="str">
        <f t="shared" si="49"/>
        <v>121213274</v>
      </c>
      <c r="C829" s="629">
        <f t="shared" si="50"/>
        <v>45930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АРМЕЙСКИ ХОЛДИНГ АД</v>
      </c>
      <c r="B830" s="625" t="str">
        <f t="shared" si="49"/>
        <v>121213274</v>
      </c>
      <c r="C830" s="629">
        <f t="shared" si="50"/>
        <v>45930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АРМЕЙСКИ ХОЛДИНГ АД</v>
      </c>
      <c r="B831" s="625" t="str">
        <f t="shared" si="49"/>
        <v>121213274</v>
      </c>
      <c r="C831" s="629">
        <f t="shared" si="50"/>
        <v>45930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АРМЕЙСКИ ХОЛДИНГ АД</v>
      </c>
      <c r="B832" s="625" t="str">
        <f t="shared" si="49"/>
        <v>121213274</v>
      </c>
      <c r="C832" s="629">
        <f t="shared" si="50"/>
        <v>45930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АРМЕЙСКИ ХОЛДИНГ АД</v>
      </c>
      <c r="B833" s="625" t="str">
        <f t="shared" si="49"/>
        <v>121213274</v>
      </c>
      <c r="C833" s="629">
        <f t="shared" si="50"/>
        <v>45930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АРМЕЙСКИ ХОЛДИНГ АД</v>
      </c>
      <c r="B834" s="625" t="str">
        <f t="shared" si="49"/>
        <v>121213274</v>
      </c>
      <c r="C834" s="629">
        <f t="shared" si="50"/>
        <v>45930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АРМЕЙСКИ ХОЛДИНГ АД</v>
      </c>
      <c r="B835" s="625" t="str">
        <f t="shared" si="49"/>
        <v>121213274</v>
      </c>
      <c r="C835" s="629">
        <f t="shared" si="50"/>
        <v>45930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АРМЕЙСКИ ХОЛДИНГ АД</v>
      </c>
      <c r="B836" s="625" t="str">
        <f t="shared" si="49"/>
        <v>121213274</v>
      </c>
      <c r="C836" s="629">
        <f t="shared" si="50"/>
        <v>45930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АРМЕЙСКИ ХОЛДИНГ АД</v>
      </c>
      <c r="B837" s="625" t="str">
        <f t="shared" si="49"/>
        <v>121213274</v>
      </c>
      <c r="C837" s="629">
        <f t="shared" si="50"/>
        <v>45930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АРМЕЙСКИ ХОЛДИНГ АД</v>
      </c>
      <c r="B838" s="625" t="str">
        <f t="shared" si="49"/>
        <v>121213274</v>
      </c>
      <c r="C838" s="629">
        <f t="shared" si="50"/>
        <v>45930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АРМЕЙСКИ ХОЛДИНГ АД</v>
      </c>
      <c r="B839" s="625" t="str">
        <f t="shared" si="49"/>
        <v>121213274</v>
      </c>
      <c r="C839" s="629">
        <f t="shared" si="50"/>
        <v>45930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АРМЕЙСКИ ХОЛДИНГ АД</v>
      </c>
      <c r="B840" s="625" t="str">
        <f t="shared" si="49"/>
        <v>121213274</v>
      </c>
      <c r="C840" s="629">
        <f t="shared" si="50"/>
        <v>45930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АРМЕЙСКИ ХОЛДИНГ АД</v>
      </c>
      <c r="B841" s="625" t="str">
        <f t="shared" si="49"/>
        <v>121213274</v>
      </c>
      <c r="C841" s="629">
        <f t="shared" si="50"/>
        <v>45930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АРМЕЙСКИ ХОЛДИНГ АД</v>
      </c>
      <c r="B842" s="625" t="str">
        <f t="shared" si="49"/>
        <v>121213274</v>
      </c>
      <c r="C842" s="629">
        <f t="shared" si="50"/>
        <v>45930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АРМЕЙСКИ ХОЛДИНГ АД</v>
      </c>
      <c r="B843" s="625" t="str">
        <f t="shared" si="49"/>
        <v>121213274</v>
      </c>
      <c r="C843" s="629">
        <f t="shared" si="50"/>
        <v>45930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АРМЕЙСКИ ХОЛДИНГ АД</v>
      </c>
      <c r="B844" s="625" t="str">
        <f t="shared" si="49"/>
        <v>121213274</v>
      </c>
      <c r="C844" s="629">
        <f t="shared" si="50"/>
        <v>45930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АРМЕЙСКИ ХОЛДИНГ АД</v>
      </c>
      <c r="B845" s="625" t="str">
        <f t="shared" ref="B845:B910" si="52">pdeBulstat</f>
        <v>121213274</v>
      </c>
      <c r="C845" s="629">
        <f t="shared" ref="C845:C910" si="53">endDate</f>
        <v>45930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АРМЕЙСКИ ХОЛДИНГ АД</v>
      </c>
      <c r="B846" s="625" t="str">
        <f t="shared" si="52"/>
        <v>121213274</v>
      </c>
      <c r="C846" s="629">
        <f t="shared" si="53"/>
        <v>45930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АРМЕЙСКИ ХОЛДИНГ АД</v>
      </c>
      <c r="B847" s="625" t="str">
        <f t="shared" si="52"/>
        <v>121213274</v>
      </c>
      <c r="C847" s="629">
        <f t="shared" si="53"/>
        <v>45930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АРМЕЙСКИ ХОЛДИНГ АД</v>
      </c>
      <c r="B848" s="625" t="str">
        <f t="shared" si="52"/>
        <v>121213274</v>
      </c>
      <c r="C848" s="629">
        <f t="shared" si="53"/>
        <v>45930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АРМЕЙСКИ ХОЛДИНГ АД</v>
      </c>
      <c r="B849" s="625" t="str">
        <f t="shared" si="52"/>
        <v>121213274</v>
      </c>
      <c r="C849" s="629">
        <f t="shared" si="53"/>
        <v>45930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АРМЕЙСКИ ХОЛДИНГ АД</v>
      </c>
      <c r="B850" s="625" t="str">
        <f t="shared" si="52"/>
        <v>121213274</v>
      </c>
      <c r="C850" s="629">
        <f t="shared" si="53"/>
        <v>45930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АРМЕЙСКИ ХОЛДИНГ АД</v>
      </c>
      <c r="B851" s="625" t="str">
        <f t="shared" si="52"/>
        <v>121213274</v>
      </c>
      <c r="C851" s="629">
        <f t="shared" si="53"/>
        <v>45930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АРМЕЙСКИ ХОЛДИНГ АД</v>
      </c>
      <c r="B852" s="625" t="str">
        <f t="shared" si="52"/>
        <v>121213274</v>
      </c>
      <c r="C852" s="629">
        <f t="shared" si="53"/>
        <v>45930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АРМЕЙСКИ ХОЛДИНГ АД</v>
      </c>
      <c r="B853" s="625" t="str">
        <f t="shared" si="52"/>
        <v>121213274</v>
      </c>
      <c r="C853" s="629">
        <f t="shared" si="53"/>
        <v>45930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АРМЕЙСКИ ХОЛДИНГ АД</v>
      </c>
      <c r="B854" s="625" t="str">
        <f t="shared" si="52"/>
        <v>121213274</v>
      </c>
      <c r="C854" s="629">
        <f t="shared" si="53"/>
        <v>45930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АРМЕЙСКИ ХОЛДИНГ АД</v>
      </c>
      <c r="B855" s="625" t="str">
        <f t="shared" si="52"/>
        <v>121213274</v>
      </c>
      <c r="C855" s="629">
        <f t="shared" si="53"/>
        <v>45930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АРМЕЙСКИ ХОЛДИНГ АД</v>
      </c>
      <c r="B856" s="625" t="str">
        <f t="shared" si="52"/>
        <v>121213274</v>
      </c>
      <c r="C856" s="629">
        <f t="shared" si="53"/>
        <v>45930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АРМЕЙСКИ ХОЛДИНГ АД</v>
      </c>
      <c r="B857" s="625" t="str">
        <f t="shared" si="52"/>
        <v>121213274</v>
      </c>
      <c r="C857" s="629">
        <f t="shared" si="53"/>
        <v>45930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АРМЕЙСКИ ХОЛДИНГ АД</v>
      </c>
      <c r="B858" s="625" t="str">
        <f t="shared" si="52"/>
        <v>121213274</v>
      </c>
      <c r="C858" s="629">
        <f t="shared" si="53"/>
        <v>45930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АРМЕЙСКИ ХОЛДИНГ АД</v>
      </c>
      <c r="B859" s="625" t="str">
        <f t="shared" si="52"/>
        <v>121213274</v>
      </c>
      <c r="C859" s="629">
        <f t="shared" si="53"/>
        <v>45930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АРМЕЙСКИ ХОЛДИНГ АД</v>
      </c>
      <c r="B860" s="625" t="str">
        <f t="shared" si="52"/>
        <v>121213274</v>
      </c>
      <c r="C860" s="629">
        <f t="shared" si="53"/>
        <v>45930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АРМЕЙСКИ ХОЛДИНГ АД</v>
      </c>
      <c r="B861" s="625" t="str">
        <f t="shared" si="52"/>
        <v>121213274</v>
      </c>
      <c r="C861" s="629">
        <f t="shared" si="53"/>
        <v>45930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АРМЕЙСКИ ХОЛДИНГ АД</v>
      </c>
      <c r="B862" s="625" t="str">
        <f t="shared" si="52"/>
        <v>121213274</v>
      </c>
      <c r="C862" s="629">
        <f t="shared" si="53"/>
        <v>45930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АРМЕЙСКИ ХОЛДИНГ АД</v>
      </c>
      <c r="B863" s="625" t="str">
        <f t="shared" si="52"/>
        <v>121213274</v>
      </c>
      <c r="C863" s="629">
        <f t="shared" si="53"/>
        <v>45930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АРМЕЙСКИ ХОЛДИНГ АД</v>
      </c>
      <c r="B864" s="625" t="str">
        <f t="shared" si="52"/>
        <v>121213274</v>
      </c>
      <c r="C864" s="629">
        <f t="shared" si="53"/>
        <v>45930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АРМЕЙСКИ ХОЛДИНГ АД</v>
      </c>
      <c r="B865" s="625" t="str">
        <f t="shared" si="52"/>
        <v>121213274</v>
      </c>
      <c r="C865" s="629">
        <f t="shared" si="53"/>
        <v>45930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АРМЕЙСКИ ХОЛДИНГ АД</v>
      </c>
      <c r="B866" s="625" t="str">
        <f t="shared" si="52"/>
        <v>121213274</v>
      </c>
      <c r="C866" s="629">
        <f t="shared" si="53"/>
        <v>45930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АРМЕЙСКИ ХОЛДИНГ АД</v>
      </c>
      <c r="B867" s="625" t="str">
        <f t="shared" si="52"/>
        <v>121213274</v>
      </c>
      <c r="C867" s="629">
        <f t="shared" si="53"/>
        <v>45930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АРМЕЙСКИ ХОЛДИНГ АД</v>
      </c>
      <c r="B868" s="625" t="str">
        <f t="shared" si="52"/>
        <v>121213274</v>
      </c>
      <c r="C868" s="629">
        <f t="shared" si="53"/>
        <v>45930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АРМЕЙСКИ ХОЛДИНГ АД</v>
      </c>
      <c r="B869" s="625" t="str">
        <f t="shared" si="52"/>
        <v>121213274</v>
      </c>
      <c r="C869" s="629">
        <f t="shared" si="53"/>
        <v>45930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АРМЕЙСКИ ХОЛДИНГ АД</v>
      </c>
      <c r="B870" s="625" t="str">
        <f t="shared" si="52"/>
        <v>121213274</v>
      </c>
      <c r="C870" s="629">
        <f t="shared" si="53"/>
        <v>45930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АРМЕЙСКИ ХОЛДИНГ АД</v>
      </c>
      <c r="B871" s="625" t="str">
        <f t="shared" si="52"/>
        <v>121213274</v>
      </c>
      <c r="C871" s="629">
        <f t="shared" si="53"/>
        <v>45930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АРМЕЙСКИ ХОЛДИНГ АД</v>
      </c>
      <c r="B872" s="625" t="str">
        <f t="shared" si="52"/>
        <v>121213274</v>
      </c>
      <c r="C872" s="629">
        <f t="shared" si="53"/>
        <v>45930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АРМЕЙСКИ ХОЛДИНГ АД</v>
      </c>
      <c r="B873" s="625" t="str">
        <f t="shared" si="52"/>
        <v>121213274</v>
      </c>
      <c r="C873" s="629">
        <f t="shared" si="53"/>
        <v>45930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АРМЕЙСКИ ХОЛДИНГ АД</v>
      </c>
      <c r="B874" s="625" t="str">
        <f t="shared" si="52"/>
        <v>121213274</v>
      </c>
      <c r="C874" s="629">
        <f t="shared" si="53"/>
        <v>45930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АРМЕЙСКИ ХОЛДИНГ АД</v>
      </c>
      <c r="B875" s="625" t="str">
        <f t="shared" si="52"/>
        <v>121213274</v>
      </c>
      <c r="C875" s="629">
        <f t="shared" si="53"/>
        <v>45930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АРМЕЙСКИ ХОЛДИНГ АД</v>
      </c>
      <c r="B876" s="625" t="str">
        <f t="shared" si="52"/>
        <v>121213274</v>
      </c>
      <c r="C876" s="629">
        <f t="shared" si="53"/>
        <v>45930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АРМЕЙСКИ ХОЛДИНГ АД</v>
      </c>
      <c r="B877" s="625" t="str">
        <f t="shared" si="52"/>
        <v>121213274</v>
      </c>
      <c r="C877" s="629">
        <f t="shared" si="53"/>
        <v>45930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АРМЕЙСКИ ХОЛДИНГ АД</v>
      </c>
      <c r="B878" s="625" t="str">
        <f t="shared" si="52"/>
        <v>121213274</v>
      </c>
      <c r="C878" s="629">
        <f t="shared" si="53"/>
        <v>45930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АРМЕЙСКИ ХОЛДИНГ АД</v>
      </c>
      <c r="B879" s="625" t="str">
        <f t="shared" si="52"/>
        <v>121213274</v>
      </c>
      <c r="C879" s="629">
        <f t="shared" si="53"/>
        <v>45930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АРМЕЙСКИ ХОЛДИНГ АД</v>
      </c>
      <c r="B880" s="625" t="str">
        <f t="shared" si="52"/>
        <v>121213274</v>
      </c>
      <c r="C880" s="629">
        <f t="shared" si="53"/>
        <v>45930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АРМЕЙСКИ ХОЛДИНГ АД</v>
      </c>
      <c r="B881" s="625" t="str">
        <f t="shared" si="52"/>
        <v>121213274</v>
      </c>
      <c r="C881" s="629">
        <f t="shared" si="53"/>
        <v>45930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АРМЕЙСКИ ХОЛДИНГ АД</v>
      </c>
      <c r="B882" s="625" t="str">
        <f t="shared" si="52"/>
        <v>121213274</v>
      </c>
      <c r="C882" s="629">
        <f t="shared" si="53"/>
        <v>45930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АРМЕЙСКИ ХОЛДИНГ АД</v>
      </c>
      <c r="B883" s="625" t="str">
        <f t="shared" si="52"/>
        <v>121213274</v>
      </c>
      <c r="C883" s="629">
        <f t="shared" si="53"/>
        <v>45930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АРМЕЙСКИ ХОЛДИНГ АД</v>
      </c>
      <c r="B884" s="625" t="str">
        <f t="shared" si="52"/>
        <v>121213274</v>
      </c>
      <c r="C884" s="629">
        <f t="shared" si="53"/>
        <v>45930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АРМЕЙСКИ ХОЛДИНГ АД</v>
      </c>
      <c r="B885" s="625" t="str">
        <f t="shared" si="52"/>
        <v>121213274</v>
      </c>
      <c r="C885" s="629">
        <f t="shared" si="53"/>
        <v>45930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АРМЕЙСКИ ХОЛДИНГ АД</v>
      </c>
      <c r="B886" s="625" t="str">
        <f t="shared" si="52"/>
        <v>121213274</v>
      </c>
      <c r="C886" s="629">
        <f t="shared" si="53"/>
        <v>45930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АРМЕЙСКИ ХОЛДИНГ АД</v>
      </c>
      <c r="B887" s="625" t="str">
        <f t="shared" si="52"/>
        <v>121213274</v>
      </c>
      <c r="C887" s="629">
        <f t="shared" si="53"/>
        <v>45930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АРМЕЙСКИ ХОЛДИНГ АД</v>
      </c>
      <c r="B888" s="625" t="str">
        <f t="shared" si="52"/>
        <v>121213274</v>
      </c>
      <c r="C888" s="629">
        <f t="shared" si="53"/>
        <v>45930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АРМЕЙСКИ ХОЛДИНГ АД</v>
      </c>
      <c r="B889" s="625" t="str">
        <f t="shared" si="52"/>
        <v>121213274</v>
      </c>
      <c r="C889" s="629">
        <f t="shared" si="53"/>
        <v>45930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АРМЕЙСКИ ХОЛДИНГ АД</v>
      </c>
      <c r="B890" s="625" t="str">
        <f t="shared" si="52"/>
        <v>121213274</v>
      </c>
      <c r="C890" s="629">
        <f t="shared" si="53"/>
        <v>45930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АРМЕЙСКИ ХОЛДИНГ АД</v>
      </c>
      <c r="B891" s="625" t="str">
        <f t="shared" si="52"/>
        <v>121213274</v>
      </c>
      <c r="C891" s="629">
        <f t="shared" si="53"/>
        <v>45930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АРМЕЙСКИ ХОЛДИНГ АД</v>
      </c>
      <c r="B892" s="625" t="str">
        <f t="shared" si="52"/>
        <v>121213274</v>
      </c>
      <c r="C892" s="629">
        <f t="shared" si="53"/>
        <v>45930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АРМЕЙСКИ ХОЛДИНГ АД</v>
      </c>
      <c r="B893" s="625" t="str">
        <f t="shared" si="52"/>
        <v>121213274</v>
      </c>
      <c r="C893" s="629">
        <f t="shared" si="53"/>
        <v>45930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АРМЕЙСКИ ХОЛДИНГ АД</v>
      </c>
      <c r="B894" s="625" t="str">
        <f t="shared" si="52"/>
        <v>121213274</v>
      </c>
      <c r="C894" s="629">
        <f t="shared" si="53"/>
        <v>45930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АРМЕЙСКИ ХОЛДИНГ АД</v>
      </c>
      <c r="B895" s="625" t="str">
        <f t="shared" si="52"/>
        <v>121213274</v>
      </c>
      <c r="C895" s="629">
        <f t="shared" si="53"/>
        <v>45930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АРМЕЙСКИ ХОЛДИНГ АД</v>
      </c>
      <c r="B896" s="625" t="str">
        <f t="shared" si="52"/>
        <v>121213274</v>
      </c>
      <c r="C896" s="629">
        <f t="shared" si="53"/>
        <v>45930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АРМЕЙСКИ ХОЛДИНГ АД</v>
      </c>
      <c r="B897" s="625" t="str">
        <f t="shared" si="52"/>
        <v>121213274</v>
      </c>
      <c r="C897" s="629">
        <f t="shared" si="53"/>
        <v>45930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307</v>
      </c>
    </row>
    <row r="898" spans="1:8">
      <c r="A898" s="625" t="str">
        <f t="shared" si="51"/>
        <v>АРМЕЙСКИ ХОЛДИНГ АД</v>
      </c>
      <c r="B898" s="625" t="str">
        <f t="shared" si="52"/>
        <v>121213274</v>
      </c>
      <c r="C898" s="629">
        <f t="shared" si="53"/>
        <v>45930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84</v>
      </c>
    </row>
    <row r="899" spans="1:8">
      <c r="A899" s="625" t="str">
        <f t="shared" si="51"/>
        <v>АРМЕЙСКИ ХОЛДИНГ АД</v>
      </c>
      <c r="B899" s="625" t="str">
        <f t="shared" si="52"/>
        <v>121213274</v>
      </c>
      <c r="C899" s="629">
        <f t="shared" si="53"/>
        <v>45930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АРМЕЙСКИ ХОЛДИНГ АД</v>
      </c>
      <c r="B900" s="625" t="str">
        <f t="shared" si="52"/>
        <v>121213274</v>
      </c>
      <c r="C900" s="629">
        <f t="shared" si="53"/>
        <v>45930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АРМЕЙСКИ ХОЛДИНГ АД</v>
      </c>
      <c r="B901" s="625" t="str">
        <f t="shared" si="52"/>
        <v>121213274</v>
      </c>
      <c r="C901" s="629">
        <f t="shared" si="53"/>
        <v>45930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223</v>
      </c>
    </row>
    <row r="902" spans="1:8">
      <c r="A902" s="625" t="str">
        <f t="shared" si="51"/>
        <v>АРМЕЙСКИ ХОЛДИНГ АД</v>
      </c>
      <c r="B902" s="625" t="str">
        <f t="shared" si="52"/>
        <v>121213274</v>
      </c>
      <c r="C902" s="629">
        <f t="shared" si="53"/>
        <v>45930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АРМЕЙСКИ ХОЛДИНГ АД</v>
      </c>
      <c r="B903" s="625" t="str">
        <f t="shared" si="52"/>
        <v>121213274</v>
      </c>
      <c r="C903" s="629">
        <f t="shared" si="53"/>
        <v>45930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АРМЕЙСКИ ХОЛДИНГ АД</v>
      </c>
      <c r="B904" s="625" t="str">
        <f t="shared" si="52"/>
        <v>121213274</v>
      </c>
      <c r="C904" s="629">
        <f t="shared" si="53"/>
        <v>45930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АРМЕЙСКИ ХОЛДИНГ АД</v>
      </c>
      <c r="B905" s="625" t="str">
        <f t="shared" si="52"/>
        <v>121213274</v>
      </c>
      <c r="C905" s="629">
        <f t="shared" si="53"/>
        <v>45930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АРМЕЙСКИ ХОЛДИНГ АД</v>
      </c>
      <c r="B906" s="625" t="str">
        <f t="shared" si="52"/>
        <v>121213274</v>
      </c>
      <c r="C906" s="629">
        <f t="shared" si="53"/>
        <v>45930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АРМЕЙСКИ ХОЛДИНГ АД</v>
      </c>
      <c r="B907" s="625" t="str">
        <f t="shared" si="52"/>
        <v>121213274</v>
      </c>
      <c r="C907" s="629">
        <f t="shared" si="53"/>
        <v>45930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АРМЕЙСКИ ХОЛДИНГ АД</v>
      </c>
      <c r="B908" s="625" t="str">
        <f t="shared" si="52"/>
        <v>121213274</v>
      </c>
      <c r="C908" s="629">
        <f t="shared" si="53"/>
        <v>45930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307</v>
      </c>
    </row>
    <row r="909" spans="1:8">
      <c r="A909" s="625" t="str">
        <f t="shared" si="51"/>
        <v>АРМЕЙСКИ ХОЛДИНГ АД</v>
      </c>
      <c r="B909" s="625" t="str">
        <f t="shared" si="52"/>
        <v>121213274</v>
      </c>
      <c r="C909" s="629">
        <f t="shared" si="53"/>
        <v>45930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АРМЕЙСКИ ХОЛДИНГ АД</v>
      </c>
      <c r="B910" s="625" t="str">
        <f t="shared" si="52"/>
        <v>121213274</v>
      </c>
      <c r="C910" s="629">
        <f t="shared" si="53"/>
        <v>45930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307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АРМЕЙСКИ ХОЛДИНГ АД</v>
      </c>
      <c r="B912" s="625" t="str">
        <f t="shared" ref="B912:B975" si="55">pdeBulstat</f>
        <v>121213274</v>
      </c>
      <c r="C912" s="629">
        <f t="shared" ref="C912:C975" si="56">endDate</f>
        <v>45930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АРМЕЙСКИ ХОЛДИНГ АД</v>
      </c>
      <c r="B913" s="625" t="str">
        <f t="shared" si="55"/>
        <v>121213274</v>
      </c>
      <c r="C913" s="629">
        <f t="shared" si="56"/>
        <v>45930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319</v>
      </c>
    </row>
    <row r="914" spans="1:8">
      <c r="A914" s="625" t="str">
        <f t="shared" si="54"/>
        <v>АРМЕЙСКИ ХОЛДИНГ АД</v>
      </c>
      <c r="B914" s="625" t="str">
        <f t="shared" si="55"/>
        <v>121213274</v>
      </c>
      <c r="C914" s="629">
        <f t="shared" si="56"/>
        <v>45930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319</v>
      </c>
    </row>
    <row r="915" spans="1:8">
      <c r="A915" s="625" t="str">
        <f t="shared" si="54"/>
        <v>АРМЕЙСКИ ХОЛДИНГ АД</v>
      </c>
      <c r="B915" s="625" t="str">
        <f t="shared" si="55"/>
        <v>121213274</v>
      </c>
      <c r="C915" s="629">
        <f t="shared" si="56"/>
        <v>45930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АРМЕЙСКИ ХОЛДИНГ АД</v>
      </c>
      <c r="B916" s="625" t="str">
        <f t="shared" si="55"/>
        <v>121213274</v>
      </c>
      <c r="C916" s="629">
        <f t="shared" si="56"/>
        <v>45930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АРМЕЙСКИ ХОЛДИНГ АД</v>
      </c>
      <c r="B917" s="625" t="str">
        <f t="shared" si="55"/>
        <v>121213274</v>
      </c>
      <c r="C917" s="629">
        <f t="shared" si="56"/>
        <v>45930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АРМЕЙСКИ ХОЛДИНГ АД</v>
      </c>
      <c r="B918" s="625" t="str">
        <f t="shared" si="55"/>
        <v>121213274</v>
      </c>
      <c r="C918" s="629">
        <f t="shared" si="56"/>
        <v>45930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АРМЕЙСКИ ХОЛДИНГ АД</v>
      </c>
      <c r="B919" s="625" t="str">
        <f t="shared" si="55"/>
        <v>121213274</v>
      </c>
      <c r="C919" s="629">
        <f t="shared" si="56"/>
        <v>45930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АРМЕЙСКИ ХОЛДИНГ АД</v>
      </c>
      <c r="B920" s="625" t="str">
        <f t="shared" si="55"/>
        <v>121213274</v>
      </c>
      <c r="C920" s="629">
        <f t="shared" si="56"/>
        <v>45930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АРМЕЙСКИ ХОЛДИНГ АД</v>
      </c>
      <c r="B921" s="625" t="str">
        <f t="shared" si="55"/>
        <v>121213274</v>
      </c>
      <c r="C921" s="629">
        <f t="shared" si="56"/>
        <v>45930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319</v>
      </c>
    </row>
    <row r="922" spans="1:8">
      <c r="A922" s="625" t="str">
        <f t="shared" si="54"/>
        <v>АРМЕЙСКИ ХОЛДИНГ АД</v>
      </c>
      <c r="B922" s="625" t="str">
        <f t="shared" si="55"/>
        <v>121213274</v>
      </c>
      <c r="C922" s="629">
        <f t="shared" si="56"/>
        <v>45930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15</v>
      </c>
    </row>
    <row r="923" spans="1:8">
      <c r="A923" s="625" t="str">
        <f t="shared" si="54"/>
        <v>АРМЕЙСКИ ХОЛДИНГ АД</v>
      </c>
      <c r="B923" s="625" t="str">
        <f t="shared" si="55"/>
        <v>121213274</v>
      </c>
      <c r="C923" s="629">
        <f t="shared" si="56"/>
        <v>45930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74</v>
      </c>
    </row>
    <row r="924" spans="1:8">
      <c r="A924" s="625" t="str">
        <f t="shared" si="54"/>
        <v>АРМЕЙСКИ ХОЛДИНГ АД</v>
      </c>
      <c r="B924" s="625" t="str">
        <f t="shared" si="55"/>
        <v>121213274</v>
      </c>
      <c r="C924" s="629">
        <f t="shared" si="56"/>
        <v>45930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74</v>
      </c>
    </row>
    <row r="925" spans="1:8">
      <c r="A925" s="625" t="str">
        <f t="shared" si="54"/>
        <v>АРМЕЙСКИ ХОЛДИНГ АД</v>
      </c>
      <c r="B925" s="625" t="str">
        <f t="shared" si="55"/>
        <v>121213274</v>
      </c>
      <c r="C925" s="629">
        <f t="shared" si="56"/>
        <v>45930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АРМЕЙСКИ ХОЛДИНГ АД</v>
      </c>
      <c r="B926" s="625" t="str">
        <f t="shared" si="55"/>
        <v>121213274</v>
      </c>
      <c r="C926" s="629">
        <f t="shared" si="56"/>
        <v>45930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АРМЕЙСКИ ХОЛДИНГ АД</v>
      </c>
      <c r="B927" s="625" t="str">
        <f t="shared" si="55"/>
        <v>121213274</v>
      </c>
      <c r="C927" s="629">
        <f t="shared" si="56"/>
        <v>45930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АРМЕЙСКИ ХОЛДИНГ АД</v>
      </c>
      <c r="B928" s="625" t="str">
        <f t="shared" si="55"/>
        <v>121213274</v>
      </c>
      <c r="C928" s="629">
        <f t="shared" si="56"/>
        <v>45930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АРМЕЙСКИ ХОЛДИНГ АД</v>
      </c>
      <c r="B929" s="625" t="str">
        <f t="shared" si="55"/>
        <v>121213274</v>
      </c>
      <c r="C929" s="629">
        <f t="shared" si="56"/>
        <v>45930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АРМЕЙСКИ ХОЛДИНГ АД</v>
      </c>
      <c r="B930" s="625" t="str">
        <f t="shared" si="55"/>
        <v>121213274</v>
      </c>
      <c r="C930" s="629">
        <f t="shared" si="56"/>
        <v>45930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АРМЕЙСКИ ХОЛДИНГ АД</v>
      </c>
      <c r="B931" s="625" t="str">
        <f t="shared" si="55"/>
        <v>121213274</v>
      </c>
      <c r="C931" s="629">
        <f t="shared" si="56"/>
        <v>45930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АРМЕЙСКИ ХОЛДИНГ АД</v>
      </c>
      <c r="B932" s="625" t="str">
        <f t="shared" si="55"/>
        <v>121213274</v>
      </c>
      <c r="C932" s="629">
        <f t="shared" si="56"/>
        <v>45930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АРМЕЙСКИ ХОЛДИНГ АД</v>
      </c>
      <c r="B933" s="625" t="str">
        <f t="shared" si="55"/>
        <v>121213274</v>
      </c>
      <c r="C933" s="629">
        <f t="shared" si="56"/>
        <v>45930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АРМЕЙСКИ ХОЛДИНГ АД</v>
      </c>
      <c r="B934" s="625" t="str">
        <f t="shared" si="55"/>
        <v>121213274</v>
      </c>
      <c r="C934" s="629">
        <f t="shared" si="56"/>
        <v>45930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АРМЕЙСКИ ХОЛДИНГ АД</v>
      </c>
      <c r="B935" s="625" t="str">
        <f t="shared" si="55"/>
        <v>121213274</v>
      </c>
      <c r="C935" s="629">
        <f t="shared" si="56"/>
        <v>45930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АРМЕЙСКИ ХОЛДИНГ АД</v>
      </c>
      <c r="B936" s="625" t="str">
        <f t="shared" si="55"/>
        <v>121213274</v>
      </c>
      <c r="C936" s="629">
        <f t="shared" si="56"/>
        <v>45930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АРМЕЙСКИ ХОЛДИНГ АД</v>
      </c>
      <c r="B937" s="625" t="str">
        <f t="shared" si="55"/>
        <v>121213274</v>
      </c>
      <c r="C937" s="629">
        <f t="shared" si="56"/>
        <v>45930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АРМЕЙСКИ ХОЛДИНГ АД</v>
      </c>
      <c r="B938" s="625" t="str">
        <f t="shared" si="55"/>
        <v>121213274</v>
      </c>
      <c r="C938" s="629">
        <f t="shared" si="56"/>
        <v>45930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АРМЕЙСКИ ХОЛДИНГ АД</v>
      </c>
      <c r="B939" s="625" t="str">
        <f t="shared" si="55"/>
        <v>121213274</v>
      </c>
      <c r="C939" s="629">
        <f t="shared" si="56"/>
        <v>45930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АРМЕЙСКИ ХОЛДИНГ АД</v>
      </c>
      <c r="B940" s="625" t="str">
        <f t="shared" si="55"/>
        <v>121213274</v>
      </c>
      <c r="C940" s="629">
        <f t="shared" si="56"/>
        <v>45930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АРМЕЙСКИ ХОЛДИНГ АД</v>
      </c>
      <c r="B941" s="625" t="str">
        <f t="shared" si="55"/>
        <v>121213274</v>
      </c>
      <c r="C941" s="629">
        <f t="shared" si="56"/>
        <v>45930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АРМЕЙСКИ ХОЛДИНГ АД</v>
      </c>
      <c r="B942" s="625" t="str">
        <f t="shared" si="55"/>
        <v>121213274</v>
      </c>
      <c r="C942" s="629">
        <f t="shared" si="56"/>
        <v>45930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74</v>
      </c>
    </row>
    <row r="943" spans="1:8">
      <c r="A943" s="625" t="str">
        <f t="shared" si="54"/>
        <v>АРМЕЙСКИ ХОЛДИНГ АД</v>
      </c>
      <c r="B943" s="625" t="str">
        <f t="shared" si="55"/>
        <v>121213274</v>
      </c>
      <c r="C943" s="629">
        <f t="shared" si="56"/>
        <v>45930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408</v>
      </c>
    </row>
    <row r="944" spans="1:8">
      <c r="A944" s="625" t="str">
        <f t="shared" si="54"/>
        <v>АРМЕЙСКИ ХОЛДИНГ АД</v>
      </c>
      <c r="B944" s="625" t="str">
        <f t="shared" si="55"/>
        <v>121213274</v>
      </c>
      <c r="C944" s="629">
        <f t="shared" si="56"/>
        <v>45930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АРМЕЙСКИ ХОЛДИНГ АД</v>
      </c>
      <c r="B945" s="625" t="str">
        <f t="shared" si="55"/>
        <v>121213274</v>
      </c>
      <c r="C945" s="629">
        <f t="shared" si="56"/>
        <v>45930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АРМЕЙСКИ ХОЛДИНГ АД</v>
      </c>
      <c r="B946" s="625" t="str">
        <f t="shared" si="55"/>
        <v>121213274</v>
      </c>
      <c r="C946" s="629">
        <f t="shared" si="56"/>
        <v>45930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АРМЕЙСКИ ХОЛДИНГ АД</v>
      </c>
      <c r="B947" s="625" t="str">
        <f t="shared" si="55"/>
        <v>121213274</v>
      </c>
      <c r="C947" s="629">
        <f t="shared" si="56"/>
        <v>45930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АРМЕЙСКИ ХОЛДИНГ АД</v>
      </c>
      <c r="B948" s="625" t="str">
        <f t="shared" si="55"/>
        <v>121213274</v>
      </c>
      <c r="C948" s="629">
        <f t="shared" si="56"/>
        <v>45930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АРМЕЙСКИ ХОЛДИНГ АД</v>
      </c>
      <c r="B949" s="625" t="str">
        <f t="shared" si="55"/>
        <v>121213274</v>
      </c>
      <c r="C949" s="629">
        <f t="shared" si="56"/>
        <v>45930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АРМЕЙСКИ ХОЛДИНГ АД</v>
      </c>
      <c r="B950" s="625" t="str">
        <f t="shared" si="55"/>
        <v>121213274</v>
      </c>
      <c r="C950" s="629">
        <f t="shared" si="56"/>
        <v>45930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АРМЕЙСКИ ХОЛДИНГ АД</v>
      </c>
      <c r="B951" s="625" t="str">
        <f t="shared" si="55"/>
        <v>121213274</v>
      </c>
      <c r="C951" s="629">
        <f t="shared" si="56"/>
        <v>45930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АРМЕЙСКИ ХОЛДИНГ АД</v>
      </c>
      <c r="B952" s="625" t="str">
        <f t="shared" si="55"/>
        <v>121213274</v>
      </c>
      <c r="C952" s="629">
        <f t="shared" si="56"/>
        <v>45930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АРМЕЙСКИ ХОЛДИНГ АД</v>
      </c>
      <c r="B953" s="625" t="str">
        <f t="shared" si="55"/>
        <v>121213274</v>
      </c>
      <c r="C953" s="629">
        <f t="shared" si="56"/>
        <v>45930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АРМЕЙСКИ ХОЛДИНГ АД</v>
      </c>
      <c r="B954" s="625" t="str">
        <f t="shared" si="55"/>
        <v>121213274</v>
      </c>
      <c r="C954" s="629">
        <f t="shared" si="56"/>
        <v>45930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15</v>
      </c>
    </row>
    <row r="955" spans="1:8">
      <c r="A955" s="625" t="str">
        <f t="shared" si="54"/>
        <v>АРМЕЙСКИ ХОЛДИНГ АД</v>
      </c>
      <c r="B955" s="625" t="str">
        <f t="shared" si="55"/>
        <v>121213274</v>
      </c>
      <c r="C955" s="629">
        <f t="shared" si="56"/>
        <v>45930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АРМЕЙСКИ ХОЛДИНГ АД</v>
      </c>
      <c r="B956" s="625" t="str">
        <f t="shared" si="55"/>
        <v>121213274</v>
      </c>
      <c r="C956" s="629">
        <f t="shared" si="56"/>
        <v>45930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АРМЕЙСКИ ХОЛДИНГ АД</v>
      </c>
      <c r="B957" s="625" t="str">
        <f t="shared" si="55"/>
        <v>121213274</v>
      </c>
      <c r="C957" s="629">
        <f t="shared" si="56"/>
        <v>45930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АРМЕЙСКИ ХОЛДИНГ АД</v>
      </c>
      <c r="B958" s="625" t="str">
        <f t="shared" si="55"/>
        <v>121213274</v>
      </c>
      <c r="C958" s="629">
        <f t="shared" si="56"/>
        <v>45930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АРМЕЙСКИ ХОЛДИНГ АД</v>
      </c>
      <c r="B959" s="625" t="str">
        <f t="shared" si="55"/>
        <v>121213274</v>
      </c>
      <c r="C959" s="629">
        <f t="shared" si="56"/>
        <v>45930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АРМЕЙСКИ ХОЛДИНГ АД</v>
      </c>
      <c r="B960" s="625" t="str">
        <f t="shared" si="55"/>
        <v>121213274</v>
      </c>
      <c r="C960" s="629">
        <f t="shared" si="56"/>
        <v>45930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АРМЕЙСКИ ХОЛДИНГ АД</v>
      </c>
      <c r="B961" s="625" t="str">
        <f t="shared" si="55"/>
        <v>121213274</v>
      </c>
      <c r="C961" s="629">
        <f t="shared" si="56"/>
        <v>45930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АРМЕЙСКИ ХОЛДИНГ АД</v>
      </c>
      <c r="B962" s="625" t="str">
        <f t="shared" si="55"/>
        <v>121213274</v>
      </c>
      <c r="C962" s="629">
        <f t="shared" si="56"/>
        <v>45930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АРМЕЙСКИ ХОЛДИНГ АД</v>
      </c>
      <c r="B963" s="625" t="str">
        <f t="shared" si="55"/>
        <v>121213274</v>
      </c>
      <c r="C963" s="629">
        <f t="shared" si="56"/>
        <v>45930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АРМЕЙСКИ ХОЛДИНГ АД</v>
      </c>
      <c r="B964" s="625" t="str">
        <f t="shared" si="55"/>
        <v>121213274</v>
      </c>
      <c r="C964" s="629">
        <f t="shared" si="56"/>
        <v>45930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АРМЕЙСКИ ХОЛДИНГ АД</v>
      </c>
      <c r="B965" s="625" t="str">
        <f t="shared" si="55"/>
        <v>121213274</v>
      </c>
      <c r="C965" s="629">
        <f t="shared" si="56"/>
        <v>45930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АРМЕЙСКИ ХОЛДИНГ АД</v>
      </c>
      <c r="B966" s="625" t="str">
        <f t="shared" si="55"/>
        <v>121213274</v>
      </c>
      <c r="C966" s="629">
        <f t="shared" si="56"/>
        <v>45930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АРМЕЙСКИ ХОЛДИНГ АД</v>
      </c>
      <c r="B967" s="625" t="str">
        <f t="shared" si="55"/>
        <v>121213274</v>
      </c>
      <c r="C967" s="629">
        <f t="shared" si="56"/>
        <v>45930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АРМЕЙСКИ ХОЛДИНГ АД</v>
      </c>
      <c r="B968" s="625" t="str">
        <f t="shared" si="55"/>
        <v>121213274</v>
      </c>
      <c r="C968" s="629">
        <f t="shared" si="56"/>
        <v>45930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АРМЕЙСКИ ХОЛДИНГ АД</v>
      </c>
      <c r="B969" s="625" t="str">
        <f t="shared" si="55"/>
        <v>121213274</v>
      </c>
      <c r="C969" s="629">
        <f t="shared" si="56"/>
        <v>45930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АРМЕЙСКИ ХОЛДИНГ АД</v>
      </c>
      <c r="B970" s="625" t="str">
        <f t="shared" si="55"/>
        <v>121213274</v>
      </c>
      <c r="C970" s="629">
        <f t="shared" si="56"/>
        <v>45930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АРМЕЙСКИ ХОЛДИНГ АД</v>
      </c>
      <c r="B971" s="625" t="str">
        <f t="shared" si="55"/>
        <v>121213274</v>
      </c>
      <c r="C971" s="629">
        <f t="shared" si="56"/>
        <v>45930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АРМЕЙСКИ ХОЛДИНГ АД</v>
      </c>
      <c r="B972" s="625" t="str">
        <f t="shared" si="55"/>
        <v>121213274</v>
      </c>
      <c r="C972" s="629">
        <f t="shared" si="56"/>
        <v>45930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АРМЕЙСКИ ХОЛДИНГ АД</v>
      </c>
      <c r="B973" s="625" t="str">
        <f t="shared" si="55"/>
        <v>121213274</v>
      </c>
      <c r="C973" s="629">
        <f t="shared" si="56"/>
        <v>45930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АРМЕЙСКИ ХОЛДИНГ АД</v>
      </c>
      <c r="B974" s="625" t="str">
        <f t="shared" si="55"/>
        <v>121213274</v>
      </c>
      <c r="C974" s="629">
        <f t="shared" si="56"/>
        <v>45930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0</v>
      </c>
    </row>
    <row r="975" spans="1:8">
      <c r="A975" s="625" t="str">
        <f t="shared" si="54"/>
        <v>АРМЕЙСКИ ХОЛДИНГ АД</v>
      </c>
      <c r="B975" s="625" t="str">
        <f t="shared" si="55"/>
        <v>121213274</v>
      </c>
      <c r="C975" s="629">
        <f t="shared" si="56"/>
        <v>45930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15</v>
      </c>
    </row>
    <row r="976" spans="1:8">
      <c r="A976" s="625" t="str">
        <f t="shared" ref="A976:A1039" si="57">pdeName</f>
        <v>АРМЕЙСКИ ХОЛДИНГ АД</v>
      </c>
      <c r="B976" s="625" t="str">
        <f t="shared" ref="B976:B1039" si="58">pdeBulstat</f>
        <v>121213274</v>
      </c>
      <c r="C976" s="629">
        <f t="shared" ref="C976:C1039" si="59">endDate</f>
        <v>45930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АРМЕЙСКИ ХОЛДИНГ АД</v>
      </c>
      <c r="B977" s="625" t="str">
        <f t="shared" si="58"/>
        <v>121213274</v>
      </c>
      <c r="C977" s="629">
        <f t="shared" si="59"/>
        <v>45930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319</v>
      </c>
    </row>
    <row r="978" spans="1:8">
      <c r="A978" s="625" t="str">
        <f t="shared" si="57"/>
        <v>АРМЕЙСКИ ХОЛДИНГ АД</v>
      </c>
      <c r="B978" s="625" t="str">
        <f t="shared" si="58"/>
        <v>121213274</v>
      </c>
      <c r="C978" s="629">
        <f t="shared" si="59"/>
        <v>45930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319</v>
      </c>
    </row>
    <row r="979" spans="1:8">
      <c r="A979" s="625" t="str">
        <f t="shared" si="57"/>
        <v>АРМЕЙСКИ ХОЛДИНГ АД</v>
      </c>
      <c r="B979" s="625" t="str">
        <f t="shared" si="58"/>
        <v>121213274</v>
      </c>
      <c r="C979" s="629">
        <f t="shared" si="59"/>
        <v>45930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АРМЕЙСКИ ХОЛДИНГ АД</v>
      </c>
      <c r="B980" s="625" t="str">
        <f t="shared" si="58"/>
        <v>121213274</v>
      </c>
      <c r="C980" s="629">
        <f t="shared" si="59"/>
        <v>45930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АРМЕЙСКИ ХОЛДИНГ АД</v>
      </c>
      <c r="B981" s="625" t="str">
        <f t="shared" si="58"/>
        <v>121213274</v>
      </c>
      <c r="C981" s="629">
        <f t="shared" si="59"/>
        <v>45930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АРМЕЙСКИ ХОЛДИНГ АД</v>
      </c>
      <c r="B982" s="625" t="str">
        <f t="shared" si="58"/>
        <v>121213274</v>
      </c>
      <c r="C982" s="629">
        <f t="shared" si="59"/>
        <v>45930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АРМЕЙСКИ ХОЛДИНГ АД</v>
      </c>
      <c r="B983" s="625" t="str">
        <f t="shared" si="58"/>
        <v>121213274</v>
      </c>
      <c r="C983" s="629">
        <f t="shared" si="59"/>
        <v>45930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АРМЕЙСКИ ХОЛДИНГ АД</v>
      </c>
      <c r="B984" s="625" t="str">
        <f t="shared" si="58"/>
        <v>121213274</v>
      </c>
      <c r="C984" s="629">
        <f t="shared" si="59"/>
        <v>45930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АРМЕЙСКИ ХОЛДИНГ АД</v>
      </c>
      <c r="B985" s="625" t="str">
        <f t="shared" si="58"/>
        <v>121213274</v>
      </c>
      <c r="C985" s="629">
        <f t="shared" si="59"/>
        <v>45930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319</v>
      </c>
    </row>
    <row r="986" spans="1:8">
      <c r="A986" s="625" t="str">
        <f t="shared" si="57"/>
        <v>АРМЕЙСКИ ХОЛДИНГ АД</v>
      </c>
      <c r="B986" s="625" t="str">
        <f t="shared" si="58"/>
        <v>121213274</v>
      </c>
      <c r="C986" s="629">
        <f t="shared" si="59"/>
        <v>45930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АРМЕЙСКИ ХОЛДИНГ АД</v>
      </c>
      <c r="B987" s="625" t="str">
        <f t="shared" si="58"/>
        <v>121213274</v>
      </c>
      <c r="C987" s="629">
        <f t="shared" si="59"/>
        <v>45930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74</v>
      </c>
    </row>
    <row r="988" spans="1:8">
      <c r="A988" s="625" t="str">
        <f t="shared" si="57"/>
        <v>АРМЕЙСКИ ХОЛДИНГ АД</v>
      </c>
      <c r="B988" s="625" t="str">
        <f t="shared" si="58"/>
        <v>121213274</v>
      </c>
      <c r="C988" s="629">
        <f t="shared" si="59"/>
        <v>45930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74</v>
      </c>
    </row>
    <row r="989" spans="1:8">
      <c r="A989" s="625" t="str">
        <f t="shared" si="57"/>
        <v>АРМЕЙСКИ ХОЛДИНГ АД</v>
      </c>
      <c r="B989" s="625" t="str">
        <f t="shared" si="58"/>
        <v>121213274</v>
      </c>
      <c r="C989" s="629">
        <f t="shared" si="59"/>
        <v>45930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АРМЕЙСКИ ХОЛДИНГ АД</v>
      </c>
      <c r="B990" s="625" t="str">
        <f t="shared" si="58"/>
        <v>121213274</v>
      </c>
      <c r="C990" s="629">
        <f t="shared" si="59"/>
        <v>45930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АРМЕЙСКИ ХОЛДИНГ АД</v>
      </c>
      <c r="B991" s="625" t="str">
        <f t="shared" si="58"/>
        <v>121213274</v>
      </c>
      <c r="C991" s="629">
        <f t="shared" si="59"/>
        <v>45930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АРМЕЙСКИ ХОЛДИНГ АД</v>
      </c>
      <c r="B992" s="625" t="str">
        <f t="shared" si="58"/>
        <v>121213274</v>
      </c>
      <c r="C992" s="629">
        <f t="shared" si="59"/>
        <v>45930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АРМЕЙСКИ ХОЛДИНГ АД</v>
      </c>
      <c r="B993" s="625" t="str">
        <f t="shared" si="58"/>
        <v>121213274</v>
      </c>
      <c r="C993" s="629">
        <f t="shared" si="59"/>
        <v>45930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АРМЕЙСКИ ХОЛДИНГ АД</v>
      </c>
      <c r="B994" s="625" t="str">
        <f t="shared" si="58"/>
        <v>121213274</v>
      </c>
      <c r="C994" s="629">
        <f t="shared" si="59"/>
        <v>45930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АРМЕЙСКИ ХОЛДИНГ АД</v>
      </c>
      <c r="B995" s="625" t="str">
        <f t="shared" si="58"/>
        <v>121213274</v>
      </c>
      <c r="C995" s="629">
        <f t="shared" si="59"/>
        <v>45930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АРМЕЙСКИ ХОЛДИНГ АД</v>
      </c>
      <c r="B996" s="625" t="str">
        <f t="shared" si="58"/>
        <v>121213274</v>
      </c>
      <c r="C996" s="629">
        <f t="shared" si="59"/>
        <v>45930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АРМЕЙСКИ ХОЛДИНГ АД</v>
      </c>
      <c r="B997" s="625" t="str">
        <f t="shared" si="58"/>
        <v>121213274</v>
      </c>
      <c r="C997" s="629">
        <f t="shared" si="59"/>
        <v>45930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АРМЕЙСКИ ХОЛДИНГ АД</v>
      </c>
      <c r="B998" s="625" t="str">
        <f t="shared" si="58"/>
        <v>121213274</v>
      </c>
      <c r="C998" s="629">
        <f t="shared" si="59"/>
        <v>45930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АРМЕЙСКИ ХОЛДИНГ АД</v>
      </c>
      <c r="B999" s="625" t="str">
        <f t="shared" si="58"/>
        <v>121213274</v>
      </c>
      <c r="C999" s="629">
        <f t="shared" si="59"/>
        <v>45930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АРМЕЙСКИ ХОЛДИНГ АД</v>
      </c>
      <c r="B1000" s="625" t="str">
        <f t="shared" si="58"/>
        <v>121213274</v>
      </c>
      <c r="C1000" s="629">
        <f t="shared" si="59"/>
        <v>45930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АРМЕЙСКИ ХОЛДИНГ АД</v>
      </c>
      <c r="B1001" s="625" t="str">
        <f t="shared" si="58"/>
        <v>121213274</v>
      </c>
      <c r="C1001" s="629">
        <f t="shared" si="59"/>
        <v>45930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АРМЕЙСКИ ХОЛДИНГ АД</v>
      </c>
      <c r="B1002" s="625" t="str">
        <f t="shared" si="58"/>
        <v>121213274</v>
      </c>
      <c r="C1002" s="629">
        <f t="shared" si="59"/>
        <v>45930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АРМЕЙСКИ ХОЛДИНГ АД</v>
      </c>
      <c r="B1003" s="625" t="str">
        <f t="shared" si="58"/>
        <v>121213274</v>
      </c>
      <c r="C1003" s="629">
        <f t="shared" si="59"/>
        <v>45930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АРМЕЙСКИ ХОЛДИНГ АД</v>
      </c>
      <c r="B1004" s="625" t="str">
        <f t="shared" si="58"/>
        <v>121213274</v>
      </c>
      <c r="C1004" s="629">
        <f t="shared" si="59"/>
        <v>45930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АРМЕЙСКИ ХОЛДИНГ АД</v>
      </c>
      <c r="B1005" s="625" t="str">
        <f t="shared" si="58"/>
        <v>121213274</v>
      </c>
      <c r="C1005" s="629">
        <f t="shared" si="59"/>
        <v>45930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АРМЕЙСКИ ХОЛДИНГ АД</v>
      </c>
      <c r="B1006" s="625" t="str">
        <f t="shared" si="58"/>
        <v>121213274</v>
      </c>
      <c r="C1006" s="629">
        <f t="shared" si="59"/>
        <v>45930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74</v>
      </c>
    </row>
    <row r="1007" spans="1:8">
      <c r="A1007" s="625" t="str">
        <f t="shared" si="57"/>
        <v>АРМЕЙСКИ ХОЛДИНГ АД</v>
      </c>
      <c r="B1007" s="625" t="str">
        <f t="shared" si="58"/>
        <v>121213274</v>
      </c>
      <c r="C1007" s="629">
        <f t="shared" si="59"/>
        <v>45930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393</v>
      </c>
    </row>
    <row r="1008" spans="1:8">
      <c r="A1008" s="625" t="str">
        <f t="shared" si="57"/>
        <v>АРМЕЙСКИ ХОЛДИНГ АД</v>
      </c>
      <c r="B1008" s="625" t="str">
        <f t="shared" si="58"/>
        <v>121213274</v>
      </c>
      <c r="C1008" s="629">
        <f t="shared" si="59"/>
        <v>45930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АРМЕЙСКИ ХОЛДИНГ АД</v>
      </c>
      <c r="B1009" s="625" t="str">
        <f t="shared" si="58"/>
        <v>121213274</v>
      </c>
      <c r="C1009" s="629">
        <f t="shared" si="59"/>
        <v>45930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АРМЕЙСКИ ХОЛДИНГ АД</v>
      </c>
      <c r="B1010" s="625" t="str">
        <f t="shared" si="58"/>
        <v>121213274</v>
      </c>
      <c r="C1010" s="629">
        <f t="shared" si="59"/>
        <v>45930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АРМЕЙСКИ ХОЛДИНГ АД</v>
      </c>
      <c r="B1011" s="625" t="str">
        <f t="shared" si="58"/>
        <v>121213274</v>
      </c>
      <c r="C1011" s="629">
        <f t="shared" si="59"/>
        <v>45930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АРМЕЙСКИ ХОЛДИНГ АД</v>
      </c>
      <c r="B1012" s="625" t="str">
        <f t="shared" si="58"/>
        <v>121213274</v>
      </c>
      <c r="C1012" s="629">
        <f t="shared" si="59"/>
        <v>45930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АРМЕЙСКИ ХОЛДИНГ АД</v>
      </c>
      <c r="B1013" s="625" t="str">
        <f t="shared" si="58"/>
        <v>121213274</v>
      </c>
      <c r="C1013" s="629">
        <f t="shared" si="59"/>
        <v>45930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АРМЕЙСКИ ХОЛДИНГ АД</v>
      </c>
      <c r="B1014" s="625" t="str">
        <f t="shared" si="58"/>
        <v>121213274</v>
      </c>
      <c r="C1014" s="629">
        <f t="shared" si="59"/>
        <v>45930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АРМЕЙСКИ ХОЛДИНГ АД</v>
      </c>
      <c r="B1015" s="625" t="str">
        <f t="shared" si="58"/>
        <v>121213274</v>
      </c>
      <c r="C1015" s="629">
        <f t="shared" si="59"/>
        <v>45930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АРМЕЙСКИ ХОЛДИНГ АД</v>
      </c>
      <c r="B1016" s="625" t="str">
        <f t="shared" si="58"/>
        <v>121213274</v>
      </c>
      <c r="C1016" s="629">
        <f t="shared" si="59"/>
        <v>45930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АРМЕЙСКИ ХОЛДИНГ АД</v>
      </c>
      <c r="B1017" s="625" t="str">
        <f t="shared" si="58"/>
        <v>121213274</v>
      </c>
      <c r="C1017" s="629">
        <f t="shared" si="59"/>
        <v>45930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АРМЕЙСКИ ХОЛДИНГ АД</v>
      </c>
      <c r="B1018" s="625" t="str">
        <f t="shared" si="58"/>
        <v>121213274</v>
      </c>
      <c r="C1018" s="629">
        <f t="shared" si="59"/>
        <v>45930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АРМЕЙСКИ ХОЛДИНГ АД</v>
      </c>
      <c r="B1019" s="625" t="str">
        <f t="shared" si="58"/>
        <v>121213274</v>
      </c>
      <c r="C1019" s="629">
        <f t="shared" si="59"/>
        <v>45930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АРМЕЙСКИ ХОЛДИНГ АД</v>
      </c>
      <c r="B1020" s="625" t="str">
        <f t="shared" si="58"/>
        <v>121213274</v>
      </c>
      <c r="C1020" s="629">
        <f t="shared" si="59"/>
        <v>45930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АРМЕЙСКИ ХОЛДИНГ АД</v>
      </c>
      <c r="B1021" s="625" t="str">
        <f t="shared" si="58"/>
        <v>121213274</v>
      </c>
      <c r="C1021" s="629">
        <f t="shared" si="59"/>
        <v>45930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АРМЕЙСКИ ХОЛДИНГ АД</v>
      </c>
      <c r="B1022" s="625" t="str">
        <f t="shared" si="58"/>
        <v>121213274</v>
      </c>
      <c r="C1022" s="629">
        <f t="shared" si="59"/>
        <v>45930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АРМЕЙСКИ ХОЛДИНГ АД</v>
      </c>
      <c r="B1023" s="625" t="str">
        <f t="shared" si="58"/>
        <v>121213274</v>
      </c>
      <c r="C1023" s="629">
        <f t="shared" si="59"/>
        <v>45930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АРМЕЙСКИ ХОЛДИНГ АД</v>
      </c>
      <c r="B1024" s="625" t="str">
        <f t="shared" si="58"/>
        <v>121213274</v>
      </c>
      <c r="C1024" s="629">
        <f t="shared" si="59"/>
        <v>45930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АРМЕЙСКИ ХОЛДИНГ АД</v>
      </c>
      <c r="B1025" s="625" t="str">
        <f t="shared" si="58"/>
        <v>121213274</v>
      </c>
      <c r="C1025" s="629">
        <f t="shared" si="59"/>
        <v>45930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АРМЕЙСКИ ХОЛДИНГ АД</v>
      </c>
      <c r="B1026" s="625" t="str">
        <f t="shared" si="58"/>
        <v>121213274</v>
      </c>
      <c r="C1026" s="629">
        <f t="shared" si="59"/>
        <v>45930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АРМЕЙСКИ ХОЛДИНГ АД</v>
      </c>
      <c r="B1027" s="625" t="str">
        <f t="shared" si="58"/>
        <v>121213274</v>
      </c>
      <c r="C1027" s="629">
        <f t="shared" si="59"/>
        <v>45930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АРМЕЙСКИ ХОЛДИНГ АД</v>
      </c>
      <c r="B1028" s="625" t="str">
        <f t="shared" si="58"/>
        <v>121213274</v>
      </c>
      <c r="C1028" s="629">
        <f t="shared" si="59"/>
        <v>45930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АРМЕЙСКИ ХОЛДИНГ АД</v>
      </c>
      <c r="B1029" s="625" t="str">
        <f t="shared" si="58"/>
        <v>121213274</v>
      </c>
      <c r="C1029" s="629">
        <f t="shared" si="59"/>
        <v>45930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АРМЕЙСКИ ХОЛДИНГ АД</v>
      </c>
      <c r="B1030" s="625" t="str">
        <f t="shared" si="58"/>
        <v>121213274</v>
      </c>
      <c r="C1030" s="629">
        <f t="shared" si="59"/>
        <v>45930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АРМЕЙСКИ ХОЛДИНГ АД</v>
      </c>
      <c r="B1031" s="625" t="str">
        <f t="shared" si="58"/>
        <v>121213274</v>
      </c>
      <c r="C1031" s="629">
        <f t="shared" si="59"/>
        <v>45930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АРМЕЙСКИ ХОЛДИНГ АД</v>
      </c>
      <c r="B1032" s="625" t="str">
        <f t="shared" si="58"/>
        <v>121213274</v>
      </c>
      <c r="C1032" s="629">
        <f t="shared" si="59"/>
        <v>45930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АРМЕЙСКИ ХОЛДИНГ АД</v>
      </c>
      <c r="B1033" s="625" t="str">
        <f t="shared" si="58"/>
        <v>121213274</v>
      </c>
      <c r="C1033" s="629">
        <f t="shared" si="59"/>
        <v>45930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АРМЕЙСКИ ХОЛДИНГ АД</v>
      </c>
      <c r="B1034" s="625" t="str">
        <f t="shared" si="58"/>
        <v>121213274</v>
      </c>
      <c r="C1034" s="629">
        <f t="shared" si="59"/>
        <v>45930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АРМЕЙСКИ ХОЛДИНГ АД</v>
      </c>
      <c r="B1035" s="625" t="str">
        <f t="shared" si="58"/>
        <v>121213274</v>
      </c>
      <c r="C1035" s="629">
        <f t="shared" si="59"/>
        <v>45930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АРМЕЙСКИ ХОЛДИНГ АД</v>
      </c>
      <c r="B1036" s="625" t="str">
        <f t="shared" si="58"/>
        <v>121213274</v>
      </c>
      <c r="C1036" s="629">
        <f t="shared" si="59"/>
        <v>45930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АРМЕЙСКИ ХОЛДИНГ АД</v>
      </c>
      <c r="B1037" s="625" t="str">
        <f t="shared" si="58"/>
        <v>121213274</v>
      </c>
      <c r="C1037" s="629">
        <f t="shared" si="59"/>
        <v>45930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АРМЕЙСКИ ХОЛДИНГ АД</v>
      </c>
      <c r="B1038" s="625" t="str">
        <f t="shared" si="58"/>
        <v>121213274</v>
      </c>
      <c r="C1038" s="629">
        <f t="shared" si="59"/>
        <v>45930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140</v>
      </c>
    </row>
    <row r="1039" spans="1:8">
      <c r="A1039" s="625" t="str">
        <f t="shared" si="57"/>
        <v>АРМЕЙСКИ ХОЛДИНГ АД</v>
      </c>
      <c r="B1039" s="625" t="str">
        <f t="shared" si="58"/>
        <v>121213274</v>
      </c>
      <c r="C1039" s="629">
        <f t="shared" si="59"/>
        <v>45930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11</v>
      </c>
    </row>
    <row r="1040" spans="1:8">
      <c r="A1040" s="625" t="str">
        <f t="shared" ref="A1040:A1103" si="60">pdeName</f>
        <v>АРМЕЙСКИ ХОЛДИНГ АД</v>
      </c>
      <c r="B1040" s="625" t="str">
        <f t="shared" ref="B1040:B1103" si="61">pdeBulstat</f>
        <v>121213274</v>
      </c>
      <c r="C1040" s="629">
        <f t="shared" ref="C1040:C1103" si="62">endDate</f>
        <v>45930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АРМЕЙСКИ ХОЛДИНГ АД</v>
      </c>
      <c r="B1041" s="625" t="str">
        <f t="shared" si="61"/>
        <v>121213274</v>
      </c>
      <c r="C1041" s="629">
        <f t="shared" si="62"/>
        <v>45930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АРМЕЙСКИ ХОЛДИНГ АД</v>
      </c>
      <c r="B1042" s="625" t="str">
        <f t="shared" si="61"/>
        <v>121213274</v>
      </c>
      <c r="C1042" s="629">
        <f t="shared" si="62"/>
        <v>45930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85</v>
      </c>
    </row>
    <row r="1043" spans="1:8">
      <c r="A1043" s="625" t="str">
        <f t="shared" si="60"/>
        <v>АРМЕЙСКИ ХОЛДИНГ АД</v>
      </c>
      <c r="B1043" s="625" t="str">
        <f t="shared" si="61"/>
        <v>121213274</v>
      </c>
      <c r="C1043" s="629">
        <f t="shared" si="62"/>
        <v>45930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18</v>
      </c>
    </row>
    <row r="1044" spans="1:8">
      <c r="A1044" s="625" t="str">
        <f t="shared" si="60"/>
        <v>АРМЕЙСКИ ХОЛДИНГ АД</v>
      </c>
      <c r="B1044" s="625" t="str">
        <f t="shared" si="61"/>
        <v>121213274</v>
      </c>
      <c r="C1044" s="629">
        <f t="shared" si="62"/>
        <v>45930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АРМЕЙСКИ ХОЛДИНГ АД</v>
      </c>
      <c r="B1045" s="625" t="str">
        <f t="shared" si="61"/>
        <v>121213274</v>
      </c>
      <c r="C1045" s="629">
        <f t="shared" si="62"/>
        <v>45930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АРМЕЙСКИ ХОЛДИНГ АД</v>
      </c>
      <c r="B1046" s="625" t="str">
        <f t="shared" si="61"/>
        <v>121213274</v>
      </c>
      <c r="C1046" s="629">
        <f t="shared" si="62"/>
        <v>45930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18</v>
      </c>
    </row>
    <row r="1047" spans="1:8">
      <c r="A1047" s="625" t="str">
        <f t="shared" si="60"/>
        <v>АРМЕЙСКИ ХОЛДИНГ АД</v>
      </c>
      <c r="B1047" s="625" t="str">
        <f t="shared" si="61"/>
        <v>121213274</v>
      </c>
      <c r="C1047" s="629">
        <f t="shared" si="62"/>
        <v>45930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26</v>
      </c>
    </row>
    <row r="1048" spans="1:8">
      <c r="A1048" s="625" t="str">
        <f t="shared" si="60"/>
        <v>АРМЕЙСКИ ХОЛДИНГ АД</v>
      </c>
      <c r="B1048" s="625" t="str">
        <f t="shared" si="61"/>
        <v>121213274</v>
      </c>
      <c r="C1048" s="629">
        <f t="shared" si="62"/>
        <v>45930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2</v>
      </c>
    </row>
    <row r="1049" spans="1:8">
      <c r="A1049" s="625" t="str">
        <f t="shared" si="60"/>
        <v>АРМЕЙСКИ ХОЛДИНГ АД</v>
      </c>
      <c r="B1049" s="625" t="str">
        <f t="shared" si="61"/>
        <v>121213274</v>
      </c>
      <c r="C1049" s="629">
        <f t="shared" si="62"/>
        <v>45930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142</v>
      </c>
    </row>
    <row r="1050" spans="1:8">
      <c r="A1050" s="625" t="str">
        <f t="shared" si="60"/>
        <v>АРМЕЙСКИ ХОЛДИНГ АД</v>
      </c>
      <c r="B1050" s="625" t="str">
        <f t="shared" si="61"/>
        <v>121213274</v>
      </c>
      <c r="C1050" s="629">
        <f t="shared" si="62"/>
        <v>45930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142</v>
      </c>
    </row>
    <row r="1051" spans="1:8">
      <c r="A1051" s="625" t="str">
        <f t="shared" si="60"/>
        <v>АРМЕЙСКИ ХОЛДИНГ АД</v>
      </c>
      <c r="B1051" s="625" t="str">
        <f t="shared" si="61"/>
        <v>121213274</v>
      </c>
      <c r="C1051" s="629">
        <f t="shared" si="62"/>
        <v>45930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АРМЕЙСКИ ХОЛДИНГ АД</v>
      </c>
      <c r="B1052" s="625" t="str">
        <f t="shared" si="61"/>
        <v>121213274</v>
      </c>
      <c r="C1052" s="629">
        <f t="shared" si="62"/>
        <v>45930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АРМЕЙСКИ ХОЛДИНГ АД</v>
      </c>
      <c r="B1053" s="625" t="str">
        <f t="shared" si="61"/>
        <v>121213274</v>
      </c>
      <c r="C1053" s="629">
        <f t="shared" si="62"/>
        <v>45930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АРМЕЙСКИ ХОЛДИНГ АД</v>
      </c>
      <c r="B1054" s="625" t="str">
        <f t="shared" si="61"/>
        <v>121213274</v>
      </c>
      <c r="C1054" s="629">
        <f t="shared" si="62"/>
        <v>45930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АРМЕЙСКИ ХОЛДИНГ АД</v>
      </c>
      <c r="B1055" s="625" t="str">
        <f t="shared" si="61"/>
        <v>121213274</v>
      </c>
      <c r="C1055" s="629">
        <f t="shared" si="62"/>
        <v>45930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АРМЕЙСКИ ХОЛДИНГ АД</v>
      </c>
      <c r="B1056" s="625" t="str">
        <f t="shared" si="61"/>
        <v>121213274</v>
      </c>
      <c r="C1056" s="629">
        <f t="shared" si="62"/>
        <v>45930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АРМЕЙСКИ ХОЛДИНГ АД</v>
      </c>
      <c r="B1057" s="625" t="str">
        <f t="shared" si="61"/>
        <v>121213274</v>
      </c>
      <c r="C1057" s="629">
        <f t="shared" si="62"/>
        <v>45930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АРМЕЙСКИ ХОЛДИНГ АД</v>
      </c>
      <c r="B1058" s="625" t="str">
        <f t="shared" si="61"/>
        <v>121213274</v>
      </c>
      <c r="C1058" s="629">
        <f t="shared" si="62"/>
        <v>45930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АРМЕЙСКИ ХОЛДИНГ АД</v>
      </c>
      <c r="B1059" s="625" t="str">
        <f t="shared" si="61"/>
        <v>121213274</v>
      </c>
      <c r="C1059" s="629">
        <f t="shared" si="62"/>
        <v>45930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АРМЕЙСКИ ХОЛДИНГ АД</v>
      </c>
      <c r="B1060" s="625" t="str">
        <f t="shared" si="61"/>
        <v>121213274</v>
      </c>
      <c r="C1060" s="629">
        <f t="shared" si="62"/>
        <v>45930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АРМЕЙСКИ ХОЛДИНГ АД</v>
      </c>
      <c r="B1061" s="625" t="str">
        <f t="shared" si="61"/>
        <v>121213274</v>
      </c>
      <c r="C1061" s="629">
        <f t="shared" si="62"/>
        <v>45930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АРМЕЙСКИ ХОЛДИНГ АД</v>
      </c>
      <c r="B1062" s="625" t="str">
        <f t="shared" si="61"/>
        <v>121213274</v>
      </c>
      <c r="C1062" s="629">
        <f t="shared" si="62"/>
        <v>45930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АРМЕЙСКИ ХОЛДИНГ АД</v>
      </c>
      <c r="B1063" s="625" t="str">
        <f t="shared" si="61"/>
        <v>121213274</v>
      </c>
      <c r="C1063" s="629">
        <f t="shared" si="62"/>
        <v>45930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АРМЕЙСКИ ХОЛДИНГ АД</v>
      </c>
      <c r="B1064" s="625" t="str">
        <f t="shared" si="61"/>
        <v>121213274</v>
      </c>
      <c r="C1064" s="629">
        <f t="shared" si="62"/>
        <v>45930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АРМЕЙСКИ ХОЛДИНГ АД</v>
      </c>
      <c r="B1065" s="625" t="str">
        <f t="shared" si="61"/>
        <v>121213274</v>
      </c>
      <c r="C1065" s="629">
        <f t="shared" si="62"/>
        <v>45930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АРМЕЙСКИ ХОЛДИНГ АД</v>
      </c>
      <c r="B1066" s="625" t="str">
        <f t="shared" si="61"/>
        <v>121213274</v>
      </c>
      <c r="C1066" s="629">
        <f t="shared" si="62"/>
        <v>45930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АРМЕЙСКИ ХОЛДИНГ АД</v>
      </c>
      <c r="B1067" s="625" t="str">
        <f t="shared" si="61"/>
        <v>121213274</v>
      </c>
      <c r="C1067" s="629">
        <f t="shared" si="62"/>
        <v>45930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АРМЕЙСКИ ХОЛДИНГ АД</v>
      </c>
      <c r="B1068" s="625" t="str">
        <f t="shared" si="61"/>
        <v>121213274</v>
      </c>
      <c r="C1068" s="629">
        <f t="shared" si="62"/>
        <v>45930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АРМЕЙСКИ ХОЛДИНГ АД</v>
      </c>
      <c r="B1069" s="625" t="str">
        <f t="shared" si="61"/>
        <v>121213274</v>
      </c>
      <c r="C1069" s="629">
        <f t="shared" si="62"/>
        <v>45930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АРМЕЙСКИ ХОЛДИНГ АД</v>
      </c>
      <c r="B1070" s="625" t="str">
        <f t="shared" si="61"/>
        <v>121213274</v>
      </c>
      <c r="C1070" s="629">
        <f t="shared" si="62"/>
        <v>45930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АРМЕЙСКИ ХОЛДИНГ АД</v>
      </c>
      <c r="B1071" s="625" t="str">
        <f t="shared" si="61"/>
        <v>121213274</v>
      </c>
      <c r="C1071" s="629">
        <f t="shared" si="62"/>
        <v>45930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АРМЕЙСКИ ХОЛДИНГ АД</v>
      </c>
      <c r="B1072" s="625" t="str">
        <f t="shared" si="61"/>
        <v>121213274</v>
      </c>
      <c r="C1072" s="629">
        <f t="shared" si="62"/>
        <v>45930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АРМЕЙСКИ ХОЛДИНГ АД</v>
      </c>
      <c r="B1073" s="625" t="str">
        <f t="shared" si="61"/>
        <v>121213274</v>
      </c>
      <c r="C1073" s="629">
        <f t="shared" si="62"/>
        <v>45930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АРМЕЙСКИ ХОЛДИНГ АД</v>
      </c>
      <c r="B1074" s="625" t="str">
        <f t="shared" si="61"/>
        <v>121213274</v>
      </c>
      <c r="C1074" s="629">
        <f t="shared" si="62"/>
        <v>45930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АРМЕЙСКИ ХОЛДИНГ АД</v>
      </c>
      <c r="B1075" s="625" t="str">
        <f t="shared" si="61"/>
        <v>121213274</v>
      </c>
      <c r="C1075" s="629">
        <f t="shared" si="62"/>
        <v>45930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АРМЕЙСКИ ХОЛДИНГ АД</v>
      </c>
      <c r="B1076" s="625" t="str">
        <f t="shared" si="61"/>
        <v>121213274</v>
      </c>
      <c r="C1076" s="629">
        <f t="shared" si="62"/>
        <v>45930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АРМЕЙСКИ ХОЛДИНГ АД</v>
      </c>
      <c r="B1077" s="625" t="str">
        <f t="shared" si="61"/>
        <v>121213274</v>
      </c>
      <c r="C1077" s="629">
        <f t="shared" si="62"/>
        <v>45930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АРМЕЙСКИ ХОЛДИНГ АД</v>
      </c>
      <c r="B1078" s="625" t="str">
        <f t="shared" si="61"/>
        <v>121213274</v>
      </c>
      <c r="C1078" s="629">
        <f t="shared" si="62"/>
        <v>45930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АРМЕЙСКИ ХОЛДИНГ АД</v>
      </c>
      <c r="B1079" s="625" t="str">
        <f t="shared" si="61"/>
        <v>121213274</v>
      </c>
      <c r="C1079" s="629">
        <f t="shared" si="62"/>
        <v>45930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АРМЕЙСКИ ХОЛДИНГ АД</v>
      </c>
      <c r="B1080" s="625" t="str">
        <f t="shared" si="61"/>
        <v>121213274</v>
      </c>
      <c r="C1080" s="629">
        <f t="shared" si="62"/>
        <v>45930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АРМЕЙСКИ ХОЛДИНГ АД</v>
      </c>
      <c r="B1081" s="625" t="str">
        <f t="shared" si="61"/>
        <v>121213274</v>
      </c>
      <c r="C1081" s="629">
        <f t="shared" si="62"/>
        <v>45930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АРМЕЙСКИ ХОЛДИНГ АД</v>
      </c>
      <c r="B1082" s="625" t="str">
        <f t="shared" si="61"/>
        <v>121213274</v>
      </c>
      <c r="C1082" s="629">
        <f t="shared" si="62"/>
        <v>45930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АРМЕЙСКИ ХОЛДИНГ АД</v>
      </c>
      <c r="B1083" s="625" t="str">
        <f t="shared" si="61"/>
        <v>121213274</v>
      </c>
      <c r="C1083" s="629">
        <f t="shared" si="62"/>
        <v>45930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АРМЕЙСКИ ХОЛДИНГ АД</v>
      </c>
      <c r="B1084" s="625" t="str">
        <f t="shared" si="61"/>
        <v>121213274</v>
      </c>
      <c r="C1084" s="629">
        <f t="shared" si="62"/>
        <v>45930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АРМЕЙСКИ ХОЛДИНГ АД</v>
      </c>
      <c r="B1085" s="625" t="str">
        <f t="shared" si="61"/>
        <v>121213274</v>
      </c>
      <c r="C1085" s="629">
        <f t="shared" si="62"/>
        <v>45930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АРМЕЙСКИ ХОЛДИНГ АД</v>
      </c>
      <c r="B1086" s="625" t="str">
        <f t="shared" si="61"/>
        <v>121213274</v>
      </c>
      <c r="C1086" s="629">
        <f t="shared" si="62"/>
        <v>45930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АРМЕЙСКИ ХОЛДИНГ АД</v>
      </c>
      <c r="B1087" s="625" t="str">
        <f t="shared" si="61"/>
        <v>121213274</v>
      </c>
      <c r="C1087" s="629">
        <f t="shared" si="62"/>
        <v>45930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АРМЕЙСКИ ХОЛДИНГ АД</v>
      </c>
      <c r="B1088" s="625" t="str">
        <f t="shared" si="61"/>
        <v>121213274</v>
      </c>
      <c r="C1088" s="629">
        <f t="shared" si="62"/>
        <v>45930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АРМЕЙСКИ ХОЛДИНГ АД</v>
      </c>
      <c r="B1089" s="625" t="str">
        <f t="shared" si="61"/>
        <v>121213274</v>
      </c>
      <c r="C1089" s="629">
        <f t="shared" si="62"/>
        <v>45930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АРМЕЙСКИ ХОЛДИНГ АД</v>
      </c>
      <c r="B1090" s="625" t="str">
        <f t="shared" si="61"/>
        <v>121213274</v>
      </c>
      <c r="C1090" s="629">
        <f t="shared" si="62"/>
        <v>45930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АРМЕЙСКИ ХОЛДИНГ АД</v>
      </c>
      <c r="B1091" s="625" t="str">
        <f t="shared" si="61"/>
        <v>121213274</v>
      </c>
      <c r="C1091" s="629">
        <f t="shared" si="62"/>
        <v>45930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АРМЕЙСКИ ХОЛДИНГ АД</v>
      </c>
      <c r="B1092" s="625" t="str">
        <f t="shared" si="61"/>
        <v>121213274</v>
      </c>
      <c r="C1092" s="629">
        <f t="shared" si="62"/>
        <v>45930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АРМЕЙСКИ ХОЛДИНГ АД</v>
      </c>
      <c r="B1093" s="625" t="str">
        <f t="shared" si="61"/>
        <v>121213274</v>
      </c>
      <c r="C1093" s="629">
        <f t="shared" si="62"/>
        <v>45930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АРМЕЙСКИ ХОЛДИНГ АД</v>
      </c>
      <c r="B1094" s="625" t="str">
        <f t="shared" si="61"/>
        <v>121213274</v>
      </c>
      <c r="C1094" s="629">
        <f t="shared" si="62"/>
        <v>45930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АРМЕЙСКИ ХОЛДИНГ АД</v>
      </c>
      <c r="B1095" s="625" t="str">
        <f t="shared" si="61"/>
        <v>121213274</v>
      </c>
      <c r="C1095" s="629">
        <f t="shared" si="62"/>
        <v>45930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АРМЕЙСКИ ХОЛДИНГ АД</v>
      </c>
      <c r="B1096" s="625" t="str">
        <f t="shared" si="61"/>
        <v>121213274</v>
      </c>
      <c r="C1096" s="629">
        <f t="shared" si="62"/>
        <v>45930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АРМЕЙСКИ ХОЛДИНГ АД</v>
      </c>
      <c r="B1097" s="625" t="str">
        <f t="shared" si="61"/>
        <v>121213274</v>
      </c>
      <c r="C1097" s="629">
        <f t="shared" si="62"/>
        <v>45930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АРМЕЙСКИ ХОЛДИНГ АД</v>
      </c>
      <c r="B1098" s="625" t="str">
        <f t="shared" si="61"/>
        <v>121213274</v>
      </c>
      <c r="C1098" s="629">
        <f t="shared" si="62"/>
        <v>45930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АРМЕЙСКИ ХОЛДИНГ АД</v>
      </c>
      <c r="B1099" s="625" t="str">
        <f t="shared" si="61"/>
        <v>121213274</v>
      </c>
      <c r="C1099" s="629">
        <f t="shared" si="62"/>
        <v>45930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АРМЕЙСКИ ХОЛДИНГ АД</v>
      </c>
      <c r="B1100" s="625" t="str">
        <f t="shared" si="61"/>
        <v>121213274</v>
      </c>
      <c r="C1100" s="629">
        <f t="shared" si="62"/>
        <v>45930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АРМЕЙСКИ ХОЛДИНГ АД</v>
      </c>
      <c r="B1101" s="625" t="str">
        <f t="shared" si="61"/>
        <v>121213274</v>
      </c>
      <c r="C1101" s="629">
        <f t="shared" si="62"/>
        <v>45930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АРМЕЙСКИ ХОЛДИНГ АД</v>
      </c>
      <c r="B1102" s="625" t="str">
        <f t="shared" si="61"/>
        <v>121213274</v>
      </c>
      <c r="C1102" s="629">
        <f t="shared" si="62"/>
        <v>45930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АРМЕЙСКИ ХОЛДИНГ АД</v>
      </c>
      <c r="B1103" s="625" t="str">
        <f t="shared" si="61"/>
        <v>121213274</v>
      </c>
      <c r="C1103" s="629">
        <f t="shared" si="62"/>
        <v>45930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АРМЕЙСКИ ХОЛДИНГ АД</v>
      </c>
      <c r="B1104" s="625" t="str">
        <f t="shared" ref="B1104:B1167" si="64">pdeBulstat</f>
        <v>121213274</v>
      </c>
      <c r="C1104" s="629">
        <f t="shared" ref="C1104:C1167" si="65">endDate</f>
        <v>45930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АРМЕЙСКИ ХОЛДИНГ АД</v>
      </c>
      <c r="B1105" s="625" t="str">
        <f t="shared" si="64"/>
        <v>121213274</v>
      </c>
      <c r="C1105" s="629">
        <f t="shared" si="65"/>
        <v>45930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АРМЕЙСКИ ХОЛДИНГ АД</v>
      </c>
      <c r="B1106" s="625" t="str">
        <f t="shared" si="64"/>
        <v>121213274</v>
      </c>
      <c r="C1106" s="629">
        <f t="shared" si="65"/>
        <v>45930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АРМЕЙСКИ ХОЛДИНГ АД</v>
      </c>
      <c r="B1107" s="625" t="str">
        <f t="shared" si="64"/>
        <v>121213274</v>
      </c>
      <c r="C1107" s="629">
        <f t="shared" si="65"/>
        <v>45930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АРМЕЙСКИ ХОЛДИНГ АД</v>
      </c>
      <c r="B1108" s="625" t="str">
        <f t="shared" si="64"/>
        <v>121213274</v>
      </c>
      <c r="C1108" s="629">
        <f t="shared" si="65"/>
        <v>45930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АРМЕЙСКИ ХОЛДИНГ АД</v>
      </c>
      <c r="B1109" s="625" t="str">
        <f t="shared" si="64"/>
        <v>121213274</v>
      </c>
      <c r="C1109" s="629">
        <f t="shared" si="65"/>
        <v>45930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АРМЕЙСКИ ХОЛДИНГ АД</v>
      </c>
      <c r="B1110" s="625" t="str">
        <f t="shared" si="64"/>
        <v>121213274</v>
      </c>
      <c r="C1110" s="629">
        <f t="shared" si="65"/>
        <v>45930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АРМЕЙСКИ ХОЛДИНГ АД</v>
      </c>
      <c r="B1111" s="625" t="str">
        <f t="shared" si="64"/>
        <v>121213274</v>
      </c>
      <c r="C1111" s="629">
        <f t="shared" si="65"/>
        <v>45930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АРМЕЙСКИ ХОЛДИНГ АД</v>
      </c>
      <c r="B1112" s="625" t="str">
        <f t="shared" si="64"/>
        <v>121213274</v>
      </c>
      <c r="C1112" s="629">
        <f t="shared" si="65"/>
        <v>45930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АРМЕЙСКИ ХОЛДИНГ АД</v>
      </c>
      <c r="B1113" s="625" t="str">
        <f t="shared" si="64"/>
        <v>121213274</v>
      </c>
      <c r="C1113" s="629">
        <f t="shared" si="65"/>
        <v>45930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АРМЕЙСКИ ХОЛДИНГ АД</v>
      </c>
      <c r="B1114" s="625" t="str">
        <f t="shared" si="64"/>
        <v>121213274</v>
      </c>
      <c r="C1114" s="629">
        <f t="shared" si="65"/>
        <v>45930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АРМЕЙСКИ ХОЛДИНГ АД</v>
      </c>
      <c r="B1115" s="625" t="str">
        <f t="shared" si="64"/>
        <v>121213274</v>
      </c>
      <c r="C1115" s="629">
        <f t="shared" si="65"/>
        <v>45930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АРМЕЙСКИ ХОЛДИНГ АД</v>
      </c>
      <c r="B1116" s="625" t="str">
        <f t="shared" si="64"/>
        <v>121213274</v>
      </c>
      <c r="C1116" s="629">
        <f t="shared" si="65"/>
        <v>45930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АРМЕЙСКИ ХОЛДИНГ АД</v>
      </c>
      <c r="B1117" s="625" t="str">
        <f t="shared" si="64"/>
        <v>121213274</v>
      </c>
      <c r="C1117" s="629">
        <f t="shared" si="65"/>
        <v>45930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АРМЕЙСКИ ХОЛДИНГ АД</v>
      </c>
      <c r="B1118" s="625" t="str">
        <f t="shared" si="64"/>
        <v>121213274</v>
      </c>
      <c r="C1118" s="629">
        <f t="shared" si="65"/>
        <v>45930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АРМЕЙСКИ ХОЛДИНГ АД</v>
      </c>
      <c r="B1119" s="625" t="str">
        <f t="shared" si="64"/>
        <v>121213274</v>
      </c>
      <c r="C1119" s="629">
        <f t="shared" si="65"/>
        <v>45930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АРМЕЙСКИ ХОЛДИНГ АД</v>
      </c>
      <c r="B1120" s="625" t="str">
        <f t="shared" si="64"/>
        <v>121213274</v>
      </c>
      <c r="C1120" s="629">
        <f t="shared" si="65"/>
        <v>45930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АРМЕЙСКИ ХОЛДИНГ АД</v>
      </c>
      <c r="B1121" s="625" t="str">
        <f t="shared" si="64"/>
        <v>121213274</v>
      </c>
      <c r="C1121" s="629">
        <f t="shared" si="65"/>
        <v>45930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АРМЕЙСКИ ХОЛДИНГ АД</v>
      </c>
      <c r="B1122" s="625" t="str">
        <f t="shared" si="64"/>
        <v>121213274</v>
      </c>
      <c r="C1122" s="629">
        <f t="shared" si="65"/>
        <v>45930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АРМЕЙСКИ ХОЛДИНГ АД</v>
      </c>
      <c r="B1123" s="625" t="str">
        <f t="shared" si="64"/>
        <v>121213274</v>
      </c>
      <c r="C1123" s="629">
        <f t="shared" si="65"/>
        <v>45930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АРМЕЙСКИ ХОЛДИНГ АД</v>
      </c>
      <c r="B1124" s="625" t="str">
        <f t="shared" si="64"/>
        <v>121213274</v>
      </c>
      <c r="C1124" s="629">
        <f t="shared" si="65"/>
        <v>45930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140</v>
      </c>
    </row>
    <row r="1125" spans="1:8">
      <c r="A1125" s="625" t="str">
        <f t="shared" si="63"/>
        <v>АРМЕЙСКИ ХОЛДИНГ АД</v>
      </c>
      <c r="B1125" s="625" t="str">
        <f t="shared" si="64"/>
        <v>121213274</v>
      </c>
      <c r="C1125" s="629">
        <f t="shared" si="65"/>
        <v>45930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11</v>
      </c>
    </row>
    <row r="1126" spans="1:8">
      <c r="A1126" s="625" t="str">
        <f t="shared" si="63"/>
        <v>АРМЕЙСКИ ХОЛДИНГ АД</v>
      </c>
      <c r="B1126" s="625" t="str">
        <f t="shared" si="64"/>
        <v>121213274</v>
      </c>
      <c r="C1126" s="629">
        <f t="shared" si="65"/>
        <v>45930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АРМЕЙСКИ ХОЛДИНГ АД</v>
      </c>
      <c r="B1127" s="625" t="str">
        <f t="shared" si="64"/>
        <v>121213274</v>
      </c>
      <c r="C1127" s="629">
        <f t="shared" si="65"/>
        <v>45930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АРМЕЙСКИ ХОЛДИНГ АД</v>
      </c>
      <c r="B1128" s="625" t="str">
        <f t="shared" si="64"/>
        <v>121213274</v>
      </c>
      <c r="C1128" s="629">
        <f t="shared" si="65"/>
        <v>45930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85</v>
      </c>
    </row>
    <row r="1129" spans="1:8">
      <c r="A1129" s="625" t="str">
        <f t="shared" si="63"/>
        <v>АРМЕЙСКИ ХОЛДИНГ АД</v>
      </c>
      <c r="B1129" s="625" t="str">
        <f t="shared" si="64"/>
        <v>121213274</v>
      </c>
      <c r="C1129" s="629">
        <f t="shared" si="65"/>
        <v>45930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18</v>
      </c>
    </row>
    <row r="1130" spans="1:8">
      <c r="A1130" s="625" t="str">
        <f t="shared" si="63"/>
        <v>АРМЕЙСКИ ХОЛДИНГ АД</v>
      </c>
      <c r="B1130" s="625" t="str">
        <f t="shared" si="64"/>
        <v>121213274</v>
      </c>
      <c r="C1130" s="629">
        <f t="shared" si="65"/>
        <v>45930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АРМЕЙСКИ ХОЛДИНГ АД</v>
      </c>
      <c r="B1131" s="625" t="str">
        <f t="shared" si="64"/>
        <v>121213274</v>
      </c>
      <c r="C1131" s="629">
        <f t="shared" si="65"/>
        <v>45930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АРМЕЙСКИ ХОЛДИНГ АД</v>
      </c>
      <c r="B1132" s="625" t="str">
        <f t="shared" si="64"/>
        <v>121213274</v>
      </c>
      <c r="C1132" s="629">
        <f t="shared" si="65"/>
        <v>45930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18</v>
      </c>
    </row>
    <row r="1133" spans="1:8">
      <c r="A1133" s="625" t="str">
        <f t="shared" si="63"/>
        <v>АРМЕЙСКИ ХОЛДИНГ АД</v>
      </c>
      <c r="B1133" s="625" t="str">
        <f t="shared" si="64"/>
        <v>121213274</v>
      </c>
      <c r="C1133" s="629">
        <f t="shared" si="65"/>
        <v>45930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26</v>
      </c>
    </row>
    <row r="1134" spans="1:8">
      <c r="A1134" s="625" t="str">
        <f t="shared" si="63"/>
        <v>АРМЕЙСКИ ХОЛДИНГ АД</v>
      </c>
      <c r="B1134" s="625" t="str">
        <f t="shared" si="64"/>
        <v>121213274</v>
      </c>
      <c r="C1134" s="629">
        <f t="shared" si="65"/>
        <v>45930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2</v>
      </c>
    </row>
    <row r="1135" spans="1:8">
      <c r="A1135" s="625" t="str">
        <f t="shared" si="63"/>
        <v>АРМЕЙСКИ ХОЛДИНГ АД</v>
      </c>
      <c r="B1135" s="625" t="str">
        <f t="shared" si="64"/>
        <v>121213274</v>
      </c>
      <c r="C1135" s="629">
        <f t="shared" si="65"/>
        <v>45930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142</v>
      </c>
    </row>
    <row r="1136" spans="1:8">
      <c r="A1136" s="625" t="str">
        <f t="shared" si="63"/>
        <v>АРМЕЙСКИ ХОЛДИНГ АД</v>
      </c>
      <c r="B1136" s="625" t="str">
        <f t="shared" si="64"/>
        <v>121213274</v>
      </c>
      <c r="C1136" s="629">
        <f t="shared" si="65"/>
        <v>45930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142</v>
      </c>
    </row>
    <row r="1137" spans="1:8">
      <c r="A1137" s="625" t="str">
        <f t="shared" si="63"/>
        <v>АРМЕЙСКИ ХОЛДИНГ АД</v>
      </c>
      <c r="B1137" s="625" t="str">
        <f t="shared" si="64"/>
        <v>121213274</v>
      </c>
      <c r="C1137" s="629">
        <f t="shared" si="65"/>
        <v>45930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АРМЕЙСКИ ХОЛДИНГ АД</v>
      </c>
      <c r="B1138" s="625" t="str">
        <f t="shared" si="64"/>
        <v>121213274</v>
      </c>
      <c r="C1138" s="629">
        <f t="shared" si="65"/>
        <v>45930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АРМЕЙСКИ ХОЛДИНГ АД</v>
      </c>
      <c r="B1139" s="625" t="str">
        <f t="shared" si="64"/>
        <v>121213274</v>
      </c>
      <c r="C1139" s="629">
        <f t="shared" si="65"/>
        <v>45930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АРМЕЙСКИ ХОЛДИНГ АД</v>
      </c>
      <c r="B1140" s="625" t="str">
        <f t="shared" si="64"/>
        <v>121213274</v>
      </c>
      <c r="C1140" s="629">
        <f t="shared" si="65"/>
        <v>45930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АРМЕЙСКИ ХОЛДИНГ АД</v>
      </c>
      <c r="B1141" s="625" t="str">
        <f t="shared" si="64"/>
        <v>121213274</v>
      </c>
      <c r="C1141" s="629">
        <f t="shared" si="65"/>
        <v>45930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АРМЕЙСКИ ХОЛДИНГ АД</v>
      </c>
      <c r="B1142" s="625" t="str">
        <f t="shared" si="64"/>
        <v>121213274</v>
      </c>
      <c r="C1142" s="629">
        <f t="shared" si="65"/>
        <v>45930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АРМЕЙСКИ ХОЛДИНГ АД</v>
      </c>
      <c r="B1143" s="625" t="str">
        <f t="shared" si="64"/>
        <v>121213274</v>
      </c>
      <c r="C1143" s="629">
        <f t="shared" si="65"/>
        <v>45930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АРМЕЙСКИ ХОЛДИНГ АД</v>
      </c>
      <c r="B1144" s="625" t="str">
        <f t="shared" si="64"/>
        <v>121213274</v>
      </c>
      <c r="C1144" s="629">
        <f t="shared" si="65"/>
        <v>45930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АРМЕЙСКИ ХОЛДИНГ АД</v>
      </c>
      <c r="B1145" s="625" t="str">
        <f t="shared" si="64"/>
        <v>121213274</v>
      </c>
      <c r="C1145" s="629">
        <f t="shared" si="65"/>
        <v>45930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АРМЕЙСКИ ХОЛДИНГ АД</v>
      </c>
      <c r="B1146" s="625" t="str">
        <f t="shared" si="64"/>
        <v>121213274</v>
      </c>
      <c r="C1146" s="629">
        <f t="shared" si="65"/>
        <v>45930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АРМЕЙСКИ ХОЛДИНГ АД</v>
      </c>
      <c r="B1147" s="625" t="str">
        <f t="shared" si="64"/>
        <v>121213274</v>
      </c>
      <c r="C1147" s="629">
        <f t="shared" si="65"/>
        <v>45930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АРМЕЙСКИ ХОЛДИНГ АД</v>
      </c>
      <c r="B1148" s="625" t="str">
        <f t="shared" si="64"/>
        <v>121213274</v>
      </c>
      <c r="C1148" s="629">
        <f t="shared" si="65"/>
        <v>45930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АРМЕЙСКИ ХОЛДИНГ АД</v>
      </c>
      <c r="B1149" s="625" t="str">
        <f t="shared" si="64"/>
        <v>121213274</v>
      </c>
      <c r="C1149" s="629">
        <f t="shared" si="65"/>
        <v>45930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АРМЕЙСКИ ХОЛДИНГ АД</v>
      </c>
      <c r="B1150" s="625" t="str">
        <f t="shared" si="64"/>
        <v>121213274</v>
      </c>
      <c r="C1150" s="629">
        <f t="shared" si="65"/>
        <v>45930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АРМЕЙСКИ ХОЛДИНГ АД</v>
      </c>
      <c r="B1151" s="625" t="str">
        <f t="shared" si="64"/>
        <v>121213274</v>
      </c>
      <c r="C1151" s="629">
        <f t="shared" si="65"/>
        <v>45930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АРМЕЙСКИ ХОЛДИНГ АД</v>
      </c>
      <c r="B1152" s="625" t="str">
        <f t="shared" si="64"/>
        <v>121213274</v>
      </c>
      <c r="C1152" s="629">
        <f t="shared" si="65"/>
        <v>45930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АРМЕЙСКИ ХОЛДИНГ АД</v>
      </c>
      <c r="B1153" s="625" t="str">
        <f t="shared" si="64"/>
        <v>121213274</v>
      </c>
      <c r="C1153" s="629">
        <f t="shared" si="65"/>
        <v>45930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АРМЕЙСКИ ХОЛДИНГ АД</v>
      </c>
      <c r="B1154" s="625" t="str">
        <f t="shared" si="64"/>
        <v>121213274</v>
      </c>
      <c r="C1154" s="629">
        <f t="shared" si="65"/>
        <v>45930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АРМЕЙСКИ ХОЛДИНГ АД</v>
      </c>
      <c r="B1155" s="625" t="str">
        <f t="shared" si="64"/>
        <v>121213274</v>
      </c>
      <c r="C1155" s="629">
        <f t="shared" si="65"/>
        <v>45930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АРМЕЙСКИ ХОЛДИНГ АД</v>
      </c>
      <c r="B1156" s="625" t="str">
        <f t="shared" si="64"/>
        <v>121213274</v>
      </c>
      <c r="C1156" s="629">
        <f t="shared" si="65"/>
        <v>45930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АРМЕЙСКИ ХОЛДИНГ АД</v>
      </c>
      <c r="B1157" s="625" t="str">
        <f t="shared" si="64"/>
        <v>121213274</v>
      </c>
      <c r="C1157" s="629">
        <f t="shared" si="65"/>
        <v>45930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АРМЕЙСКИ ХОЛДИНГ АД</v>
      </c>
      <c r="B1158" s="625" t="str">
        <f t="shared" si="64"/>
        <v>121213274</v>
      </c>
      <c r="C1158" s="629">
        <f t="shared" si="65"/>
        <v>45930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АРМЕЙСКИ ХОЛДИНГ АД</v>
      </c>
      <c r="B1159" s="625" t="str">
        <f t="shared" si="64"/>
        <v>121213274</v>
      </c>
      <c r="C1159" s="629">
        <f t="shared" si="65"/>
        <v>45930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АРМЕЙСКИ ХОЛДИНГ АД</v>
      </c>
      <c r="B1160" s="625" t="str">
        <f t="shared" si="64"/>
        <v>121213274</v>
      </c>
      <c r="C1160" s="629">
        <f t="shared" si="65"/>
        <v>45930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АРМЕЙСКИ ХОЛДИНГ АД</v>
      </c>
      <c r="B1161" s="625" t="str">
        <f t="shared" si="64"/>
        <v>121213274</v>
      </c>
      <c r="C1161" s="629">
        <f t="shared" si="65"/>
        <v>45930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АРМЕЙСКИ ХОЛДИНГ АД</v>
      </c>
      <c r="B1162" s="625" t="str">
        <f t="shared" si="64"/>
        <v>121213274</v>
      </c>
      <c r="C1162" s="629">
        <f t="shared" si="65"/>
        <v>45930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АРМЕЙСКИ ХОЛДИНГ АД</v>
      </c>
      <c r="B1163" s="625" t="str">
        <f t="shared" si="64"/>
        <v>121213274</v>
      </c>
      <c r="C1163" s="629">
        <f t="shared" si="65"/>
        <v>45930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АРМЕЙСКИ ХОЛДИНГ АД</v>
      </c>
      <c r="B1164" s="625" t="str">
        <f t="shared" si="64"/>
        <v>121213274</v>
      </c>
      <c r="C1164" s="629">
        <f t="shared" si="65"/>
        <v>45930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АРМЕЙСКИ ХОЛДИНГ АД</v>
      </c>
      <c r="B1165" s="625" t="str">
        <f t="shared" si="64"/>
        <v>121213274</v>
      </c>
      <c r="C1165" s="629">
        <f t="shared" si="65"/>
        <v>45930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АРМЕЙСКИ ХОЛДИНГ АД</v>
      </c>
      <c r="B1166" s="625" t="str">
        <f t="shared" si="64"/>
        <v>121213274</v>
      </c>
      <c r="C1166" s="629">
        <f t="shared" si="65"/>
        <v>45930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АРМЕЙСКИ ХОЛДИНГ АД</v>
      </c>
      <c r="B1167" s="625" t="str">
        <f t="shared" si="64"/>
        <v>121213274</v>
      </c>
      <c r="C1167" s="629">
        <f t="shared" si="65"/>
        <v>45930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АРМЕЙСКИ ХОЛДИНГ АД</v>
      </c>
      <c r="B1168" s="625" t="str">
        <f t="shared" ref="B1168:B1195" si="67">pdeBulstat</f>
        <v>121213274</v>
      </c>
      <c r="C1168" s="629">
        <f t="shared" ref="C1168:C1195" si="68">endDate</f>
        <v>45930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АРМЕЙСКИ ХОЛДИНГ АД</v>
      </c>
      <c r="B1169" s="625" t="str">
        <f t="shared" si="67"/>
        <v>121213274</v>
      </c>
      <c r="C1169" s="629">
        <f t="shared" si="68"/>
        <v>45930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АРМЕЙСКИ ХОЛДИНГ АД</v>
      </c>
      <c r="B1170" s="625" t="str">
        <f t="shared" si="67"/>
        <v>121213274</v>
      </c>
      <c r="C1170" s="629">
        <f t="shared" si="68"/>
        <v>45930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АРМЕЙСКИ ХОЛДИНГ АД</v>
      </c>
      <c r="B1171" s="625" t="str">
        <f t="shared" si="67"/>
        <v>121213274</v>
      </c>
      <c r="C1171" s="629">
        <f t="shared" si="68"/>
        <v>45930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АРМЕЙСКИ ХОЛДИНГ АД</v>
      </c>
      <c r="B1172" s="625" t="str">
        <f t="shared" si="67"/>
        <v>121213274</v>
      </c>
      <c r="C1172" s="629">
        <f t="shared" si="68"/>
        <v>45930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АРМЕЙСКИ ХОЛДИНГ АД</v>
      </c>
      <c r="B1173" s="625" t="str">
        <f t="shared" si="67"/>
        <v>121213274</v>
      </c>
      <c r="C1173" s="629">
        <f t="shared" si="68"/>
        <v>45930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АРМЕЙСКИ ХОЛДИНГ АД</v>
      </c>
      <c r="B1174" s="625" t="str">
        <f t="shared" si="67"/>
        <v>121213274</v>
      </c>
      <c r="C1174" s="629">
        <f t="shared" si="68"/>
        <v>45930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АРМЕЙСКИ ХОЛДИНГ АД</v>
      </c>
      <c r="B1175" s="625" t="str">
        <f t="shared" si="67"/>
        <v>121213274</v>
      </c>
      <c r="C1175" s="629">
        <f t="shared" si="68"/>
        <v>45930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АРМЕЙСКИ ХОЛДИНГ АД</v>
      </c>
      <c r="B1176" s="625" t="str">
        <f t="shared" si="67"/>
        <v>121213274</v>
      </c>
      <c r="C1176" s="629">
        <f t="shared" si="68"/>
        <v>45930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АРМЕЙСКИ ХОЛДИНГ АД</v>
      </c>
      <c r="B1177" s="625" t="str">
        <f t="shared" si="67"/>
        <v>121213274</v>
      </c>
      <c r="C1177" s="629">
        <f t="shared" si="68"/>
        <v>45930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АРМЕЙСКИ ХОЛДИНГ АД</v>
      </c>
      <c r="B1178" s="625" t="str">
        <f t="shared" si="67"/>
        <v>121213274</v>
      </c>
      <c r="C1178" s="629">
        <f t="shared" si="68"/>
        <v>45930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АРМЕЙСКИ ХОЛДИНГ АД</v>
      </c>
      <c r="B1179" s="625" t="str">
        <f t="shared" si="67"/>
        <v>121213274</v>
      </c>
      <c r="C1179" s="629">
        <f t="shared" si="68"/>
        <v>45930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АРМЕЙСКИ ХОЛДИНГ АД</v>
      </c>
      <c r="B1180" s="625" t="str">
        <f t="shared" si="67"/>
        <v>121213274</v>
      </c>
      <c r="C1180" s="629">
        <f t="shared" si="68"/>
        <v>45930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АРМЕЙСКИ ХОЛДИНГ АД</v>
      </c>
      <c r="B1181" s="625" t="str">
        <f t="shared" si="67"/>
        <v>121213274</v>
      </c>
      <c r="C1181" s="629">
        <f t="shared" si="68"/>
        <v>45930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АРМЕЙСКИ ХОЛДИНГ АД</v>
      </c>
      <c r="B1182" s="625" t="str">
        <f t="shared" si="67"/>
        <v>121213274</v>
      </c>
      <c r="C1182" s="629">
        <f t="shared" si="68"/>
        <v>45930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АРМЕЙСКИ ХОЛДИНГ АД</v>
      </c>
      <c r="B1183" s="625" t="str">
        <f t="shared" si="67"/>
        <v>121213274</v>
      </c>
      <c r="C1183" s="629">
        <f t="shared" si="68"/>
        <v>45930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АРМЕЙСКИ ХОЛДИНГ АД</v>
      </c>
      <c r="B1184" s="625" t="str">
        <f t="shared" si="67"/>
        <v>121213274</v>
      </c>
      <c r="C1184" s="629">
        <f t="shared" si="68"/>
        <v>45930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АРМЕЙСКИ ХОЛДИНГ АД</v>
      </c>
      <c r="B1185" s="625" t="str">
        <f t="shared" si="67"/>
        <v>121213274</v>
      </c>
      <c r="C1185" s="629">
        <f t="shared" si="68"/>
        <v>45930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АРМЕЙСКИ ХОЛДИНГ АД</v>
      </c>
      <c r="B1186" s="625" t="str">
        <f t="shared" si="67"/>
        <v>121213274</v>
      </c>
      <c r="C1186" s="629">
        <f t="shared" si="68"/>
        <v>45930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АРМЕЙСКИ ХОЛДИНГ АД</v>
      </c>
      <c r="B1187" s="625" t="str">
        <f t="shared" si="67"/>
        <v>121213274</v>
      </c>
      <c r="C1187" s="629">
        <f t="shared" si="68"/>
        <v>45930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АРМЕЙСКИ ХОЛДИНГ АД</v>
      </c>
      <c r="B1188" s="625" t="str">
        <f t="shared" si="67"/>
        <v>121213274</v>
      </c>
      <c r="C1188" s="629">
        <f t="shared" si="68"/>
        <v>45930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АРМЕЙСКИ ХОЛДИНГ АД</v>
      </c>
      <c r="B1189" s="625" t="str">
        <f t="shared" si="67"/>
        <v>121213274</v>
      </c>
      <c r="C1189" s="629">
        <f t="shared" si="68"/>
        <v>45930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АРМЕЙСКИ ХОЛДИНГ АД</v>
      </c>
      <c r="B1190" s="625" t="str">
        <f t="shared" si="67"/>
        <v>121213274</v>
      </c>
      <c r="C1190" s="629">
        <f t="shared" si="68"/>
        <v>45930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АРМЕЙСКИ ХОЛДИНГ АД</v>
      </c>
      <c r="B1191" s="625" t="str">
        <f t="shared" si="67"/>
        <v>121213274</v>
      </c>
      <c r="C1191" s="629">
        <f t="shared" si="68"/>
        <v>45930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АРМЕЙСКИ ХОЛДИНГ АД</v>
      </c>
      <c r="B1192" s="625" t="str">
        <f t="shared" si="67"/>
        <v>121213274</v>
      </c>
      <c r="C1192" s="629">
        <f t="shared" si="68"/>
        <v>45930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АРМЕЙСКИ ХОЛДИНГ АД</v>
      </c>
      <c r="B1193" s="625" t="str">
        <f t="shared" si="67"/>
        <v>121213274</v>
      </c>
      <c r="C1193" s="629">
        <f t="shared" si="68"/>
        <v>45930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АРМЕЙСКИ ХОЛДИНГ АД</v>
      </c>
      <c r="B1194" s="625" t="str">
        <f t="shared" si="67"/>
        <v>121213274</v>
      </c>
      <c r="C1194" s="629">
        <f t="shared" si="68"/>
        <v>45930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АРМЕЙСКИ ХОЛДИНГ АД</v>
      </c>
      <c r="B1195" s="625" t="str">
        <f t="shared" si="67"/>
        <v>121213274</v>
      </c>
      <c r="C1195" s="629">
        <f t="shared" si="68"/>
        <v>45930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АРМЕЙСКИ ХОЛДИНГ АД</v>
      </c>
      <c r="B1197" s="625" t="str">
        <f t="shared" ref="B1197:B1228" si="70">pdeBulstat</f>
        <v>121213274</v>
      </c>
      <c r="C1197" s="629">
        <f t="shared" ref="C1197:C1228" si="71">endDate</f>
        <v>45930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98896</v>
      </c>
    </row>
    <row r="1198" spans="1:8">
      <c r="A1198" s="625" t="str">
        <f t="shared" si="69"/>
        <v>АРМЕЙСКИ ХОЛДИНГ АД</v>
      </c>
      <c r="B1198" s="625" t="str">
        <f t="shared" si="70"/>
        <v>121213274</v>
      </c>
      <c r="C1198" s="629">
        <f t="shared" si="71"/>
        <v>45930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АРМЕЙСКИ ХОЛДИНГ АД</v>
      </c>
      <c r="B1199" s="625" t="str">
        <f t="shared" si="70"/>
        <v>121213274</v>
      </c>
      <c r="C1199" s="629">
        <f t="shared" si="71"/>
        <v>45930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АРМЕЙСКИ ХОЛДИНГ АД</v>
      </c>
      <c r="B1200" s="625" t="str">
        <f t="shared" si="70"/>
        <v>121213274</v>
      </c>
      <c r="C1200" s="629">
        <f t="shared" si="71"/>
        <v>45930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АРМЕЙСКИ ХОЛДИНГ АД</v>
      </c>
      <c r="B1201" s="625" t="str">
        <f t="shared" si="70"/>
        <v>121213274</v>
      </c>
      <c r="C1201" s="629">
        <f t="shared" si="71"/>
        <v>45930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АРМЕЙСКИ ХОЛДИНГ АД</v>
      </c>
      <c r="B1202" s="625" t="str">
        <f t="shared" si="70"/>
        <v>121213274</v>
      </c>
      <c r="C1202" s="629">
        <f t="shared" si="71"/>
        <v>45930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98896</v>
      </c>
    </row>
    <row r="1203" spans="1:8">
      <c r="A1203" s="625" t="str">
        <f t="shared" si="69"/>
        <v>АРМЕЙСКИ ХОЛДИНГ АД</v>
      </c>
      <c r="B1203" s="625" t="str">
        <f t="shared" si="70"/>
        <v>121213274</v>
      </c>
      <c r="C1203" s="629">
        <f t="shared" si="71"/>
        <v>45930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АРМЕЙСКИ ХОЛДИНГ АД</v>
      </c>
      <c r="B1204" s="625" t="str">
        <f t="shared" si="70"/>
        <v>121213274</v>
      </c>
      <c r="C1204" s="629">
        <f t="shared" si="71"/>
        <v>45930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АРМЕЙСКИ ХОЛДИНГ АД</v>
      </c>
      <c r="B1205" s="625" t="str">
        <f t="shared" si="70"/>
        <v>121213274</v>
      </c>
      <c r="C1205" s="629">
        <f t="shared" si="71"/>
        <v>45930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АРМЕЙСКИ ХОЛДИНГ АД</v>
      </c>
      <c r="B1206" s="625" t="str">
        <f t="shared" si="70"/>
        <v>121213274</v>
      </c>
      <c r="C1206" s="629">
        <f t="shared" si="71"/>
        <v>45930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АРМЕЙСКИ ХОЛДИНГ АД</v>
      </c>
      <c r="B1207" s="625" t="str">
        <f t="shared" si="70"/>
        <v>121213274</v>
      </c>
      <c r="C1207" s="629">
        <f t="shared" si="71"/>
        <v>45930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АРМЕЙСКИ ХОЛДИНГ АД</v>
      </c>
      <c r="B1208" s="625" t="str">
        <f t="shared" si="70"/>
        <v>121213274</v>
      </c>
      <c r="C1208" s="629">
        <f t="shared" si="71"/>
        <v>45930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АРМЕЙСКИ ХОЛДИНГ АД</v>
      </c>
      <c r="B1209" s="625" t="str">
        <f t="shared" si="70"/>
        <v>121213274</v>
      </c>
      <c r="C1209" s="629">
        <f t="shared" si="71"/>
        <v>45930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АРМЕЙСКИ ХОЛДИНГ АД</v>
      </c>
      <c r="B1210" s="625" t="str">
        <f t="shared" si="70"/>
        <v>121213274</v>
      </c>
      <c r="C1210" s="629">
        <f t="shared" si="71"/>
        <v>45930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АРМЕЙСКИ ХОЛДИНГ АД</v>
      </c>
      <c r="B1211" s="625" t="str">
        <f t="shared" si="70"/>
        <v>121213274</v>
      </c>
      <c r="C1211" s="629">
        <f t="shared" si="71"/>
        <v>45930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АРМЕЙСКИ ХОЛДИНГ АД</v>
      </c>
      <c r="B1212" s="625" t="str">
        <f t="shared" si="70"/>
        <v>121213274</v>
      </c>
      <c r="C1212" s="629">
        <f t="shared" si="71"/>
        <v>45930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АРМЕЙСКИ ХОЛДИНГ АД</v>
      </c>
      <c r="B1213" s="625" t="str">
        <f t="shared" si="70"/>
        <v>121213274</v>
      </c>
      <c r="C1213" s="629">
        <f t="shared" si="71"/>
        <v>45930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АРМЕЙСКИ ХОЛДИНГ АД</v>
      </c>
      <c r="B1214" s="625" t="str">
        <f t="shared" si="70"/>
        <v>121213274</v>
      </c>
      <c r="C1214" s="629">
        <f t="shared" si="71"/>
        <v>45930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АРМЕЙСКИ ХОЛДИНГ АД</v>
      </c>
      <c r="B1215" s="625" t="str">
        <f t="shared" si="70"/>
        <v>121213274</v>
      </c>
      <c r="C1215" s="629">
        <f t="shared" si="71"/>
        <v>45930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АРМЕЙСКИ ХОЛДИНГ АД</v>
      </c>
      <c r="B1216" s="625" t="str">
        <f t="shared" si="70"/>
        <v>121213274</v>
      </c>
      <c r="C1216" s="629">
        <f t="shared" si="71"/>
        <v>45930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АРМЕЙСКИ ХОЛДИНГ АД</v>
      </c>
      <c r="B1217" s="625" t="str">
        <f t="shared" si="70"/>
        <v>121213274</v>
      </c>
      <c r="C1217" s="629">
        <f t="shared" si="71"/>
        <v>45930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АРМЕЙСКИ ХОЛДИНГ АД</v>
      </c>
      <c r="B1218" s="625" t="str">
        <f t="shared" si="70"/>
        <v>121213274</v>
      </c>
      <c r="C1218" s="629">
        <f t="shared" si="71"/>
        <v>45930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АРМЕЙСКИ ХОЛДИНГ АД</v>
      </c>
      <c r="B1219" s="625" t="str">
        <f t="shared" si="70"/>
        <v>121213274</v>
      </c>
      <c r="C1219" s="629">
        <f t="shared" si="71"/>
        <v>45930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АРМЕЙСКИ ХОЛДИНГ АД</v>
      </c>
      <c r="B1220" s="625" t="str">
        <f t="shared" si="70"/>
        <v>121213274</v>
      </c>
      <c r="C1220" s="629">
        <f t="shared" si="71"/>
        <v>45930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АРМЕЙСКИ ХОЛДИНГ АД</v>
      </c>
      <c r="B1221" s="625" t="str">
        <f t="shared" si="70"/>
        <v>121213274</v>
      </c>
      <c r="C1221" s="629">
        <f t="shared" si="71"/>
        <v>45930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АРМЕЙСКИ ХОЛДИНГ АД</v>
      </c>
      <c r="B1222" s="625" t="str">
        <f t="shared" si="70"/>
        <v>121213274</v>
      </c>
      <c r="C1222" s="629">
        <f t="shared" si="71"/>
        <v>45930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АРМЕЙСКИ ХОЛДИНГ АД</v>
      </c>
      <c r="B1223" s="625" t="str">
        <f t="shared" si="70"/>
        <v>121213274</v>
      </c>
      <c r="C1223" s="629">
        <f t="shared" si="71"/>
        <v>45930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АРМЕЙСКИ ХОЛДИНГ АД</v>
      </c>
      <c r="B1224" s="625" t="str">
        <f t="shared" si="70"/>
        <v>121213274</v>
      </c>
      <c r="C1224" s="629">
        <f t="shared" si="71"/>
        <v>45930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АРМЕЙСКИ ХОЛДИНГ АД</v>
      </c>
      <c r="B1225" s="625" t="str">
        <f t="shared" si="70"/>
        <v>121213274</v>
      </c>
      <c r="C1225" s="629">
        <f t="shared" si="71"/>
        <v>45930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АРМЕЙСКИ ХОЛДИНГ АД</v>
      </c>
      <c r="B1226" s="625" t="str">
        <f t="shared" si="70"/>
        <v>121213274</v>
      </c>
      <c r="C1226" s="629">
        <f t="shared" si="71"/>
        <v>45930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АРМЕЙСКИ ХОЛДИНГ АД</v>
      </c>
      <c r="B1227" s="625" t="str">
        <f t="shared" si="70"/>
        <v>121213274</v>
      </c>
      <c r="C1227" s="629">
        <f t="shared" si="71"/>
        <v>45930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АРМЕЙСКИ ХОЛДИНГ АД</v>
      </c>
      <c r="B1228" s="625" t="str">
        <f t="shared" si="70"/>
        <v>121213274</v>
      </c>
      <c r="C1228" s="629">
        <f t="shared" si="71"/>
        <v>45930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АРМЕЙСКИ ХОЛДИНГ АД</v>
      </c>
      <c r="B1229" s="625" t="str">
        <f t="shared" ref="B1229:B1260" si="73">pdeBulstat</f>
        <v>121213274</v>
      </c>
      <c r="C1229" s="629">
        <f t="shared" ref="C1229:C1260" si="74">endDate</f>
        <v>45930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АРМЕЙСКИ ХОЛДИНГ АД</v>
      </c>
      <c r="B1230" s="625" t="str">
        <f t="shared" si="73"/>
        <v>121213274</v>
      </c>
      <c r="C1230" s="629">
        <f t="shared" si="74"/>
        <v>45930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АРМЕЙСКИ ХОЛДИНГ АД</v>
      </c>
      <c r="B1231" s="625" t="str">
        <f t="shared" si="73"/>
        <v>121213274</v>
      </c>
      <c r="C1231" s="629">
        <f t="shared" si="74"/>
        <v>45930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АРМЕЙСКИ ХОЛДИНГ АД</v>
      </c>
      <c r="B1232" s="625" t="str">
        <f t="shared" si="73"/>
        <v>121213274</v>
      </c>
      <c r="C1232" s="629">
        <f t="shared" si="74"/>
        <v>45930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АРМЕЙСКИ ХОЛДИНГ АД</v>
      </c>
      <c r="B1233" s="625" t="str">
        <f t="shared" si="73"/>
        <v>121213274</v>
      </c>
      <c r="C1233" s="629">
        <f t="shared" si="74"/>
        <v>45930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АРМЕЙСКИ ХОЛДИНГ АД</v>
      </c>
      <c r="B1234" s="625" t="str">
        <f t="shared" si="73"/>
        <v>121213274</v>
      </c>
      <c r="C1234" s="629">
        <f t="shared" si="74"/>
        <v>45930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АРМЕЙСКИ ХОЛДИНГ АД</v>
      </c>
      <c r="B1235" s="625" t="str">
        <f t="shared" si="73"/>
        <v>121213274</v>
      </c>
      <c r="C1235" s="629">
        <f t="shared" si="74"/>
        <v>45930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АРМЕЙСКИ ХОЛДИНГ АД</v>
      </c>
      <c r="B1236" s="625" t="str">
        <f t="shared" si="73"/>
        <v>121213274</v>
      </c>
      <c r="C1236" s="629">
        <f t="shared" si="74"/>
        <v>45930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АРМЕЙСКИ ХОЛДИНГ АД</v>
      </c>
      <c r="B1237" s="625" t="str">
        <f t="shared" si="73"/>
        <v>121213274</v>
      </c>
      <c r="C1237" s="629">
        <f t="shared" si="74"/>
        <v>45930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АРМЕЙСКИ ХОЛДИНГ АД</v>
      </c>
      <c r="B1238" s="625" t="str">
        <f t="shared" si="73"/>
        <v>121213274</v>
      </c>
      <c r="C1238" s="629">
        <f t="shared" si="74"/>
        <v>45930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АРМЕЙСКИ ХОЛДИНГ АД</v>
      </c>
      <c r="B1239" s="625" t="str">
        <f t="shared" si="73"/>
        <v>121213274</v>
      </c>
      <c r="C1239" s="629">
        <f t="shared" si="74"/>
        <v>45930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307</v>
      </c>
    </row>
    <row r="1240" spans="1:8">
      <c r="A1240" s="625" t="str">
        <f t="shared" si="72"/>
        <v>АРМЕЙСКИ ХОЛДИНГ АД</v>
      </c>
      <c r="B1240" s="625" t="str">
        <f t="shared" si="73"/>
        <v>121213274</v>
      </c>
      <c r="C1240" s="629">
        <f t="shared" si="74"/>
        <v>45930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АРМЕЙСКИ ХОЛДИНГ АД</v>
      </c>
      <c r="B1241" s="625" t="str">
        <f t="shared" si="73"/>
        <v>121213274</v>
      </c>
      <c r="C1241" s="629">
        <f t="shared" si="74"/>
        <v>45930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АРМЕЙСКИ ХОЛДИНГ АД</v>
      </c>
      <c r="B1242" s="625" t="str">
        <f t="shared" si="73"/>
        <v>121213274</v>
      </c>
      <c r="C1242" s="629">
        <f t="shared" si="74"/>
        <v>45930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АРМЕЙСКИ ХОЛДИНГ АД</v>
      </c>
      <c r="B1243" s="625" t="str">
        <f t="shared" si="73"/>
        <v>121213274</v>
      </c>
      <c r="C1243" s="629">
        <f t="shared" si="74"/>
        <v>45930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АРМЕЙСКИ ХОЛДИНГ АД</v>
      </c>
      <c r="B1244" s="625" t="str">
        <f t="shared" si="73"/>
        <v>121213274</v>
      </c>
      <c r="C1244" s="629">
        <f t="shared" si="74"/>
        <v>45930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307</v>
      </c>
    </row>
    <row r="1245" spans="1:8">
      <c r="A1245" s="625" t="str">
        <f t="shared" si="72"/>
        <v>АРМЕЙСКИ ХОЛДИНГ АД</v>
      </c>
      <c r="B1245" s="625" t="str">
        <f t="shared" si="73"/>
        <v>121213274</v>
      </c>
      <c r="C1245" s="629">
        <f t="shared" si="74"/>
        <v>45930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АРМЕЙСКИ ХОЛДИНГ АД</v>
      </c>
      <c r="B1246" s="625" t="str">
        <f t="shared" si="73"/>
        <v>121213274</v>
      </c>
      <c r="C1246" s="629">
        <f t="shared" si="74"/>
        <v>45930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АРМЕЙСКИ ХОЛДИНГ АД</v>
      </c>
      <c r="B1247" s="625" t="str">
        <f t="shared" si="73"/>
        <v>121213274</v>
      </c>
      <c r="C1247" s="629">
        <f t="shared" si="74"/>
        <v>45930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АРМЕЙСКИ ХОЛДИНГ АД</v>
      </c>
      <c r="B1248" s="625" t="str">
        <f t="shared" si="73"/>
        <v>121213274</v>
      </c>
      <c r="C1248" s="629">
        <f t="shared" si="74"/>
        <v>45930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АРМЕЙСКИ ХОЛДИНГ АД</v>
      </c>
      <c r="B1249" s="625" t="str">
        <f t="shared" si="73"/>
        <v>121213274</v>
      </c>
      <c r="C1249" s="629">
        <f t="shared" si="74"/>
        <v>45930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АРМЕЙСКИ ХОЛДИНГ АД</v>
      </c>
      <c r="B1250" s="625" t="str">
        <f t="shared" si="73"/>
        <v>121213274</v>
      </c>
      <c r="C1250" s="629">
        <f t="shared" si="74"/>
        <v>45930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АРМЕЙСКИ ХОЛДИНГ АД</v>
      </c>
      <c r="B1251" s="625" t="str">
        <f t="shared" si="73"/>
        <v>121213274</v>
      </c>
      <c r="C1251" s="629">
        <f t="shared" si="74"/>
        <v>45930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АРМЕЙСКИ ХОЛДИНГ АД</v>
      </c>
      <c r="B1252" s="625" t="str">
        <f t="shared" si="73"/>
        <v>121213274</v>
      </c>
      <c r="C1252" s="629">
        <f t="shared" si="74"/>
        <v>45930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АРМЕЙСКИ ХОЛДИНГ АД</v>
      </c>
      <c r="B1253" s="625" t="str">
        <f t="shared" si="73"/>
        <v>121213274</v>
      </c>
      <c r="C1253" s="629">
        <f t="shared" si="74"/>
        <v>45930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АРМЕЙСКИ ХОЛДИНГ АД</v>
      </c>
      <c r="B1254" s="625" t="str">
        <f t="shared" si="73"/>
        <v>121213274</v>
      </c>
      <c r="C1254" s="629">
        <f t="shared" si="74"/>
        <v>45930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АРМЕЙСКИ ХОЛДИНГ АД</v>
      </c>
      <c r="B1255" s="625" t="str">
        <f t="shared" si="73"/>
        <v>121213274</v>
      </c>
      <c r="C1255" s="629">
        <f t="shared" si="74"/>
        <v>45930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АРМЕЙСКИ ХОЛДИНГ АД</v>
      </c>
      <c r="B1256" s="625" t="str">
        <f t="shared" si="73"/>
        <v>121213274</v>
      </c>
      <c r="C1256" s="629">
        <f t="shared" si="74"/>
        <v>45930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АРМЕЙСКИ ХОЛДИНГ АД</v>
      </c>
      <c r="B1257" s="625" t="str">
        <f t="shared" si="73"/>
        <v>121213274</v>
      </c>
      <c r="C1257" s="629">
        <f t="shared" si="74"/>
        <v>45930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АРМЕЙСКИ ХОЛДИНГ АД</v>
      </c>
      <c r="B1258" s="625" t="str">
        <f t="shared" si="73"/>
        <v>121213274</v>
      </c>
      <c r="C1258" s="629">
        <f t="shared" si="74"/>
        <v>45930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АРМЕЙСКИ ХОЛДИНГ АД</v>
      </c>
      <c r="B1259" s="625" t="str">
        <f t="shared" si="73"/>
        <v>121213274</v>
      </c>
      <c r="C1259" s="629">
        <f t="shared" si="74"/>
        <v>45930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АРМЕЙСКИ ХОЛДИНГ АД</v>
      </c>
      <c r="B1260" s="625" t="str">
        <f t="shared" si="73"/>
        <v>121213274</v>
      </c>
      <c r="C1260" s="629">
        <f t="shared" si="74"/>
        <v>45930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АРМЕЙСКИ ХОЛДИНГ АД</v>
      </c>
      <c r="B1261" s="625" t="str">
        <f t="shared" ref="B1261:B1294" si="76">pdeBulstat</f>
        <v>121213274</v>
      </c>
      <c r="C1261" s="629">
        <f t="shared" ref="C1261:C1294" si="77">endDate</f>
        <v>45930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АРМЕЙСКИ ХОЛДИНГ АД</v>
      </c>
      <c r="B1262" s="625" t="str">
        <f t="shared" si="76"/>
        <v>121213274</v>
      </c>
      <c r="C1262" s="629">
        <f t="shared" si="77"/>
        <v>45930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АРМЕЙСКИ ХОЛДИНГ АД</v>
      </c>
      <c r="B1263" s="625" t="str">
        <f t="shared" si="76"/>
        <v>121213274</v>
      </c>
      <c r="C1263" s="629">
        <f t="shared" si="77"/>
        <v>45930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АРМЕЙСКИ ХОЛДИНГ АД</v>
      </c>
      <c r="B1264" s="625" t="str">
        <f t="shared" si="76"/>
        <v>121213274</v>
      </c>
      <c r="C1264" s="629">
        <f t="shared" si="77"/>
        <v>45930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АРМЕЙСКИ ХОЛДИНГ АД</v>
      </c>
      <c r="B1265" s="625" t="str">
        <f t="shared" si="76"/>
        <v>121213274</v>
      </c>
      <c r="C1265" s="629">
        <f t="shared" si="77"/>
        <v>45930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АРМЕЙСКИ ХОЛДИНГ АД</v>
      </c>
      <c r="B1266" s="625" t="str">
        <f t="shared" si="76"/>
        <v>121213274</v>
      </c>
      <c r="C1266" s="629">
        <f t="shared" si="77"/>
        <v>45930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АРМЕЙСКИ ХОЛДИНГ АД</v>
      </c>
      <c r="B1267" s="625" t="str">
        <f t="shared" si="76"/>
        <v>121213274</v>
      </c>
      <c r="C1267" s="629">
        <f t="shared" si="77"/>
        <v>45930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АРМЕЙСКИ ХОЛДИНГ АД</v>
      </c>
      <c r="B1268" s="625" t="str">
        <f t="shared" si="76"/>
        <v>121213274</v>
      </c>
      <c r="C1268" s="629">
        <f t="shared" si="77"/>
        <v>45930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АРМЕЙСКИ ХОЛДИНГ АД</v>
      </c>
      <c r="B1269" s="625" t="str">
        <f t="shared" si="76"/>
        <v>121213274</v>
      </c>
      <c r="C1269" s="629">
        <f t="shared" si="77"/>
        <v>45930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АРМЕЙСКИ ХОЛДИНГ АД</v>
      </c>
      <c r="B1270" s="625" t="str">
        <f t="shared" si="76"/>
        <v>121213274</v>
      </c>
      <c r="C1270" s="629">
        <f t="shared" si="77"/>
        <v>45930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АРМЕЙСКИ ХОЛДИНГ АД</v>
      </c>
      <c r="B1271" s="625" t="str">
        <f t="shared" si="76"/>
        <v>121213274</v>
      </c>
      <c r="C1271" s="629">
        <f t="shared" si="77"/>
        <v>45930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АРМЕЙСКИ ХОЛДИНГ АД</v>
      </c>
      <c r="B1272" s="625" t="str">
        <f t="shared" si="76"/>
        <v>121213274</v>
      </c>
      <c r="C1272" s="629">
        <f t="shared" si="77"/>
        <v>45930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АРМЕЙСКИ ХОЛДИНГ АД</v>
      </c>
      <c r="B1273" s="625" t="str">
        <f t="shared" si="76"/>
        <v>121213274</v>
      </c>
      <c r="C1273" s="629">
        <f t="shared" si="77"/>
        <v>45930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АРМЕЙСКИ ХОЛДИНГ АД</v>
      </c>
      <c r="B1274" s="625" t="str">
        <f t="shared" si="76"/>
        <v>121213274</v>
      </c>
      <c r="C1274" s="629">
        <f t="shared" si="77"/>
        <v>45930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АРМЕЙСКИ ХОЛДИНГ АД</v>
      </c>
      <c r="B1275" s="625" t="str">
        <f t="shared" si="76"/>
        <v>121213274</v>
      </c>
      <c r="C1275" s="629">
        <f t="shared" si="77"/>
        <v>45930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АРМЕЙСКИ ХОЛДИНГ АД</v>
      </c>
      <c r="B1276" s="625" t="str">
        <f t="shared" si="76"/>
        <v>121213274</v>
      </c>
      <c r="C1276" s="629">
        <f t="shared" si="77"/>
        <v>45930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АРМЕЙСКИ ХОЛДИНГ АД</v>
      </c>
      <c r="B1277" s="625" t="str">
        <f t="shared" si="76"/>
        <v>121213274</v>
      </c>
      <c r="C1277" s="629">
        <f t="shared" si="77"/>
        <v>45930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АРМЕЙСКИ ХОЛДИНГ АД</v>
      </c>
      <c r="B1278" s="625" t="str">
        <f t="shared" si="76"/>
        <v>121213274</v>
      </c>
      <c r="C1278" s="629">
        <f t="shared" si="77"/>
        <v>45930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АРМЕЙСКИ ХОЛДИНГ АД</v>
      </c>
      <c r="B1279" s="625" t="str">
        <f t="shared" si="76"/>
        <v>121213274</v>
      </c>
      <c r="C1279" s="629">
        <f t="shared" si="77"/>
        <v>45930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АРМЕЙСКИ ХОЛДИНГ АД</v>
      </c>
      <c r="B1280" s="625" t="str">
        <f t="shared" si="76"/>
        <v>121213274</v>
      </c>
      <c r="C1280" s="629">
        <f t="shared" si="77"/>
        <v>45930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АРМЕЙСКИ ХОЛДИНГ АД</v>
      </c>
      <c r="B1281" s="625" t="str">
        <f t="shared" si="76"/>
        <v>121213274</v>
      </c>
      <c r="C1281" s="629">
        <f t="shared" si="77"/>
        <v>45930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307</v>
      </c>
    </row>
    <row r="1282" spans="1:8">
      <c r="A1282" s="625" t="str">
        <f t="shared" si="75"/>
        <v>АРМЕЙСКИ ХОЛДИНГ АД</v>
      </c>
      <c r="B1282" s="625" t="str">
        <f t="shared" si="76"/>
        <v>121213274</v>
      </c>
      <c r="C1282" s="629">
        <f t="shared" si="77"/>
        <v>45930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АРМЕЙСКИ ХОЛДИНГ АД</v>
      </c>
      <c r="B1283" s="625" t="str">
        <f t="shared" si="76"/>
        <v>121213274</v>
      </c>
      <c r="C1283" s="629">
        <f t="shared" si="77"/>
        <v>45930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АРМЕЙСКИ ХОЛДИНГ АД</v>
      </c>
      <c r="B1284" s="625" t="str">
        <f t="shared" si="76"/>
        <v>121213274</v>
      </c>
      <c r="C1284" s="629">
        <f t="shared" si="77"/>
        <v>45930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АРМЕЙСКИ ХОЛДИНГ АД</v>
      </c>
      <c r="B1285" s="625" t="str">
        <f t="shared" si="76"/>
        <v>121213274</v>
      </c>
      <c r="C1285" s="629">
        <f t="shared" si="77"/>
        <v>45930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АРМЕЙСКИ ХОЛДИНГ АД</v>
      </c>
      <c r="B1286" s="625" t="str">
        <f t="shared" si="76"/>
        <v>121213274</v>
      </c>
      <c r="C1286" s="629">
        <f t="shared" si="77"/>
        <v>45930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307</v>
      </c>
    </row>
    <row r="1287" spans="1:8">
      <c r="A1287" s="625" t="str">
        <f t="shared" si="75"/>
        <v>АРМЕЙСКИ ХОЛДИНГ АД</v>
      </c>
      <c r="B1287" s="625" t="str">
        <f t="shared" si="76"/>
        <v>121213274</v>
      </c>
      <c r="C1287" s="629">
        <f t="shared" si="77"/>
        <v>45930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АРМЕЙСКИ ХОЛДИНГ АД</v>
      </c>
      <c r="B1288" s="625" t="str">
        <f t="shared" si="76"/>
        <v>121213274</v>
      </c>
      <c r="C1288" s="629">
        <f t="shared" si="77"/>
        <v>45930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АРМЕЙСКИ ХОЛДИНГ АД</v>
      </c>
      <c r="B1289" s="625" t="str">
        <f t="shared" si="76"/>
        <v>121213274</v>
      </c>
      <c r="C1289" s="629">
        <f t="shared" si="77"/>
        <v>45930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АРМЕЙСКИ ХОЛДИНГ АД</v>
      </c>
      <c r="B1290" s="625" t="str">
        <f t="shared" si="76"/>
        <v>121213274</v>
      </c>
      <c r="C1290" s="629">
        <f t="shared" si="77"/>
        <v>45930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АРМЕЙСКИ ХОЛДИНГ АД</v>
      </c>
      <c r="B1291" s="625" t="str">
        <f t="shared" si="76"/>
        <v>121213274</v>
      </c>
      <c r="C1291" s="629">
        <f t="shared" si="77"/>
        <v>45930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АРМЕЙСКИ ХОЛДИНГ АД</v>
      </c>
      <c r="B1292" s="625" t="str">
        <f t="shared" si="76"/>
        <v>121213274</v>
      </c>
      <c r="C1292" s="629">
        <f t="shared" si="77"/>
        <v>45930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АРМЕЙСКИ ХОЛДИНГ АД</v>
      </c>
      <c r="B1293" s="625" t="str">
        <f t="shared" si="76"/>
        <v>121213274</v>
      </c>
      <c r="C1293" s="629">
        <f t="shared" si="77"/>
        <v>45930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АРМЕЙСКИ ХОЛДИНГ АД</v>
      </c>
      <c r="B1294" s="625" t="str">
        <f t="shared" si="76"/>
        <v>121213274</v>
      </c>
      <c r="C1294" s="629">
        <f t="shared" si="77"/>
        <v>45930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АРМЕЙСКИ ХОЛДИНГ АД</v>
      </c>
      <c r="B1296" s="625" t="str">
        <f t="shared" ref="B1296:B1335" si="79">pdeBulstat</f>
        <v>121213274</v>
      </c>
      <c r="C1296" s="629">
        <f t="shared" ref="C1296:C1335" si="80">endDate</f>
        <v>45930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84</v>
      </c>
    </row>
    <row r="1297" spans="1:8">
      <c r="A1297" s="625" t="str">
        <f t="shared" si="78"/>
        <v>АРМЕЙСКИ ХОЛДИНГ АД</v>
      </c>
      <c r="B1297" s="625" t="str">
        <f t="shared" si="79"/>
        <v>121213274</v>
      </c>
      <c r="C1297" s="629">
        <f t="shared" si="80"/>
        <v>45930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АРМЕЙСКИ ХОЛДИНГ АД</v>
      </c>
      <c r="B1298" s="625" t="str">
        <f t="shared" si="79"/>
        <v>121213274</v>
      </c>
      <c r="C1298" s="629">
        <f t="shared" si="80"/>
        <v>45930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223</v>
      </c>
    </row>
    <row r="1299" spans="1:8">
      <c r="A1299" s="625" t="str">
        <f t="shared" si="78"/>
        <v>АРМЕЙСКИ ХОЛДИНГ АД</v>
      </c>
      <c r="B1299" s="625" t="str">
        <f t="shared" si="79"/>
        <v>121213274</v>
      </c>
      <c r="C1299" s="629">
        <f t="shared" si="80"/>
        <v>45930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АРМЕЙСКИ ХОЛДИНГ АД</v>
      </c>
      <c r="B1300" s="625" t="str">
        <f t="shared" si="79"/>
        <v>121213274</v>
      </c>
      <c r="C1300" s="629">
        <f t="shared" si="80"/>
        <v>45930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307</v>
      </c>
    </row>
    <row r="1301" spans="1:8">
      <c r="A1301" s="625" t="str">
        <f t="shared" si="78"/>
        <v>АРМЕЙСКИ ХОЛДИНГ АД</v>
      </c>
      <c r="B1301" s="625" t="str">
        <f t="shared" si="79"/>
        <v>121213274</v>
      </c>
      <c r="C1301" s="629">
        <f t="shared" si="80"/>
        <v>45930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АРМЕЙСКИ ХОЛДИНГ АД</v>
      </c>
      <c r="B1302" s="625" t="str">
        <f t="shared" si="79"/>
        <v>121213274</v>
      </c>
      <c r="C1302" s="629">
        <f t="shared" si="80"/>
        <v>45930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АРМЕЙСКИ ХОЛДИНГ АД</v>
      </c>
      <c r="B1303" s="625" t="str">
        <f t="shared" si="79"/>
        <v>121213274</v>
      </c>
      <c r="C1303" s="629">
        <f t="shared" si="80"/>
        <v>45930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АРМЕЙСКИ ХОЛДИНГ АД</v>
      </c>
      <c r="B1304" s="625" t="str">
        <f t="shared" si="79"/>
        <v>121213274</v>
      </c>
      <c r="C1304" s="629">
        <f t="shared" si="80"/>
        <v>45930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АРМЕЙСКИ ХОЛДИНГ АД</v>
      </c>
      <c r="B1305" s="625" t="str">
        <f t="shared" si="79"/>
        <v>121213274</v>
      </c>
      <c r="C1305" s="629">
        <f t="shared" si="80"/>
        <v>45930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АРМЕЙСКИ ХОЛДИНГ АД</v>
      </c>
      <c r="B1306" s="625" t="str">
        <f t="shared" si="79"/>
        <v>121213274</v>
      </c>
      <c r="C1306" s="629">
        <f t="shared" si="80"/>
        <v>45930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АРМЕЙСКИ ХОЛДИНГ АД</v>
      </c>
      <c r="B1307" s="625" t="str">
        <f t="shared" si="79"/>
        <v>121213274</v>
      </c>
      <c r="C1307" s="629">
        <f t="shared" si="80"/>
        <v>45930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АРМЕЙСКИ ХОЛДИНГ АД</v>
      </c>
      <c r="B1308" s="625" t="str">
        <f t="shared" si="79"/>
        <v>121213274</v>
      </c>
      <c r="C1308" s="629">
        <f t="shared" si="80"/>
        <v>45930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АРМЕЙСКИ ХОЛДИНГ АД</v>
      </c>
      <c r="B1309" s="625" t="str">
        <f t="shared" si="79"/>
        <v>121213274</v>
      </c>
      <c r="C1309" s="629">
        <f t="shared" si="80"/>
        <v>45930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АРМЕЙСКИ ХОЛДИНГ АД</v>
      </c>
      <c r="B1310" s="625" t="str">
        <f t="shared" si="79"/>
        <v>121213274</v>
      </c>
      <c r="C1310" s="629">
        <f t="shared" si="80"/>
        <v>45930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АРМЕЙСКИ ХОЛДИНГ АД</v>
      </c>
      <c r="B1311" s="625" t="str">
        <f t="shared" si="79"/>
        <v>121213274</v>
      </c>
      <c r="C1311" s="629">
        <f t="shared" si="80"/>
        <v>45930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АРМЕЙСКИ ХОЛДИНГ АД</v>
      </c>
      <c r="B1312" s="625" t="str">
        <f t="shared" si="79"/>
        <v>121213274</v>
      </c>
      <c r="C1312" s="629">
        <f t="shared" si="80"/>
        <v>45930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АРМЕЙСКИ ХОЛДИНГ АД</v>
      </c>
      <c r="B1313" s="625" t="str">
        <f t="shared" si="79"/>
        <v>121213274</v>
      </c>
      <c r="C1313" s="629">
        <f t="shared" si="80"/>
        <v>45930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АРМЕЙСКИ ХОЛДИНГ АД</v>
      </c>
      <c r="B1314" s="625" t="str">
        <f t="shared" si="79"/>
        <v>121213274</v>
      </c>
      <c r="C1314" s="629">
        <f t="shared" si="80"/>
        <v>45930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АРМЕЙСКИ ХОЛДИНГ АД</v>
      </c>
      <c r="B1315" s="625" t="str">
        <f t="shared" si="79"/>
        <v>121213274</v>
      </c>
      <c r="C1315" s="629">
        <f t="shared" si="80"/>
        <v>45930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АРМЕЙСКИ ХОЛДИНГ АД</v>
      </c>
      <c r="B1316" s="625" t="str">
        <f t="shared" si="79"/>
        <v>121213274</v>
      </c>
      <c r="C1316" s="629">
        <f t="shared" si="80"/>
        <v>45930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АРМЕЙСКИ ХОЛДИНГ АД</v>
      </c>
      <c r="B1317" s="625" t="str">
        <f t="shared" si="79"/>
        <v>121213274</v>
      </c>
      <c r="C1317" s="629">
        <f t="shared" si="80"/>
        <v>45930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АРМЕЙСКИ ХОЛДИНГ АД</v>
      </c>
      <c r="B1318" s="625" t="str">
        <f t="shared" si="79"/>
        <v>121213274</v>
      </c>
      <c r="C1318" s="629">
        <f t="shared" si="80"/>
        <v>45930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АРМЕЙСКИ ХОЛДИНГ АД</v>
      </c>
      <c r="B1319" s="625" t="str">
        <f t="shared" si="79"/>
        <v>121213274</v>
      </c>
      <c r="C1319" s="629">
        <f t="shared" si="80"/>
        <v>45930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АРМЕЙСКИ ХОЛДИНГ АД</v>
      </c>
      <c r="B1320" s="625" t="str">
        <f t="shared" si="79"/>
        <v>121213274</v>
      </c>
      <c r="C1320" s="629">
        <f t="shared" si="80"/>
        <v>45930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АРМЕЙСКИ ХОЛДИНГ АД</v>
      </c>
      <c r="B1321" s="625" t="str">
        <f t="shared" si="79"/>
        <v>121213274</v>
      </c>
      <c r="C1321" s="629">
        <f t="shared" si="80"/>
        <v>45930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АРМЕЙСКИ ХОЛДИНГ АД</v>
      </c>
      <c r="B1322" s="625" t="str">
        <f t="shared" si="79"/>
        <v>121213274</v>
      </c>
      <c r="C1322" s="629">
        <f t="shared" si="80"/>
        <v>45930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АРМЕЙСКИ ХОЛДИНГ АД</v>
      </c>
      <c r="B1323" s="625" t="str">
        <f t="shared" si="79"/>
        <v>121213274</v>
      </c>
      <c r="C1323" s="629">
        <f t="shared" si="80"/>
        <v>45930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АРМЕЙСКИ ХОЛДИНГ АД</v>
      </c>
      <c r="B1324" s="625" t="str">
        <f t="shared" si="79"/>
        <v>121213274</v>
      </c>
      <c r="C1324" s="629">
        <f t="shared" si="80"/>
        <v>45930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АРМЕЙСКИ ХОЛДИНГ АД</v>
      </c>
      <c r="B1325" s="625" t="str">
        <f t="shared" si="79"/>
        <v>121213274</v>
      </c>
      <c r="C1325" s="629">
        <f t="shared" si="80"/>
        <v>45930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АРМЕЙСКИ ХОЛДИНГ АД</v>
      </c>
      <c r="B1326" s="625" t="str">
        <f t="shared" si="79"/>
        <v>121213274</v>
      </c>
      <c r="C1326" s="629">
        <f t="shared" si="80"/>
        <v>45930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84</v>
      </c>
    </row>
    <row r="1327" spans="1:8">
      <c r="A1327" s="625" t="str">
        <f t="shared" si="78"/>
        <v>АРМЕЙСКИ ХОЛДИНГ АД</v>
      </c>
      <c r="B1327" s="625" t="str">
        <f t="shared" si="79"/>
        <v>121213274</v>
      </c>
      <c r="C1327" s="629">
        <f t="shared" si="80"/>
        <v>45930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АРМЕЙСКИ ХОЛДИНГ АД</v>
      </c>
      <c r="B1328" s="625" t="str">
        <f t="shared" si="79"/>
        <v>121213274</v>
      </c>
      <c r="C1328" s="629">
        <f t="shared" si="80"/>
        <v>45930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223</v>
      </c>
    </row>
    <row r="1329" spans="1:8">
      <c r="A1329" s="625" t="str">
        <f t="shared" si="78"/>
        <v>АРМЕЙСКИ ХОЛДИНГ АД</v>
      </c>
      <c r="B1329" s="625" t="str">
        <f t="shared" si="79"/>
        <v>121213274</v>
      </c>
      <c r="C1329" s="629">
        <f t="shared" si="80"/>
        <v>45930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АРМЕЙСКИ ХОЛДИНГ АД</v>
      </c>
      <c r="B1330" s="625" t="str">
        <f t="shared" si="79"/>
        <v>121213274</v>
      </c>
      <c r="C1330" s="629">
        <f t="shared" si="80"/>
        <v>45930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307</v>
      </c>
    </row>
    <row r="1331" spans="1:8">
      <c r="A1331" s="625" t="str">
        <f t="shared" si="78"/>
        <v>АРМЕЙСКИ ХОЛДИНГ АД</v>
      </c>
      <c r="B1331" s="625" t="str">
        <f t="shared" si="79"/>
        <v>121213274</v>
      </c>
      <c r="C1331" s="629">
        <f t="shared" si="80"/>
        <v>45930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АРМЕЙСКИ ХОЛДИНГ АД</v>
      </c>
      <c r="B1332" s="625" t="str">
        <f t="shared" si="79"/>
        <v>121213274</v>
      </c>
      <c r="C1332" s="629">
        <f t="shared" si="80"/>
        <v>45930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АРМЕЙСКИ ХОЛДИНГ АД</v>
      </c>
      <c r="B1333" s="625" t="str">
        <f t="shared" si="79"/>
        <v>121213274</v>
      </c>
      <c r="C1333" s="629">
        <f t="shared" si="80"/>
        <v>45930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АРМЕЙСКИ ХОЛДИНГ АД</v>
      </c>
      <c r="B1334" s="625" t="str">
        <f t="shared" si="79"/>
        <v>121213274</v>
      </c>
      <c r="C1334" s="629">
        <f t="shared" si="80"/>
        <v>45930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АРМЕЙСКИ ХОЛДИНГ АД</v>
      </c>
      <c r="B1335" s="625" t="str">
        <f t="shared" si="79"/>
        <v>121213274</v>
      </c>
      <c r="C1335" s="629">
        <f t="shared" si="80"/>
        <v>45930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4" zoomScaleNormal="85" zoomScaleSheetLayoutView="100" workbookViewId="0">
      <selection activeCell="G69" sqref="G69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АРМЕЙСКИ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121213274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516</v>
      </c>
      <c r="H12" s="159">
        <v>516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516</v>
      </c>
      <c r="H13" s="159">
        <v>516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516</v>
      </c>
      <c r="H18" s="545">
        <f>H12+H15+H16+H17</f>
        <v>516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26</v>
      </c>
      <c r="H21" s="159">
        <v>26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112</v>
      </c>
      <c r="H22" s="531">
        <f>SUM(H23:H25)</f>
        <v>112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54</v>
      </c>
      <c r="H23" s="159">
        <v>54</v>
      </c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58</v>
      </c>
      <c r="H25" s="159">
        <v>58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138</v>
      </c>
      <c r="H26" s="533">
        <f>H20+H21+H22</f>
        <v>138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-75</v>
      </c>
      <c r="H28" s="531">
        <f>SUM(H29:H31)</f>
        <v>-47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-75</v>
      </c>
      <c r="H29" s="159">
        <v>-47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-6</v>
      </c>
      <c r="H33" s="159">
        <v>-28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-81</v>
      </c>
      <c r="H34" s="533">
        <f>H28+H32+H33</f>
        <v>-75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307</v>
      </c>
      <c r="D35" s="531">
        <f>SUM(D36:D39)</f>
        <v>307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84</v>
      </c>
      <c r="D36" s="159">
        <v>84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573</v>
      </c>
      <c r="H37" s="535">
        <f>H26+H18+H34</f>
        <v>579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>
        <v>223</v>
      </c>
      <c r="D39" s="159">
        <v>223</v>
      </c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307</v>
      </c>
      <c r="D46" s="533">
        <f>D35+D40+D45</f>
        <v>307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>
        <v>319</v>
      </c>
      <c r="D48" s="159">
        <v>321</v>
      </c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319</v>
      </c>
      <c r="D52" s="533">
        <f>SUM(D48:D51)</f>
        <v>321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15</v>
      </c>
      <c r="D55" s="426">
        <v>15</v>
      </c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641</v>
      </c>
      <c r="D56" s="537">
        <f>D20+D21+D22+D28+D33+D46+D52+D54+D55</f>
        <v>643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143</v>
      </c>
      <c r="H61" s="531">
        <f>SUM(H62:H68)</f>
        <v>136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11</v>
      </c>
      <c r="H64" s="159">
        <v>11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85</v>
      </c>
      <c r="H66" s="159">
        <v>83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28</v>
      </c>
      <c r="H67" s="159">
        <v>24</v>
      </c>
    </row>
    <row r="68" spans="1:13">
      <c r="A68" s="74" t="s">
        <v>230</v>
      </c>
      <c r="B68" s="76" t="s">
        <v>231</v>
      </c>
      <c r="C68" s="160">
        <v>74</v>
      </c>
      <c r="D68" s="159">
        <v>74</v>
      </c>
      <c r="E68" s="74" t="s">
        <v>232</v>
      </c>
      <c r="F68" s="78" t="s">
        <v>233</v>
      </c>
      <c r="G68" s="160">
        <v>19</v>
      </c>
      <c r="H68" s="159">
        <v>18</v>
      </c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2</v>
      </c>
      <c r="H69" s="159">
        <v>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145</v>
      </c>
      <c r="H71" s="533">
        <f>H59+H60+H61+H69+H70</f>
        <v>138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74</v>
      </c>
      <c r="D76" s="533">
        <f>SUM(D68:D75)</f>
        <v>74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145</v>
      </c>
      <c r="H79" s="535">
        <f>H71+H73+H75+H77</f>
        <v>138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/>
      <c r="D89" s="159"/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0</v>
      </c>
      <c r="D92" s="533">
        <f>SUM(D88:D91)</f>
        <v>0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74</v>
      </c>
      <c r="D94" s="537">
        <f>D65+D76+D85+D92+D93</f>
        <v>74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715</v>
      </c>
      <c r="D95" s="539">
        <f>D94+D56</f>
        <v>717</v>
      </c>
      <c r="E95" s="191" t="s">
        <v>291</v>
      </c>
      <c r="F95" s="436" t="s">
        <v>292</v>
      </c>
      <c r="G95" s="538">
        <f>G37+G40+G56+G79</f>
        <v>718</v>
      </c>
      <c r="H95" s="539">
        <f>H37+H40+H56+H79</f>
        <v>717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45957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ДИМИТЪР ДИМИТРОВ ЦВЕТАНОВ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9" zoomScale="115" zoomScaleNormal="70" zoomScaleSheetLayoutView="115" workbookViewId="0">
      <selection activeCell="D17" sqref="D17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АРМЕЙСКИ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121213274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/>
      <c r="D13" s="276"/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6</v>
      </c>
      <c r="D15" s="276">
        <v>6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3</v>
      </c>
      <c r="D16" s="276">
        <v>3</v>
      </c>
      <c r="E16" s="198" t="s">
        <v>71</v>
      </c>
      <c r="F16" s="224" t="s">
        <v>319</v>
      </c>
      <c r="G16" s="559">
        <f>SUM(G12:G15)</f>
        <v>0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/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9</v>
      </c>
      <c r="D22" s="560">
        <f>SUM(D12:D18)+D19</f>
        <v>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9</v>
      </c>
      <c r="D31" s="214">
        <f>D29+D22</f>
        <v>9</v>
      </c>
      <c r="E31" s="211" t="s">
        <v>358</v>
      </c>
      <c r="F31" s="226" t="s">
        <v>359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205">
        <f>IF((H31-D31)&gt;0,H31-D31,0)</f>
        <v>0</v>
      </c>
      <c r="E33" s="195" t="s">
        <v>362</v>
      </c>
      <c r="F33" s="200" t="s">
        <v>363</v>
      </c>
      <c r="G33" s="559">
        <f>IF((C31-G31)&gt;0,C31-G31,0)</f>
        <v>9</v>
      </c>
      <c r="H33" s="560">
        <f>IF((D31-H31)&gt;0,D31-H31,0)</f>
        <v>9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9</v>
      </c>
      <c r="D36" s="566">
        <f>D31-D34+D35</f>
        <v>9</v>
      </c>
      <c r="E36" s="222" t="s">
        <v>374</v>
      </c>
      <c r="F36" s="216" t="s">
        <v>375</v>
      </c>
      <c r="G36" s="227">
        <f>G35-G34+G31</f>
        <v>0</v>
      </c>
      <c r="H36" s="228">
        <f>H35-H34+H31</f>
        <v>0</v>
      </c>
    </row>
    <row r="37" spans="1:8">
      <c r="A37" s="221" t="s">
        <v>376</v>
      </c>
      <c r="B37" s="193" t="s">
        <v>377</v>
      </c>
      <c r="C37" s="213">
        <f>IF((G36-C36)&gt;0,G36-C36,0)</f>
        <v>0</v>
      </c>
      <c r="D37" s="214">
        <f>IF((H36-D36)&gt;0,H36-D36,0)</f>
        <v>0</v>
      </c>
      <c r="E37" s="221" t="s">
        <v>378</v>
      </c>
      <c r="F37" s="226" t="s">
        <v>379</v>
      </c>
      <c r="G37" s="213">
        <f>IF((C36-G36)&gt;0,C36-G36,0)</f>
        <v>9</v>
      </c>
      <c r="H37" s="214">
        <f>IF((D36-H36)&gt;0,D36-H36,0)</f>
        <v>9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205">
        <f>+IF((H36-D36-D38)&gt;0,H36-D36-D38,0)</f>
        <v>0</v>
      </c>
      <c r="E42" s="207" t="s">
        <v>390</v>
      </c>
      <c r="F42" s="158" t="s">
        <v>391</v>
      </c>
      <c r="G42" s="203">
        <f>IF(G37&gt;0,IF(C38+G37&lt;0,0,C38+G37),IF(C37-C38&lt;0,C38-C37,0))</f>
        <v>9</v>
      </c>
      <c r="H42" s="205">
        <f>IF(H37&gt;0,IF(D38+H37&lt;0,0,D38+H37),IF(D37-D38&lt;0,D38-D37,0))</f>
        <v>9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397</v>
      </c>
      <c r="F44" s="229" t="s">
        <v>398</v>
      </c>
      <c r="G44" s="227">
        <f>IF(C42=0,IF(G42-G43&gt;0,G42-G43+C43,0),IF(C42-C43&lt;0,C43-C42+G43,0))</f>
        <v>9</v>
      </c>
      <c r="H44" s="228">
        <f>IF(D42=0,IF(H42-H43&gt;0,H42-H43+D43,0),IF(D42-D43&lt;0,D43-D42+H43,0))</f>
        <v>9</v>
      </c>
    </row>
    <row r="45" spans="1:8" ht="16" thickBot="1">
      <c r="A45" s="230" t="s">
        <v>399</v>
      </c>
      <c r="B45" s="231" t="s">
        <v>400</v>
      </c>
      <c r="C45" s="561">
        <f>C36+C38+C42</f>
        <v>9</v>
      </c>
      <c r="D45" s="562">
        <f>D36+D38+D42</f>
        <v>9</v>
      </c>
      <c r="E45" s="230" t="s">
        <v>401</v>
      </c>
      <c r="F45" s="232" t="s">
        <v>402</v>
      </c>
      <c r="G45" s="561">
        <f>G42+G36</f>
        <v>9</v>
      </c>
      <c r="H45" s="562">
        <f>H42+H36</f>
        <v>9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45957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ДИМИТЪР ДИМИТРОВ ЦВЕТАНОВ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145" zoomScaleNormal="145" zoomScaleSheetLayoutView="80" workbookViewId="0">
      <selection activeCell="B24" sqref="B24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АРМЕЙСКИ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121213274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30.09.2025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/>
      <c r="D14" s="159"/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0</v>
      </c>
      <c r="D21" s="583">
        <f>SUM(D11:D20)</f>
        <v>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0</v>
      </c>
      <c r="D43" s="585">
        <f>SUM(D35:D42)</f>
        <v>0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0</v>
      </c>
      <c r="D44" s="266">
        <f>D43+D33+D21</f>
        <v>0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/>
      <c r="D45" s="268"/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0</v>
      </c>
      <c r="D46" s="270">
        <f>D45+D44</f>
        <v>0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45957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ДИМИТЪР ДИМИТРОВ ЦВЕТАНОВ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8" zoomScale="130" zoomScaleNormal="100" zoomScaleSheetLayoutView="130" workbookViewId="0">
      <selection activeCell="B24" sqref="B24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АРМЕЙСКИ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121213274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516</v>
      </c>
      <c r="D13" s="519">
        <f>'1-Баланс'!H20</f>
        <v>0</v>
      </c>
      <c r="E13" s="519">
        <f>'1-Баланс'!H21</f>
        <v>26</v>
      </c>
      <c r="F13" s="519">
        <f>'1-Баланс'!H23</f>
        <v>54</v>
      </c>
      <c r="G13" s="519">
        <f>'1-Баланс'!H24</f>
        <v>0</v>
      </c>
      <c r="H13" s="520">
        <v>58</v>
      </c>
      <c r="I13" s="519">
        <f>'1-Баланс'!H29+'1-Баланс'!H32</f>
        <v>-47</v>
      </c>
      <c r="J13" s="519">
        <f>'1-Баланс'!H30+'1-Баланс'!H33</f>
        <v>-28</v>
      </c>
      <c r="K13" s="520"/>
      <c r="L13" s="519">
        <f>SUM(C13:K13)</f>
        <v>579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516</v>
      </c>
      <c r="D17" s="519">
        <f t="shared" ref="D17:M17" si="2">D13+D14</f>
        <v>0</v>
      </c>
      <c r="E17" s="519">
        <f t="shared" si="2"/>
        <v>26</v>
      </c>
      <c r="F17" s="519">
        <f t="shared" si="2"/>
        <v>54</v>
      </c>
      <c r="G17" s="519">
        <f t="shared" si="2"/>
        <v>0</v>
      </c>
      <c r="H17" s="519">
        <f t="shared" si="2"/>
        <v>58</v>
      </c>
      <c r="I17" s="519">
        <f t="shared" si="2"/>
        <v>-47</v>
      </c>
      <c r="J17" s="519">
        <f t="shared" si="2"/>
        <v>-28</v>
      </c>
      <c r="K17" s="519">
        <f t="shared" si="2"/>
        <v>0</v>
      </c>
      <c r="L17" s="519">
        <f t="shared" si="1"/>
        <v>579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-6</v>
      </c>
      <c r="K18" s="520"/>
      <c r="L18" s="519">
        <f t="shared" si="1"/>
        <v>-6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516</v>
      </c>
      <c r="D31" s="519">
        <f t="shared" ref="D31:M31" si="6">D19+D22+D23+D26+D30+D29+D17+D18</f>
        <v>0</v>
      </c>
      <c r="E31" s="519">
        <f t="shared" si="6"/>
        <v>26</v>
      </c>
      <c r="F31" s="519">
        <f t="shared" si="6"/>
        <v>54</v>
      </c>
      <c r="G31" s="519">
        <f t="shared" si="6"/>
        <v>0</v>
      </c>
      <c r="H31" s="519">
        <f t="shared" si="6"/>
        <v>58</v>
      </c>
      <c r="I31" s="519">
        <f t="shared" si="6"/>
        <v>-47</v>
      </c>
      <c r="J31" s="519">
        <f t="shared" si="6"/>
        <v>-34</v>
      </c>
      <c r="K31" s="519">
        <f t="shared" si="6"/>
        <v>0</v>
      </c>
      <c r="L31" s="519">
        <f t="shared" si="1"/>
        <v>573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516</v>
      </c>
      <c r="D34" s="522">
        <f t="shared" si="7"/>
        <v>0</v>
      </c>
      <c r="E34" s="522">
        <f t="shared" si="7"/>
        <v>26</v>
      </c>
      <c r="F34" s="522">
        <f t="shared" si="7"/>
        <v>54</v>
      </c>
      <c r="G34" s="522">
        <f t="shared" si="7"/>
        <v>0</v>
      </c>
      <c r="H34" s="522">
        <f t="shared" si="7"/>
        <v>58</v>
      </c>
      <c r="I34" s="522">
        <f t="shared" si="7"/>
        <v>-47</v>
      </c>
      <c r="J34" s="522">
        <f t="shared" si="7"/>
        <v>-34</v>
      </c>
      <c r="K34" s="522">
        <f t="shared" si="7"/>
        <v>0</v>
      </c>
      <c r="L34" s="522">
        <f t="shared" si="1"/>
        <v>573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45957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ДИМИТЪР ДИМИТРОВ ЦВЕТАНОВ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96" zoomScaleNormal="70" zoomScaleSheetLayoutView="100" workbookViewId="0">
      <selection activeCell="B24" sqref="B24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АРМЕЙСКИ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121213274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1003</v>
      </c>
      <c r="B12" s="601"/>
      <c r="C12" s="77">
        <v>16</v>
      </c>
      <c r="D12" s="77">
        <v>77</v>
      </c>
      <c r="E12" s="77"/>
      <c r="F12" s="417">
        <f>C12-E12</f>
        <v>16</v>
      </c>
      <c r="G12" s="619"/>
    </row>
    <row r="13" spans="1:7">
      <c r="A13" s="600" t="s">
        <v>1004</v>
      </c>
      <c r="B13" s="601"/>
      <c r="C13" s="77">
        <v>18</v>
      </c>
      <c r="D13" s="77">
        <v>59</v>
      </c>
      <c r="E13" s="77"/>
      <c r="F13" s="417">
        <f t="shared" ref="F13:F26" si="0">C13-E13</f>
        <v>18</v>
      </c>
    </row>
    <row r="14" spans="1:7">
      <c r="A14" s="600" t="s">
        <v>1005</v>
      </c>
      <c r="B14" s="601"/>
      <c r="C14" s="77">
        <v>46</v>
      </c>
      <c r="D14" s="77">
        <v>57</v>
      </c>
      <c r="E14" s="77"/>
      <c r="F14" s="417">
        <f t="shared" si="0"/>
        <v>46</v>
      </c>
    </row>
    <row r="15" spans="1:7">
      <c r="A15" s="600" t="s">
        <v>1006</v>
      </c>
      <c r="B15" s="601"/>
      <c r="C15" s="77">
        <v>4</v>
      </c>
      <c r="D15" s="77">
        <v>51</v>
      </c>
      <c r="E15" s="77"/>
      <c r="F15" s="417">
        <f t="shared" si="0"/>
        <v>4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84</v>
      </c>
      <c r="D27" s="419"/>
      <c r="E27" s="419">
        <f>SUM(E12:E26)</f>
        <v>0</v>
      </c>
      <c r="F27" s="419">
        <f>SUM(F12:F26)</f>
        <v>84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1007</v>
      </c>
      <c r="B46" s="601"/>
      <c r="C46" s="77">
        <v>202</v>
      </c>
      <c r="D46" s="77">
        <v>43</v>
      </c>
      <c r="E46" s="77"/>
      <c r="F46" s="417">
        <f>C46-E46</f>
        <v>202</v>
      </c>
    </row>
    <row r="47" spans="1:6">
      <c r="A47" s="600" t="s">
        <v>1008</v>
      </c>
      <c r="B47" s="601"/>
      <c r="C47" s="77">
        <v>20</v>
      </c>
      <c r="D47" s="77">
        <v>37</v>
      </c>
      <c r="E47" s="77"/>
      <c r="F47" s="417">
        <f t="shared" ref="F47:F60" si="2">C47-E47</f>
        <v>20</v>
      </c>
    </row>
    <row r="48" spans="1:6">
      <c r="A48" s="600" t="s">
        <v>1009</v>
      </c>
      <c r="B48" s="601"/>
      <c r="C48" s="77">
        <v>1</v>
      </c>
      <c r="D48" s="77">
        <v>25</v>
      </c>
      <c r="E48" s="77"/>
      <c r="F48" s="417">
        <f t="shared" si="2"/>
        <v>1</v>
      </c>
    </row>
    <row r="49" spans="1:6">
      <c r="A49" s="600" t="s">
        <v>1010</v>
      </c>
      <c r="B49" s="601"/>
      <c r="C49" s="77">
        <v>0</v>
      </c>
      <c r="D49" s="77">
        <v>25</v>
      </c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223</v>
      </c>
      <c r="D61" s="419"/>
      <c r="E61" s="419">
        <f>SUM(E46:E60)</f>
        <v>0</v>
      </c>
      <c r="F61" s="419">
        <f>SUM(F46:F60)</f>
        <v>223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307</v>
      </c>
      <c r="D79" s="419"/>
      <c r="E79" s="419">
        <f>E78+E61+E44+E27</f>
        <v>0</v>
      </c>
      <c r="F79" s="419">
        <f>F78+F61+F44+F27</f>
        <v>307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45957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ДИМИТЪР ДИМИТРОВ ЦВЕТАНОВ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B24" sqref="B24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АРМЕЙСКИ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121213274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307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307</v>
      </c>
      <c r="H30" s="293">
        <f t="shared" si="6"/>
        <v>0</v>
      </c>
      <c r="I30" s="293">
        <f t="shared" si="6"/>
        <v>0</v>
      </c>
      <c r="J30" s="293">
        <f t="shared" si="3"/>
        <v>307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307</v>
      </c>
    </row>
    <row r="31" spans="1:18">
      <c r="A31" s="296"/>
      <c r="B31" s="280" t="s">
        <v>127</v>
      </c>
      <c r="C31" s="126" t="s">
        <v>637</v>
      </c>
      <c r="D31" s="287">
        <v>84</v>
      </c>
      <c r="E31" s="287"/>
      <c r="F31" s="287"/>
      <c r="G31" s="283">
        <f t="shared" si="2"/>
        <v>84</v>
      </c>
      <c r="H31" s="287"/>
      <c r="I31" s="287"/>
      <c r="J31" s="283">
        <f t="shared" si="3"/>
        <v>84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84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>
        <v>223</v>
      </c>
      <c r="E34" s="287"/>
      <c r="F34" s="287"/>
      <c r="G34" s="283">
        <f t="shared" si="2"/>
        <v>223</v>
      </c>
      <c r="H34" s="287"/>
      <c r="I34" s="287"/>
      <c r="J34" s="283">
        <f t="shared" si="3"/>
        <v>223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223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307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307</v>
      </c>
      <c r="H41" s="288">
        <f t="shared" si="10"/>
        <v>0</v>
      </c>
      <c r="I41" s="288">
        <f t="shared" si="10"/>
        <v>0</v>
      </c>
      <c r="J41" s="283">
        <f t="shared" si="3"/>
        <v>307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307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307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307</v>
      </c>
      <c r="H43" s="306">
        <f t="shared" si="11"/>
        <v>0</v>
      </c>
      <c r="I43" s="306">
        <f t="shared" si="11"/>
        <v>0</v>
      </c>
      <c r="J43" s="306">
        <f t="shared" si="11"/>
        <v>307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307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45957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ДИМИТЪР ДИМИТРОВ ЦВЕТАНОВ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1" zoomScale="80" zoomScaleNormal="85" zoomScaleSheetLayoutView="80" workbookViewId="0">
      <selection activeCell="B24" sqref="B24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АРМЕЙСКИ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121213274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30.09.2025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319</v>
      </c>
      <c r="D13" s="319">
        <f>SUM(D14:D16)</f>
        <v>0</v>
      </c>
      <c r="E13" s="326">
        <f>SUM(E14:E16)</f>
        <v>319</v>
      </c>
      <c r="F13" s="110"/>
    </row>
    <row r="14" spans="1:8">
      <c r="A14" s="327" t="s">
        <v>670</v>
      </c>
      <c r="B14" s="112" t="s">
        <v>671</v>
      </c>
      <c r="C14" s="325">
        <v>319</v>
      </c>
      <c r="D14" s="325"/>
      <c r="E14" s="326">
        <f t="shared" ref="E14:E44" si="0">C14-D14</f>
        <v>319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319</v>
      </c>
      <c r="D21" s="388">
        <f>D13+D17+D18</f>
        <v>0</v>
      </c>
      <c r="E21" s="389">
        <f>E13+E17+E18</f>
        <v>319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15</v>
      </c>
      <c r="D23" s="391">
        <v>15</v>
      </c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74</v>
      </c>
      <c r="D26" s="319">
        <f>SUM(D27:D29)</f>
        <v>0</v>
      </c>
      <c r="E26" s="326">
        <f>SUM(E27:E29)</f>
        <v>74</v>
      </c>
      <c r="F26" s="110"/>
    </row>
    <row r="27" spans="1:6">
      <c r="A27" s="327" t="s">
        <v>691</v>
      </c>
      <c r="B27" s="112" t="s">
        <v>692</v>
      </c>
      <c r="C27" s="325">
        <v>74</v>
      </c>
      <c r="D27" s="325"/>
      <c r="E27" s="326">
        <f t="shared" si="0"/>
        <v>74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74</v>
      </c>
      <c r="D45" s="386">
        <f>D26+D30+D31+D33+D32+D34+D35+D40</f>
        <v>0</v>
      </c>
      <c r="E45" s="387">
        <f>E26+E30+E31+E33+E32+E34+E35+E40</f>
        <v>74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408</v>
      </c>
      <c r="D46" s="392">
        <f>D45+D23+D21+D11</f>
        <v>15</v>
      </c>
      <c r="E46" s="393">
        <f>E45+E23+E21+E11</f>
        <v>393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140</v>
      </c>
      <c r="D87" s="111">
        <f>SUM(D88:D92)+D96</f>
        <v>0</v>
      </c>
      <c r="E87" s="111">
        <f>SUM(E88:E92)+E96</f>
        <v>140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11</v>
      </c>
      <c r="D88" s="160"/>
      <c r="E88" s="111">
        <f t="shared" si="1"/>
        <v>11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85</v>
      </c>
      <c r="D91" s="160"/>
      <c r="E91" s="111">
        <f t="shared" si="1"/>
        <v>85</v>
      </c>
      <c r="F91" s="159"/>
    </row>
    <row r="92" spans="1:6">
      <c r="A92" s="327" t="s">
        <v>801</v>
      </c>
      <c r="B92" s="112" t="s">
        <v>802</v>
      </c>
      <c r="C92" s="113">
        <f>SUM(C93:C95)</f>
        <v>18</v>
      </c>
      <c r="D92" s="113">
        <f>SUM(D93:D95)</f>
        <v>0</v>
      </c>
      <c r="E92" s="113">
        <f>SUM(E93:E95)</f>
        <v>18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18</v>
      </c>
      <c r="D95" s="160"/>
      <c r="E95" s="111">
        <f t="shared" si="1"/>
        <v>18</v>
      </c>
      <c r="F95" s="159"/>
    </row>
    <row r="96" spans="1:6">
      <c r="A96" s="327" t="s">
        <v>807</v>
      </c>
      <c r="B96" s="112" t="s">
        <v>808</v>
      </c>
      <c r="C96" s="160">
        <v>26</v>
      </c>
      <c r="D96" s="160"/>
      <c r="E96" s="111">
        <f t="shared" si="1"/>
        <v>26</v>
      </c>
      <c r="F96" s="159"/>
    </row>
    <row r="97" spans="1:8">
      <c r="A97" s="327" t="s">
        <v>809</v>
      </c>
      <c r="B97" s="112" t="s">
        <v>810</v>
      </c>
      <c r="C97" s="160">
        <v>2</v>
      </c>
      <c r="D97" s="160"/>
      <c r="E97" s="111">
        <f t="shared" si="1"/>
        <v>2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142</v>
      </c>
      <c r="D98" s="382">
        <f>D87+D82+D77+D73+D97</f>
        <v>0</v>
      </c>
      <c r="E98" s="382">
        <f>E87+E82+E77+E73+E97</f>
        <v>142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142</v>
      </c>
      <c r="D99" s="376">
        <f>D98+D70+D68</f>
        <v>0</v>
      </c>
      <c r="E99" s="376">
        <f>E98+E70+E68</f>
        <v>142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45957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ДИМИТЪР ДИМИТРОВ ЦВЕТАНОВ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24" sqref="B24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АРМЕЙСКИ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121213274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6" t="s">
        <v>484</v>
      </c>
      <c r="B8" s="681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4" t="s">
        <v>837</v>
      </c>
      <c r="H9" s="94"/>
      <c r="I9" s="680" t="s">
        <v>838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839</v>
      </c>
      <c r="H10" s="96" t="s">
        <v>840</v>
      </c>
      <c r="I10" s="680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>
        <f>11904+5675+18574+7709+33554+8979+12500+1</f>
        <v>98896</v>
      </c>
      <c r="D13" s="397"/>
      <c r="E13" s="397"/>
      <c r="F13" s="397">
        <v>307</v>
      </c>
      <c r="G13" s="397"/>
      <c r="H13" s="397"/>
      <c r="I13" s="398">
        <f>F13+G13-H13</f>
        <v>307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98896</v>
      </c>
      <c r="D18" s="404">
        <f t="shared" si="1"/>
        <v>0</v>
      </c>
      <c r="E18" s="404">
        <f t="shared" si="1"/>
        <v>0</v>
      </c>
      <c r="F18" s="404">
        <f t="shared" si="1"/>
        <v>307</v>
      </c>
      <c r="G18" s="404">
        <f t="shared" si="1"/>
        <v>0</v>
      </c>
      <c r="H18" s="404">
        <f t="shared" si="1"/>
        <v>0</v>
      </c>
      <c r="I18" s="405">
        <f t="shared" si="0"/>
        <v>307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45957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ДИМИТЪР ДИМИТРОВ ЦВЕТАНОВ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0:H26 C13:H17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metadata/properties"/>
    <ds:schemaRef ds:uri="http://purl.org/dc/dcmitype/"/>
    <ds:schemaRef ds:uri="90af5458-20df-4aa2-bdd5-f68d473c353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eb5e4d18-55b2-4a61-9c20-511c2406f1ce"/>
    <ds:schemaRef ds:uri="http://schemas.openxmlformats.org/package/2006/metadata/core-properties"/>
    <ds:schemaRef ds:uri="951e9f1d-26df-4e13-af31-63484411f8f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'Справка 6'!Област_печат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Dimitar Tsvetanov</cp:lastModifiedBy>
  <cp:revision/>
  <cp:lastPrinted>2025-07-24T07:59:42Z</cp:lastPrinted>
  <dcterms:created xsi:type="dcterms:W3CDTF">2006-09-16T00:00:00Z</dcterms:created>
  <dcterms:modified xsi:type="dcterms:W3CDTF">2025-10-27T15:10:21Z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