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05" yWindow="-105" windowWidth="20730" windowHeight="11760" tabRatio="727" activeTab="1"/>
  </bookViews>
  <sheets>
    <sheet name="Cover " sheetId="16" r:id="rId1"/>
    <sheet name="IS" sheetId="23" r:id="rId2"/>
    <sheet name="SFP" sheetId="33" r:id="rId3"/>
    <sheet name="SCFs" sheetId="34" r:id="rId4"/>
    <sheet name="EQS модифициран метод" sheetId="38" r:id="rId5"/>
    <sheet name="EQS" sheetId="35" state="hidden" r:id="rId6"/>
  </sheets>
  <externalReferences>
    <externalReference r:id="rId7"/>
    <externalReference r:id="rId8"/>
  </externalReferences>
  <definedNames>
    <definedName name="AS2DocOpenMode" hidden="1">"AS2DocumentEdit"</definedName>
    <definedName name="bookmark15" localSheetId="2">SFP!$A$34</definedName>
    <definedName name="_xlnm.Database" localSheetId="4">#REF!</definedName>
    <definedName name="_xlnm.Database">#REF!</definedName>
    <definedName name="_xlnm.Print_Area" localSheetId="5">EQS!$A$1:$Y$72</definedName>
    <definedName name="_xlnm.Print_Area" localSheetId="4">'EQS модифициран метод'!$A$1:$M$45</definedName>
    <definedName name="_xlnm.Print_Area" localSheetId="1">IS!$A$1:$G$58</definedName>
    <definedName name="_xlnm.Print_Area" localSheetId="3">SCFs!$A$1:$F$56</definedName>
    <definedName name="_xlnm.Print_Area" localSheetId="2">SFP!$A$1:$G$67</definedName>
    <definedName name="_xlnm.Print_Titles" localSheetId="1">IS!$1:$2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Z_0C92A18C_82C1_43C8_B8D2_6F7E21DEB0D9_.wvu.Cols" localSheetId="5" hidden="1">EQS!#REF!</definedName>
    <definedName name="Z_0C92A18C_82C1_43C8_B8D2_6F7E21DEB0D9_.wvu.Cols" localSheetId="4" hidden="1">'EQS модифициран метод'!#REF!</definedName>
    <definedName name="Z_0C92A18C_82C1_43C8_B8D2_6F7E21DEB0D9_.wvu.Cols" localSheetId="3" hidden="1">SCFs!$G:$IV</definedName>
    <definedName name="Z_0C92A18C_82C1_43C8_B8D2_6F7E21DEB0D9_.wvu.Rows" localSheetId="3" hidden="1">SCFs!$57:$65512</definedName>
    <definedName name="Z_2BD2C2C3_AF9C_11D6_9CEF_00D009775214_.wvu.Cols" localSheetId="5" hidden="1">EQS!#REF!</definedName>
    <definedName name="Z_2BD2C2C3_AF9C_11D6_9CEF_00D009775214_.wvu.Cols" localSheetId="4" hidden="1">'EQS модифициран метод'!#REF!</definedName>
    <definedName name="Z_2BD2C2C3_AF9C_11D6_9CEF_00D009775214_.wvu.Cols" localSheetId="3" hidden="1">SCFs!$G:$IV</definedName>
    <definedName name="Z_2BD2C2C3_AF9C_11D6_9CEF_00D009775214_.wvu.PrintArea" localSheetId="3" hidden="1">SCFs!$A$1:$E$30</definedName>
    <definedName name="Z_2BD2C2C3_AF9C_11D6_9CEF_00D009775214_.wvu.Rows" localSheetId="3" hidden="1">SCFs!$57:$65512</definedName>
    <definedName name="Z_3DF3D3DF_0C20_498D_AC7F_CE0D39724717_.wvu.Cols" localSheetId="5" hidden="1">EQS!#REF!</definedName>
    <definedName name="Z_3DF3D3DF_0C20_498D_AC7F_CE0D39724717_.wvu.Cols" localSheetId="4" hidden="1">'EQS модифициран метод'!#REF!</definedName>
    <definedName name="Z_3DF3D3DF_0C20_498D_AC7F_CE0D39724717_.wvu.Cols" localSheetId="3" hidden="1">SCFs!$G:$IV</definedName>
    <definedName name="Z_3DF3D3DF_0C20_498D_AC7F_CE0D39724717_.wvu.Rows" localSheetId="3" hidden="1">SCFs!$57:$65512,SCFs!$39:$43</definedName>
    <definedName name="Z_92AC9888_5B7E_11D6_9CEE_00D009757B57_.wvu.Cols" localSheetId="3" hidden="1">SCFs!#REF!</definedName>
    <definedName name="Z_9656BBF7_C4A3_41EC_B0C6_A21B380E3C2F_.wvu.Cols" localSheetId="5" hidden="1">EQS!#REF!</definedName>
    <definedName name="Z_9656BBF7_C4A3_41EC_B0C6_A21B380E3C2F_.wvu.Cols" localSheetId="4" hidden="1">'EQS модифициран метод'!#REF!</definedName>
    <definedName name="Z_9656BBF7_C4A3_41EC_B0C6_A21B380E3C2F_.wvu.Cols" localSheetId="3" hidden="1">SCFs!#REF!</definedName>
    <definedName name="Z_9656BBF7_C4A3_41EC_B0C6_A21B380E3C2F_.wvu.PrintArea" localSheetId="5" hidden="1">EQS!$A$1:$Y$64</definedName>
    <definedName name="Z_9656BBF7_C4A3_41EC_B0C6_A21B380E3C2F_.wvu.PrintArea" localSheetId="4" hidden="1">'EQS модифициран метод'!$A$1:$M$38</definedName>
    <definedName name="Z_9656BBF7_C4A3_41EC_B0C6_A21B380E3C2F_.wvu.Rows" localSheetId="3" hidden="1">SCFs!$57:$65512,SCFs!$39:$43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34" l="1"/>
  <c r="E9" i="34"/>
  <c r="K13" i="38" l="1"/>
  <c r="K22" i="38" s="1"/>
  <c r="I13" i="38"/>
  <c r="K25" i="38" l="1"/>
  <c r="I25" i="38"/>
  <c r="K30" i="38"/>
  <c r="K17" i="38" l="1"/>
  <c r="I17" i="38"/>
  <c r="G17" i="38"/>
  <c r="E17" i="38"/>
  <c r="C17" i="38"/>
  <c r="M21" i="38"/>
  <c r="M20" i="38"/>
  <c r="M19" i="38"/>
  <c r="M18" i="38"/>
  <c r="M16" i="38"/>
  <c r="M15" i="38"/>
  <c r="M14" i="38"/>
  <c r="M17" i="38" l="1"/>
  <c r="I28" i="38"/>
  <c r="G28" i="38"/>
  <c r="E28" i="38"/>
  <c r="C28" i="38"/>
  <c r="M30" i="38" l="1"/>
  <c r="M26" i="38"/>
  <c r="F47" i="33" l="1"/>
  <c r="F38" i="33"/>
  <c r="F19" i="33"/>
  <c r="F11" i="33"/>
  <c r="E26" i="34"/>
  <c r="E17" i="34"/>
  <c r="F33" i="23"/>
  <c r="F36" i="23" s="1"/>
  <c r="F22" i="23"/>
  <c r="F18" i="23"/>
  <c r="F24" i="23" l="1"/>
  <c r="F26" i="23" s="1"/>
  <c r="F38" i="23" s="1"/>
  <c r="F29" i="33"/>
  <c r="F21" i="33"/>
  <c r="F49" i="33"/>
  <c r="E36" i="34"/>
  <c r="E39" i="34" s="1"/>
  <c r="F51" i="33" l="1"/>
  <c r="A1" i="38"/>
  <c r="G22" i="38" l="1"/>
  <c r="G32" i="38" s="1"/>
  <c r="E22" i="38"/>
  <c r="E32" i="38" s="1"/>
  <c r="I22" i="38"/>
  <c r="I32" i="38" s="1"/>
  <c r="C22" i="38" l="1"/>
  <c r="C32" i="38" s="1"/>
  <c r="M22" i="38" l="1"/>
  <c r="D47" i="33"/>
  <c r="D18" i="23" l="1"/>
  <c r="C34" i="34" l="1"/>
  <c r="C26" i="34"/>
  <c r="C17" i="34"/>
  <c r="D38" i="33"/>
  <c r="D29" i="33"/>
  <c r="D19" i="33"/>
  <c r="D11" i="33"/>
  <c r="D33" i="23"/>
  <c r="D36" i="23" s="1"/>
  <c r="D22" i="23"/>
  <c r="D21" i="33" l="1"/>
  <c r="D49" i="33"/>
  <c r="D51" i="33" s="1"/>
  <c r="C36" i="34"/>
  <c r="C39" i="34" s="1"/>
  <c r="D24" i="23"/>
  <c r="D26" i="23" l="1"/>
  <c r="Y49" i="35"/>
  <c r="Y48" i="35"/>
  <c r="Y45" i="35"/>
  <c r="Y44" i="35"/>
  <c r="Y42" i="35"/>
  <c r="Y41" i="35"/>
  <c r="Y40" i="35"/>
  <c r="Y36" i="35"/>
  <c r="Y52" i="35"/>
  <c r="Y53" i="35"/>
  <c r="C51" i="35"/>
  <c r="A1" i="35"/>
  <c r="C47" i="35"/>
  <c r="C43" i="35"/>
  <c r="C33" i="35"/>
  <c r="C23" i="35"/>
  <c r="C19" i="35"/>
  <c r="W51" i="35"/>
  <c r="U51" i="35"/>
  <c r="S51" i="35"/>
  <c r="Q51" i="35"/>
  <c r="O51" i="35"/>
  <c r="M51" i="35"/>
  <c r="K51" i="35"/>
  <c r="I51" i="35"/>
  <c r="G51" i="35"/>
  <c r="E51" i="35"/>
  <c r="W33" i="35"/>
  <c r="W23" i="35"/>
  <c r="W19" i="35"/>
  <c r="Y18" i="35"/>
  <c r="Y17" i="35"/>
  <c r="Y16" i="35"/>
  <c r="W13" i="35"/>
  <c r="U47" i="35"/>
  <c r="U43" i="35"/>
  <c r="U35" i="35"/>
  <c r="U37" i="35" s="1"/>
  <c r="U33" i="35"/>
  <c r="U23" i="35"/>
  <c r="U19" i="35"/>
  <c r="U13" i="35"/>
  <c r="Y32" i="35"/>
  <c r="Y31" i="35"/>
  <c r="Y30" i="35"/>
  <c r="Y27" i="35"/>
  <c r="Y26" i="35"/>
  <c r="Y25" i="35"/>
  <c r="Y24" i="35"/>
  <c r="Y21" i="35"/>
  <c r="Y20" i="35"/>
  <c r="Y10" i="35"/>
  <c r="Y11" i="35"/>
  <c r="Y12" i="35"/>
  <c r="S13" i="35"/>
  <c r="Q13" i="35"/>
  <c r="O13" i="35"/>
  <c r="M13" i="35"/>
  <c r="K13" i="35"/>
  <c r="I13" i="35"/>
  <c r="G13" i="35"/>
  <c r="E13" i="35"/>
  <c r="C13" i="35"/>
  <c r="W35" i="35"/>
  <c r="W37" i="35" s="1"/>
  <c r="S35" i="35"/>
  <c r="S37" i="35" s="1"/>
  <c r="Q35" i="35"/>
  <c r="Q37" i="35" s="1"/>
  <c r="O35" i="35"/>
  <c r="O37" i="35" s="1"/>
  <c r="M35" i="35"/>
  <c r="M37" i="35" s="1"/>
  <c r="K35" i="35"/>
  <c r="K37" i="35" s="1"/>
  <c r="I35" i="35"/>
  <c r="I37" i="35" s="1"/>
  <c r="G35" i="35"/>
  <c r="G37" i="35" s="1"/>
  <c r="E35" i="35"/>
  <c r="E37" i="35" s="1"/>
  <c r="C35" i="35"/>
  <c r="C37" i="35" s="1"/>
  <c r="S33" i="35"/>
  <c r="Q33" i="35"/>
  <c r="O33" i="35"/>
  <c r="M33" i="35"/>
  <c r="K33" i="35"/>
  <c r="I33" i="35"/>
  <c r="G33" i="35"/>
  <c r="E33" i="35"/>
  <c r="W47" i="35"/>
  <c r="S47" i="35"/>
  <c r="Q47" i="35"/>
  <c r="O47" i="35"/>
  <c r="M47" i="35"/>
  <c r="K47" i="35"/>
  <c r="I47" i="35"/>
  <c r="G47" i="35"/>
  <c r="E47" i="35"/>
  <c r="S23" i="35"/>
  <c r="Q23" i="35"/>
  <c r="O23" i="35"/>
  <c r="M23" i="35"/>
  <c r="K23" i="35"/>
  <c r="I23" i="35"/>
  <c r="G23" i="35"/>
  <c r="E23" i="35"/>
  <c r="W43" i="35"/>
  <c r="E19" i="35"/>
  <c r="G19" i="35"/>
  <c r="I19" i="35"/>
  <c r="K19" i="35"/>
  <c r="M19" i="35"/>
  <c r="O19" i="35"/>
  <c r="Q19" i="35"/>
  <c r="S19" i="35"/>
  <c r="E43" i="35"/>
  <c r="G43" i="35"/>
  <c r="I43" i="35"/>
  <c r="K43" i="35"/>
  <c r="M43" i="35"/>
  <c r="O43" i="35"/>
  <c r="Q43" i="35"/>
  <c r="S43" i="35"/>
  <c r="A68" i="35"/>
  <c r="A1" i="34"/>
  <c r="A52" i="34"/>
  <c r="D38" i="23" l="1"/>
  <c r="K29" i="38"/>
  <c r="Y47" i="35"/>
  <c r="Y43" i="35"/>
  <c r="C28" i="35"/>
  <c r="Y37" i="35"/>
  <c r="Y51" i="35"/>
  <c r="C55" i="35"/>
  <c r="W28" i="35"/>
  <c r="Y23" i="35"/>
  <c r="Y35" i="35"/>
  <c r="Y19" i="35"/>
  <c r="Y13" i="35"/>
  <c r="Y33" i="35"/>
  <c r="U28" i="35"/>
  <c r="U55" i="35"/>
  <c r="G28" i="35"/>
  <c r="E28" i="35"/>
  <c r="W55" i="35"/>
  <c r="E55" i="35"/>
  <c r="K28" i="35"/>
  <c r="S28" i="35"/>
  <c r="O28" i="35"/>
  <c r="I55" i="35"/>
  <c r="Q28" i="35"/>
  <c r="M28" i="35"/>
  <c r="M55" i="35"/>
  <c r="I28" i="35"/>
  <c r="Q55" i="35"/>
  <c r="S55" i="35"/>
  <c r="O55" i="35"/>
  <c r="K55" i="35"/>
  <c r="G55" i="35"/>
  <c r="M29" i="38" l="1"/>
  <c r="K28" i="38"/>
  <c r="Y28" i="35"/>
  <c r="Y55" i="35"/>
  <c r="M28" i="38" l="1"/>
  <c r="M32" i="38" s="1"/>
  <c r="K32" i="38"/>
</calcChain>
</file>

<file path=xl/comments1.xml><?xml version="1.0" encoding="utf-8"?>
<comments xmlns="http://schemas.openxmlformats.org/spreadsheetml/2006/main">
  <authors>
    <author>AFA OOD</author>
  </authors>
  <commentList>
    <comment ref="A12" authorId="0">
      <text>
        <r>
          <rPr>
            <b/>
            <sz val="9"/>
            <color indexed="81"/>
            <rFont val="Tahoma"/>
            <family val="2"/>
            <charset val="204"/>
          </rPr>
          <t>AFA OOD:</t>
        </r>
        <r>
          <rPr>
            <sz val="9"/>
            <color indexed="81"/>
            <rFont val="Tahoma"/>
            <family val="2"/>
            <charset val="204"/>
          </rPr>
          <t xml:space="preserve">
Ако при преминаването е</t>
        </r>
        <r>
          <rPr>
            <b/>
            <sz val="9"/>
            <color indexed="81"/>
            <rFont val="Tahoma"/>
            <family val="2"/>
            <charset val="204"/>
          </rPr>
          <t xml:space="preserve"> избран пълен ретроспективен метод</t>
        </r>
      </text>
    </comment>
    <comment ref="A36" authorId="0">
      <text>
        <r>
          <rPr>
            <b/>
            <sz val="9"/>
            <color indexed="81"/>
            <rFont val="Tahoma"/>
            <family val="2"/>
            <charset val="204"/>
          </rPr>
          <t>AFA OOD:</t>
        </r>
        <r>
          <rPr>
            <sz val="9"/>
            <color indexed="81"/>
            <rFont val="Tahoma"/>
            <family val="2"/>
            <charset val="204"/>
          </rPr>
          <t xml:space="preserve">
при модифицирано ретроспективно прилагане</t>
        </r>
      </text>
    </comment>
  </commentList>
</comments>
</file>

<file path=xl/sharedStrings.xml><?xml version="1.0" encoding="utf-8"?>
<sst xmlns="http://schemas.openxmlformats.org/spreadsheetml/2006/main" count="245" uniqueCount="192">
  <si>
    <t>Име на дружеството:</t>
  </si>
  <si>
    <t>Адрес на управление:</t>
  </si>
  <si>
    <t>Обслужващи банки:</t>
  </si>
  <si>
    <t>Приложения</t>
  </si>
  <si>
    <t>Одитори:</t>
  </si>
  <si>
    <t>АФА ООД</t>
  </si>
  <si>
    <t xml:space="preserve">Главен счетоводител: </t>
  </si>
  <si>
    <t>Гл. счетоводител (съставител):</t>
  </si>
  <si>
    <t>Разходи за външни услуги</t>
  </si>
  <si>
    <t>Разходи за персонала</t>
  </si>
  <si>
    <t>Разходи за амортизация</t>
  </si>
  <si>
    <t>АКТИВИ</t>
  </si>
  <si>
    <t>Нетекущи активи</t>
  </si>
  <si>
    <t>Имоти, машини и оборудване</t>
  </si>
  <si>
    <t>Текущи активи</t>
  </si>
  <si>
    <t>Материални запаси</t>
  </si>
  <si>
    <t>Вземания от свързани предприятия</t>
  </si>
  <si>
    <t>Други вземания и предплатени разходи</t>
  </si>
  <si>
    <t>Парични средства и парични еквиваленти</t>
  </si>
  <si>
    <t>ОБЩО АКТИВИ</t>
  </si>
  <si>
    <t>СОБСТВЕН КАПИТАЛ И ПАСИВИ</t>
  </si>
  <si>
    <t>СОБСТВЕН КАПИТАЛ</t>
  </si>
  <si>
    <t>Резерви</t>
  </si>
  <si>
    <t xml:space="preserve">Неразпределена печалба </t>
  </si>
  <si>
    <t>ПАСИВИ</t>
  </si>
  <si>
    <t>Нетекущи задължения</t>
  </si>
  <si>
    <t>Пасиви по отсрочени данъци</t>
  </si>
  <si>
    <t>Задължения към персонала при пенсиониране</t>
  </si>
  <si>
    <t>Текущи задължения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</si>
  <si>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</si>
  <si>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</si>
  <si>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</si>
  <si>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</si>
  <si>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</si>
  <si>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</si>
  <si>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</si>
  <si>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</si>
  <si>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</si>
  <si>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</si>
  <si>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</si>
  <si>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</si>
  <si>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</si>
  <si>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Възстановени заеми предоставени на свързани предприятия</t>
  </si>
  <si>
    <t xml:space="preserve"> </t>
  </si>
  <si>
    <t>Парични потоци от финансова дейност</t>
  </si>
  <si>
    <t>Платени лихви и такси по заеми с инвестиционно предназначение</t>
  </si>
  <si>
    <t>Парични средства и парични еквиваленти на 1 януари</t>
  </si>
  <si>
    <t>Законови резерви</t>
  </si>
  <si>
    <t>Неразпределена печалба</t>
  </si>
  <si>
    <t>Общо собствен капитал</t>
  </si>
  <si>
    <t>Гл. счетоводител (Съставител):</t>
  </si>
  <si>
    <t>ОБЩО СОБСТВЕН КАПИТАЛ</t>
  </si>
  <si>
    <t>Премиен резерв</t>
  </si>
  <si>
    <t>Други резерви</t>
  </si>
  <si>
    <t>Други разходи за дейността</t>
  </si>
  <si>
    <t>Финансови приходи</t>
  </si>
  <si>
    <t>Финансови разходи</t>
  </si>
  <si>
    <t>Разход за данък върху печалбата</t>
  </si>
  <si>
    <t>Неконтролиращо участие</t>
  </si>
  <si>
    <t>BGN</t>
  </si>
  <si>
    <t>Разходи за суровини и материали</t>
  </si>
  <si>
    <t xml:space="preserve">Изпълнителен директор/ Управител: </t>
  </si>
  <si>
    <t>Плащания на персонала и за социално осигуряване</t>
  </si>
  <si>
    <t>(КОНСОЛИДИРАН) ОТЧЕТ ЗА ПРОМЕНИТЕ В СОБСТВЕНИЯ КАПИТАЛ</t>
  </si>
  <si>
    <t>Промени в счетоводната политика/Корекции на грешки от минали години</t>
  </si>
  <si>
    <t xml:space="preserve">Други доходи/(загуби) от дейността, нетно </t>
  </si>
  <si>
    <t>Основен акционерен  капитал</t>
  </si>
  <si>
    <t>Приложенията на страници от ... до …. са неразделна част от (консолидирания) финансовия отчет.</t>
  </si>
  <si>
    <t>Основен (акционерен) капитал</t>
  </si>
  <si>
    <r>
      <t xml:space="preserve">ОБЩО ВСЕОБХВАТЕН </t>
    </r>
    <r>
      <rPr>
        <b/>
        <sz val="11"/>
        <color indexed="8"/>
        <rFont val="Times New Roman"/>
        <family val="1"/>
      </rPr>
      <t>ДОХОД ЗА ГОДИНАТА</t>
    </r>
  </si>
  <si>
    <t>Резерв от преизчисления на чуждестранни дейности</t>
  </si>
  <si>
    <t xml:space="preserve">Компоненти, които няма да бъдат рекласифицирани в печалбата или загубата  </t>
  </si>
  <si>
    <t>Други компоненти на всеобхватния доход:</t>
  </si>
  <si>
    <t xml:space="preserve">Компоненти, които могат да бъдат рекласифицирани в печалбата или загубата  </t>
  </si>
  <si>
    <t>Данък върху дохода, свързан с компонентите на другия всеобхватен доход, които няма да бъдат рекласифицирани</t>
  </si>
  <si>
    <t xml:space="preserve">Друг всеобхватен доход за годината, нетно от данъци  </t>
  </si>
  <si>
    <r>
      <t xml:space="preserve">Резерв от </t>
    </r>
    <r>
      <rPr>
        <b/>
        <sz val="10"/>
        <color indexed="10"/>
        <rFont val="Times New Roman"/>
        <family val="1"/>
        <charset val="204"/>
      </rPr>
      <t>хеджиране на парични потоци</t>
    </r>
  </si>
  <si>
    <t>Емисия на акции/Увеличение на капитала с парични вноски (за ООД)</t>
  </si>
  <si>
    <t>Изкупени собствени акции</t>
  </si>
  <si>
    <t>Продадени собствени акции</t>
  </si>
  <si>
    <t>Разпределение на печалбата за:</t>
  </si>
  <si>
    <t xml:space="preserve">      * дивиденти</t>
  </si>
  <si>
    <t xml:space="preserve">      * резерви</t>
  </si>
  <si>
    <t xml:space="preserve">      * нетна печалба/(загуба) за годината</t>
  </si>
  <si>
    <t xml:space="preserve">      * други компоненти на всеобхватния доход, нетно от данъци</t>
  </si>
  <si>
    <t>Прехвърляне към неразпределената печалба</t>
  </si>
  <si>
    <t>Общ всеобхватен доход за годината, в т.ч.:</t>
  </si>
  <si>
    <t>за годината, завършваща на 31 декември 2018 година</t>
  </si>
  <si>
    <t>Промени в собствения капитал за 2018 година</t>
  </si>
  <si>
    <t>Промени в собствения капитал за 2017 година</t>
  </si>
  <si>
    <t>……..</t>
  </si>
  <si>
    <t>Салдо към 31 декември 2018  година</t>
  </si>
  <si>
    <t>Ефекти от първоначално прилагане на МСФО 15, нетно от данъци</t>
  </si>
  <si>
    <t>Ефекти от първоначално прилагане на МСФО 9, нетно от данъци</t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</si>
  <si>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(преизчислено)</t>
    </r>
  </si>
  <si>
    <r>
      <t>Общ всеобхватен доход за годината</t>
    </r>
    <r>
      <rPr>
        <sz val="11"/>
        <color indexed="10"/>
        <rFont val="Times New Roman"/>
        <family val="1"/>
        <charset val="204"/>
      </rPr>
      <t>,</t>
    </r>
    <r>
      <rPr>
        <sz val="11"/>
        <color indexed="8"/>
        <rFont val="Times New Roman"/>
        <family val="1"/>
      </rPr>
      <t xml:space="preserve"> в т.ч.:</t>
    </r>
  </si>
  <si>
    <r>
      <t xml:space="preserve">* нетна печалба/(загуба) за годината </t>
    </r>
    <r>
      <rPr>
        <i/>
        <sz val="11"/>
        <color indexed="10"/>
        <rFont val="Times New Roman"/>
        <family val="1"/>
        <charset val="204"/>
      </rPr>
      <t>(преизчислено)</t>
    </r>
  </si>
  <si>
    <t>Приходи от договори с клиенти</t>
  </si>
  <si>
    <t>Търговски вземания</t>
  </si>
  <si>
    <t xml:space="preserve">Пасиви по договори с клиенти </t>
  </si>
  <si>
    <t>Търговски задължения</t>
  </si>
  <si>
    <t>Резерв по финансови активи по справедлива стойност през друг всеобхватен доход</t>
  </si>
  <si>
    <t>Преоценъчен резерв на имоти, машини и оборудване</t>
  </si>
  <si>
    <t xml:space="preserve">Резерв, отнасящ се за нетекущи активи (група активи) класифицирани като държани за продажба </t>
  </si>
  <si>
    <t>Ефекти от първоначално прилагане на МСФО 9 и МСФО 15, нетно от данъци</t>
  </si>
  <si>
    <t>Ефекти от първоначално прилагане на МСФО МСФО 9 и МСФО 15, нетно от данъци</t>
  </si>
  <si>
    <t>Прехвърляне към неразпределената печалба, в т.ч.</t>
  </si>
  <si>
    <t xml:space="preserve">       * от преоценъчен резер на ИМО</t>
  </si>
  <si>
    <r>
      <t xml:space="preserve">* други компоненти на всеобхватния доход, 
   нетно от данъци </t>
    </r>
    <r>
      <rPr>
        <i/>
        <sz val="11"/>
        <color indexed="10"/>
        <rFont val="Times New Roman"/>
        <family val="1"/>
        <charset val="204"/>
      </rPr>
      <t>(преизчислено)</t>
    </r>
  </si>
  <si>
    <t xml:space="preserve">       * от резерв по финансови активи по справедлива стойност през</t>
  </si>
  <si>
    <t xml:space="preserve">          друг всеобхватен доход - капиталови инструменти </t>
  </si>
  <si>
    <t>NB!!! Допълнително се прибавят редове специфични за сделки по придобиване и продажба на дъщерни дружества и с НКУ</t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</si>
  <si>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(непреизчислено)</t>
    </r>
  </si>
  <si>
    <r>
      <t xml:space="preserve">Салдо към 31 декември 2017 година </t>
    </r>
    <r>
      <rPr>
        <b/>
        <sz val="11"/>
        <color indexed="10"/>
        <rFont val="Times New Roman"/>
        <family val="1"/>
        <charset val="204"/>
      </rPr>
      <t>(преизчислено) / (непреизчислено)</t>
    </r>
  </si>
  <si>
    <r>
      <t xml:space="preserve">Салдо към 1 януари 2017 година </t>
    </r>
    <r>
      <rPr>
        <b/>
        <sz val="11"/>
        <color rgb="FFFF0000"/>
        <rFont val="Times New Roman"/>
        <family val="1"/>
        <charset val="204"/>
      </rPr>
      <t>(непреизчислено)</t>
    </r>
  </si>
  <si>
    <r>
      <t xml:space="preserve">Салдо към 1 януари 2017 година </t>
    </r>
    <r>
      <rPr>
        <b/>
        <sz val="11"/>
        <color rgb="FFFF0000"/>
        <rFont val="Times New Roman"/>
        <family val="1"/>
        <charset val="204"/>
      </rPr>
      <t>(преизчислено)</t>
    </r>
  </si>
  <si>
    <r>
      <t xml:space="preserve">Салдо към 1 януари 2018 година </t>
    </r>
    <r>
      <rPr>
        <b/>
        <sz val="11"/>
        <color rgb="FFFF0000"/>
        <rFont val="Times New Roman"/>
        <family val="1"/>
        <charset val="204"/>
      </rPr>
      <t>(непреизчислено)</t>
    </r>
  </si>
  <si>
    <r>
      <t xml:space="preserve">Салдо към 1 януари 2018 година </t>
    </r>
    <r>
      <rPr>
        <b/>
        <sz val="11"/>
        <color rgb="FFFF0000"/>
        <rFont val="Times New Roman"/>
        <family val="1"/>
        <charset val="204"/>
      </rPr>
      <t>(преизчислено)</t>
    </r>
  </si>
  <si>
    <t>АРОМА АД</t>
  </si>
  <si>
    <t>Лукан Луканов</t>
  </si>
  <si>
    <t>Димитър Луканов</t>
  </si>
  <si>
    <t>Даниела Иванова</t>
  </si>
  <si>
    <t>Началник отдел правен:</t>
  </si>
  <si>
    <t>Йордан Николов</t>
  </si>
  <si>
    <t>гр. София, ул. Кирил Благоев № 12</t>
  </si>
  <si>
    <t>Райфайзенбанк</t>
  </si>
  <si>
    <r>
      <t xml:space="preserve">ОТЧЕТ ЗА ВСЕОБХВАТНИЯ </t>
    </r>
    <r>
      <rPr>
        <b/>
        <sz val="11"/>
        <rFont val="Times New Roman"/>
        <family val="1"/>
      </rPr>
      <t>ДОХОД</t>
    </r>
  </si>
  <si>
    <t xml:space="preserve">ОТЧЕТ ЗА ФИНАНСОВОТО СЪСТОЯНИЕ </t>
  </si>
  <si>
    <t xml:space="preserve">ОТЧЕТ ЗА ПАРИЧНИТЕ ПОТОЦИ </t>
  </si>
  <si>
    <t xml:space="preserve">Изпълнителен директор: </t>
  </si>
  <si>
    <t>Получени лихви по предоставени заеми на свързани предприятия</t>
  </si>
  <si>
    <t>ОТЧЕТ ЗА ПРОМЕНИТЕ В СОБСТВЕНИЯ КАПИТАЛ</t>
  </si>
  <si>
    <t>Обратно изкупени собствени акции</t>
  </si>
  <si>
    <t>Печалба от оперативна дейност</t>
  </si>
  <si>
    <t>Финансови (разходи) / приходи, нетно</t>
  </si>
  <si>
    <t>Печалба преди данък върху печалбата</t>
  </si>
  <si>
    <t>Нетна печалба за годината</t>
  </si>
  <si>
    <t>Платени данъци върху печалбата</t>
  </si>
  <si>
    <t>Други (плащания)/постъпления, нетно</t>
  </si>
  <si>
    <t>Нетни парични потоци от оперативна дейност</t>
  </si>
  <si>
    <t>Основен акционерен капитал</t>
  </si>
  <si>
    <t xml:space="preserve"> Допълнителни резерви</t>
  </si>
  <si>
    <t>Изпълнителен директор:</t>
  </si>
  <si>
    <t xml:space="preserve">Промени в запасите от готова продукция и незавършено производство </t>
  </si>
  <si>
    <t>Основна нетна печалба на акция</t>
  </si>
  <si>
    <t xml:space="preserve">    ○ резерви</t>
  </si>
  <si>
    <t xml:space="preserve">    ○ дивиденти</t>
  </si>
  <si>
    <t>○ нетна печалба за годината</t>
  </si>
  <si>
    <t>○ други компоненти на всеобхватния доход, нетно от данъци</t>
  </si>
  <si>
    <t xml:space="preserve">                                                            /Димитър Луканов/</t>
  </si>
  <si>
    <t xml:space="preserve">                                                            /Даниела Иванова/</t>
  </si>
  <si>
    <t xml:space="preserve">                                                                     /Димитър Луканов/</t>
  </si>
  <si>
    <t xml:space="preserve">                                                                    /Даниела Иванова/</t>
  </si>
  <si>
    <t xml:space="preserve">                                                                     /Даниела Иванова/</t>
  </si>
  <si>
    <t>Последващи оценки на пасиви на пенсионни планове с дефинирани доходи</t>
  </si>
  <si>
    <t>Тяна Пресолска</t>
  </si>
  <si>
    <t>Предоставени заеми на свързани предприятия</t>
  </si>
  <si>
    <t xml:space="preserve">Дългосрочни капиталови инвестиции </t>
  </si>
  <si>
    <t>Дългосрочни правителствени финансирания</t>
  </si>
  <si>
    <t>Краткосрочната част на  правителствени финансирания</t>
  </si>
  <si>
    <t>Дългосрочни задължения към банки и други финансови институции</t>
  </si>
  <si>
    <t>Краткосрочна част на дългосрочни задължения към банки и други финансови институции</t>
  </si>
  <si>
    <t>Изплащане на дългосрочни банкови заеми и задължения към други финансови институции</t>
  </si>
  <si>
    <t>Постъпления от дългосрочни банкови заеми и  от други финансови институции</t>
  </si>
  <si>
    <t>Съвет на директорите</t>
  </si>
  <si>
    <t>ОББ</t>
  </si>
  <si>
    <t>2020   BGN'000</t>
  </si>
  <si>
    <t xml:space="preserve">Задължения по лизинг </t>
  </si>
  <si>
    <t>Краткосрочна част на задължения по лизинг</t>
  </si>
  <si>
    <t>31 декември 2020               BGN'000</t>
  </si>
  <si>
    <t>Промени в собствения капитал за 2020 година</t>
  </si>
  <si>
    <t>Салдо към 31 декември 2020  година</t>
  </si>
  <si>
    <t xml:space="preserve">Плащания по лизинг </t>
  </si>
  <si>
    <t>Постъпления от продажба на дългосрочни капиталови инвестиции</t>
  </si>
  <si>
    <t>Нетни парични потоци  използвани в инвестиционна дейност</t>
  </si>
  <si>
    <t>Нетни парични потоци  (използвани във) / от финансова дейност</t>
  </si>
  <si>
    <t>Нетно  увеличение / (намаление) на паричните средства и паричните еквиваленти</t>
  </si>
  <si>
    <t>за годината, завършваща на 31 март 2021 година</t>
  </si>
  <si>
    <t>2021   BGN'000</t>
  </si>
  <si>
    <t xml:space="preserve">към 31 март 2021 година </t>
  </si>
  <si>
    <t>31 март 2021               BGN'000</t>
  </si>
  <si>
    <t>Парични средства и парични еквиваленти на 31 март</t>
  </si>
  <si>
    <t xml:space="preserve">Салдо към 1 януари 2020 година </t>
  </si>
  <si>
    <t>Промени в собствения капитал за 2021 година</t>
  </si>
  <si>
    <t>Салдо към 31 март 2021  година</t>
  </si>
  <si>
    <t>Нетно изменение на банков овърдрафт</t>
  </si>
  <si>
    <t>-</t>
  </si>
  <si>
    <t>Приложенията на страници от 5 до 75 са неразделна част от  финансовия отчет.</t>
  </si>
  <si>
    <t>Приложенията на страници от 5 до 76 са неразделна част от финансовия отчет.</t>
  </si>
  <si>
    <r>
      <t xml:space="preserve">Приложенията на страници от 5 до 76 са неразделна част от </t>
    </r>
    <r>
      <rPr>
        <b/>
        <i/>
        <sz val="10"/>
        <color rgb="FFFF0000"/>
        <rFont val="Times New Roman Cyr"/>
      </rPr>
      <t xml:space="preserve"> </t>
    </r>
    <r>
      <rPr>
        <b/>
        <i/>
        <sz val="10"/>
        <color indexed="8"/>
        <rFont val="Times New Roman Cyr"/>
        <family val="1"/>
        <charset val="204"/>
      </rPr>
      <t>финансовия отчет.</t>
    </r>
  </si>
  <si>
    <t>Финансовият отчет на страници от 1 до 76 е одобрен за издаване от Съвета на директорите и е подписан от негово име на 27.04.2021 г. от :</t>
  </si>
  <si>
    <t>Приложенията на страници от 5 до 76 са неразделна част от  финансовия отчет.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</si>
</sst>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;\(#,##0\)"/>
    <numFmt numFmtId="168" formatCode="_(* #,##0.00_);_(* \(#,##0.00\);_(* &quot;-&quot;_);_(@_)"/>
  </numFmts>
  <fonts count="55">
    <font>
      <sz val="10"/>
      <name val="Arial"/>
    </font>
    <font>
      <sz val="10"/>
      <name val="Arial"/>
      <family val="2"/>
      <charset val="204"/>
    </font>
    <font>
      <sz val="10"/>
      <name val="OpalB"/>
    </font>
    <font>
      <sz val="10"/>
      <name val="OpalB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</font>
    <font>
      <sz val="10"/>
      <name val="Hebar"/>
      <family val="2"/>
    </font>
    <font>
      <sz val="12"/>
      <name val="Hebar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3"/>
      <color indexed="8"/>
      <name val="Times New Roman"/>
      <family val="1"/>
    </font>
    <font>
      <sz val="14"/>
      <color indexed="8"/>
      <name val="Times New Roman"/>
      <family val="1"/>
    </font>
    <font>
      <b/>
      <sz val="11"/>
      <color indexed="8"/>
      <name val="Times New Roman Cyr"/>
      <family val="1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 CYR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sz val="11"/>
      <color indexed="8"/>
      <name val="Times New Roman Cyr"/>
      <charset val="204"/>
    </font>
    <font>
      <b/>
      <sz val="10"/>
      <color indexed="8"/>
      <name val="Times New Roman Cyr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name val="Times New Roman"/>
      <family val="1"/>
    </font>
    <font>
      <b/>
      <sz val="10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Hebar"/>
    </font>
    <font>
      <sz val="10"/>
      <name val="Times New Roman"/>
      <family val="1"/>
    </font>
    <font>
      <b/>
      <i/>
      <sz val="10"/>
      <color rgb="FFFF0000"/>
      <name val="Times New Roman Cyr"/>
    </font>
    <font>
      <b/>
      <sz val="13"/>
      <name val="Times New Roman"/>
      <family val="1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7" fillId="0" borderId="0"/>
    <xf numFmtId="0" fontId="7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8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50" fillId="0" borderId="0"/>
    <xf numFmtId="0" fontId="1" fillId="0" borderId="0"/>
    <xf numFmtId="9" fontId="54" fillId="0" borderId="0" applyFont="0" applyFill="0" applyBorder="0" applyAlignment="0" applyProtection="0"/>
  </cellStyleXfs>
  <cellXfs count="329">
    <xf numFmtId="0" fontId="0" fillId="0" borderId="0" xfId="0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2" fillId="0" borderId="0" xfId="0" applyFont="1" applyFill="1"/>
    <xf numFmtId="0" fontId="13" fillId="0" borderId="0" xfId="0" applyFont="1" applyFill="1"/>
    <xf numFmtId="0" fontId="15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3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right"/>
    </xf>
    <xf numFmtId="0" fontId="11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right" vertical="center"/>
    </xf>
    <xf numFmtId="0" fontId="11" fillId="0" borderId="0" xfId="6" applyFont="1" applyFill="1" applyBorder="1" applyAlignment="1">
      <alignment horizontal="left"/>
    </xf>
    <xf numFmtId="165" fontId="10" fillId="0" borderId="1" xfId="1" applyFont="1" applyFill="1" applyBorder="1" applyAlignment="1">
      <alignment horizontal="left"/>
    </xf>
    <xf numFmtId="165" fontId="10" fillId="0" borderId="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66" fontId="10" fillId="0" borderId="0" xfId="1" applyNumberFormat="1" applyFont="1" applyFill="1" applyBorder="1" applyAlignment="1"/>
    <xf numFmtId="0" fontId="10" fillId="0" borderId="0" xfId="0" applyFont="1" applyFill="1" applyBorder="1" applyAlignment="1">
      <alignment horizontal="left" wrapText="1"/>
    </xf>
    <xf numFmtId="166" fontId="10" fillId="0" borderId="0" xfId="1" applyNumberFormat="1" applyFont="1" applyFill="1" applyBorder="1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6" fontId="9" fillId="0" borderId="0" xfId="1" applyNumberFormat="1" applyFont="1" applyFill="1" applyBorder="1" applyAlignment="1"/>
    <xf numFmtId="164" fontId="9" fillId="0" borderId="0" xfId="0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/>
    <xf numFmtId="164" fontId="10" fillId="0" borderId="0" xfId="0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/>
    <xf numFmtId="164" fontId="9" fillId="2" borderId="2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/>
    </xf>
    <xf numFmtId="0" fontId="19" fillId="0" borderId="1" xfId="6" applyFont="1" applyBorder="1" applyAlignment="1">
      <alignment vertical="center"/>
    </xf>
    <xf numFmtId="0" fontId="16" fillId="0" borderId="1" xfId="0" applyFont="1" applyBorder="1"/>
    <xf numFmtId="0" fontId="20" fillId="0" borderId="1" xfId="0" applyFont="1" applyBorder="1"/>
    <xf numFmtId="0" fontId="16" fillId="0" borderId="0" xfId="0" applyFont="1"/>
    <xf numFmtId="0" fontId="19" fillId="0" borderId="0" xfId="0" applyFont="1"/>
    <xf numFmtId="0" fontId="21" fillId="0" borderId="0" xfId="0" applyFont="1" applyFill="1"/>
    <xf numFmtId="0" fontId="20" fillId="0" borderId="0" xfId="0" applyFont="1"/>
    <xf numFmtId="0" fontId="20" fillId="0" borderId="0" xfId="6" applyFont="1" applyAlignment="1">
      <alignment vertical="center"/>
    </xf>
    <xf numFmtId="0" fontId="20" fillId="0" borderId="0" xfId="0" applyFont="1" applyFill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/>
    <xf numFmtId="0" fontId="16" fillId="0" borderId="0" xfId="0" applyFont="1" applyFill="1" applyAlignment="1">
      <alignment horizontal="right"/>
    </xf>
    <xf numFmtId="0" fontId="15" fillId="0" borderId="0" xfId="0" applyFont="1"/>
    <xf numFmtId="166" fontId="15" fillId="0" borderId="0" xfId="1" applyNumberFormat="1" applyFont="1" applyBorder="1"/>
    <xf numFmtId="0" fontId="16" fillId="0" borderId="0" xfId="0" applyFont="1" applyBorder="1"/>
    <xf numFmtId="0" fontId="15" fillId="0" borderId="0" xfId="0" applyFont="1" applyBorder="1"/>
    <xf numFmtId="166" fontId="15" fillId="0" borderId="0" xfId="0" applyNumberFormat="1" applyFont="1" applyBorder="1"/>
    <xf numFmtId="166" fontId="16" fillId="0" borderId="0" xfId="0" applyNumberFormat="1" applyFont="1" applyBorder="1"/>
    <xf numFmtId="165" fontId="16" fillId="0" borderId="0" xfId="0" applyNumberFormat="1" applyFont="1" applyBorder="1"/>
    <xf numFmtId="0" fontId="15" fillId="0" borderId="0" xfId="0" applyFont="1" applyFill="1"/>
    <xf numFmtId="0" fontId="16" fillId="0" borderId="0" xfId="0" applyFont="1" applyFill="1"/>
    <xf numFmtId="0" fontId="25" fillId="0" borderId="1" xfId="4" applyFont="1" applyFill="1" applyBorder="1" applyAlignment="1">
      <alignment horizontal="left" vertical="center" wrapText="1"/>
    </xf>
    <xf numFmtId="0" fontId="25" fillId="0" borderId="1" xfId="4" applyFont="1" applyFill="1" applyBorder="1" applyAlignment="1">
      <alignment horizontal="left" vertical="center"/>
    </xf>
    <xf numFmtId="0" fontId="26" fillId="0" borderId="0" xfId="4" applyFont="1" applyFill="1"/>
    <xf numFmtId="0" fontId="25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25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 wrapText="1"/>
    </xf>
    <xf numFmtId="0" fontId="27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4" applyFont="1" applyFill="1"/>
    <xf numFmtId="0" fontId="18" fillId="0" borderId="0" xfId="4" applyFont="1" applyFill="1" applyBorder="1" applyAlignment="1">
      <alignment horizontal="center" wrapText="1"/>
    </xf>
    <xf numFmtId="0" fontId="18" fillId="0" borderId="0" xfId="4" applyFont="1" applyFill="1" applyBorder="1" applyAlignment="1">
      <alignment horizontal="center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wrapText="1"/>
    </xf>
    <xf numFmtId="164" fontId="17" fillId="0" borderId="0" xfId="4" applyNumberFormat="1" applyFont="1" applyFill="1" applyBorder="1" applyAlignment="1">
      <alignment horizontal="right"/>
    </xf>
    <xf numFmtId="164" fontId="17" fillId="0" borderId="0" xfId="4" applyNumberFormat="1" applyFont="1" applyFill="1" applyBorder="1" applyAlignment="1">
      <alignment horizontal="center" wrapText="1"/>
    </xf>
    <xf numFmtId="3" fontId="17" fillId="0" borderId="0" xfId="4" applyNumberFormat="1" applyFont="1" applyFill="1"/>
    <xf numFmtId="164" fontId="17" fillId="0" borderId="0" xfId="4" quotePrefix="1" applyNumberFormat="1" applyFont="1" applyFill="1" applyBorder="1" applyAlignment="1">
      <alignment horizontal="right" vertical="center"/>
    </xf>
    <xf numFmtId="164" fontId="18" fillId="0" borderId="0" xfId="4" applyNumberFormat="1" applyFont="1" applyFill="1" applyBorder="1" applyAlignment="1">
      <alignment horizontal="center" wrapText="1"/>
    </xf>
    <xf numFmtId="164" fontId="18" fillId="0" borderId="0" xfId="10" applyNumberFormat="1" applyFont="1" applyFill="1" applyBorder="1" applyAlignment="1">
      <alignment horizontal="right" vertical="center"/>
    </xf>
    <xf numFmtId="164" fontId="17" fillId="0" borderId="0" xfId="4" applyNumberFormat="1" applyFont="1" applyFill="1" applyBorder="1" applyAlignment="1">
      <alignment horizontal="right" vertical="center"/>
    </xf>
    <xf numFmtId="164" fontId="17" fillId="0" borderId="0" xfId="4" applyNumberFormat="1" applyFont="1" applyFill="1" applyBorder="1" applyAlignment="1">
      <alignment horizontal="center" vertical="center"/>
    </xf>
    <xf numFmtId="164" fontId="18" fillId="0" borderId="0" xfId="10" applyNumberFormat="1" applyFont="1" applyFill="1" applyBorder="1" applyAlignment="1">
      <alignment vertical="center"/>
    </xf>
    <xf numFmtId="164" fontId="17" fillId="0" borderId="0" xfId="4" applyNumberFormat="1" applyFont="1" applyFill="1"/>
    <xf numFmtId="0" fontId="28" fillId="0" borderId="0" xfId="4" applyFont="1" applyFill="1" applyBorder="1" applyAlignment="1">
      <alignment horizontal="center" wrapText="1"/>
    </xf>
    <xf numFmtId="0" fontId="25" fillId="0" borderId="0" xfId="4" applyFont="1" applyFill="1" applyBorder="1" applyAlignment="1">
      <alignment horizontal="center" wrapText="1"/>
    </xf>
    <xf numFmtId="164" fontId="25" fillId="0" borderId="0" xfId="10" applyNumberFormat="1" applyFont="1" applyFill="1" applyBorder="1" applyAlignment="1">
      <alignment vertical="center"/>
    </xf>
    <xf numFmtId="164" fontId="25" fillId="0" borderId="0" xfId="4" applyNumberFormat="1" applyFont="1" applyFill="1" applyBorder="1" applyAlignment="1">
      <alignment horizontal="center" wrapText="1"/>
    </xf>
    <xf numFmtId="0" fontId="29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center" wrapText="1"/>
    </xf>
    <xf numFmtId="165" fontId="27" fillId="0" borderId="0" xfId="3" applyFont="1" applyFill="1" applyBorder="1" applyAlignment="1">
      <alignment horizontal="right"/>
    </xf>
    <xf numFmtId="0" fontId="31" fillId="0" borderId="0" xfId="13" applyFont="1" applyFill="1" applyBorder="1" applyAlignment="1">
      <alignment horizontal="left" vertical="center"/>
    </xf>
    <xf numFmtId="0" fontId="32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center"/>
    </xf>
    <xf numFmtId="167" fontId="27" fillId="0" borderId="0" xfId="4" applyNumberFormat="1" applyFont="1" applyFill="1" applyBorder="1"/>
    <xf numFmtId="0" fontId="13" fillId="0" borderId="0" xfId="4" applyFont="1" applyFill="1"/>
    <xf numFmtId="0" fontId="13" fillId="0" borderId="0" xfId="4" applyFont="1" applyFill="1" applyBorder="1" applyAlignment="1">
      <alignment horizontal="left" vertical="center" wrapText="1"/>
    </xf>
    <xf numFmtId="0" fontId="13" fillId="0" borderId="0" xfId="6" applyFont="1" applyFill="1" applyBorder="1" applyAlignment="1">
      <alignment vertical="center"/>
    </xf>
    <xf numFmtId="0" fontId="15" fillId="0" borderId="0" xfId="4" applyFont="1" applyFill="1" applyBorder="1" applyAlignment="1">
      <alignment horizontal="center"/>
    </xf>
    <xf numFmtId="0" fontId="10" fillId="0" borderId="0" xfId="4" applyFont="1" applyFill="1" applyBorder="1"/>
    <xf numFmtId="0" fontId="13" fillId="0" borderId="0" xfId="4" applyFont="1" applyFill="1" applyBorder="1" applyAlignment="1">
      <alignment horizontal="right" vertical="center" wrapText="1"/>
    </xf>
    <xf numFmtId="0" fontId="10" fillId="0" borderId="0" xfId="4" applyFont="1" applyFill="1" applyBorder="1" applyAlignment="1">
      <alignment horizontal="center"/>
    </xf>
    <xf numFmtId="3" fontId="33" fillId="0" borderId="0" xfId="4" applyNumberFormat="1" applyFont="1" applyFill="1" applyBorder="1" applyAlignment="1">
      <alignment horizontal="right"/>
    </xf>
    <xf numFmtId="0" fontId="18" fillId="3" borderId="1" xfId="6" applyFont="1" applyFill="1" applyBorder="1" applyAlignment="1">
      <alignment horizontal="left" vertical="center"/>
    </xf>
    <xf numFmtId="0" fontId="26" fillId="0" borderId="1" xfId="12" applyFont="1" applyFill="1" applyBorder="1" applyAlignment="1">
      <alignment horizontal="left" vertical="center"/>
    </xf>
    <xf numFmtId="0" fontId="17" fillId="0" borderId="0" xfId="11" applyFont="1" applyFill="1" applyAlignment="1">
      <alignment vertical="center"/>
    </xf>
    <xf numFmtId="0" fontId="16" fillId="0" borderId="0" xfId="4" applyFont="1" applyFill="1" applyBorder="1"/>
    <xf numFmtId="0" fontId="10" fillId="0" borderId="0" xfId="11" applyFont="1" applyFill="1" applyBorder="1" applyAlignment="1">
      <alignment vertical="center"/>
    </xf>
    <xf numFmtId="0" fontId="18" fillId="0" borderId="0" xfId="6" applyFont="1" applyFill="1" applyBorder="1" applyAlignment="1">
      <alignment horizontal="left" vertical="center"/>
    </xf>
    <xf numFmtId="0" fontId="26" fillId="0" borderId="0" xfId="12" applyFont="1" applyFill="1" applyBorder="1" applyAlignment="1">
      <alignment horizontal="left" vertical="center"/>
    </xf>
    <xf numFmtId="0" fontId="17" fillId="0" borderId="0" xfId="7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0" fillId="0" borderId="0" xfId="7" applyFont="1" applyFill="1" applyBorder="1" applyAlignment="1">
      <alignment vertical="center"/>
    </xf>
    <xf numFmtId="0" fontId="10" fillId="0" borderId="0" xfId="11" quotePrefix="1" applyFont="1" applyFill="1" applyBorder="1" applyAlignment="1">
      <alignment horizontal="left" vertical="center"/>
    </xf>
    <xf numFmtId="1" fontId="16" fillId="0" borderId="0" xfId="12" applyNumberFormat="1" applyFont="1" applyFill="1" applyBorder="1" applyAlignment="1">
      <alignment horizontal="right" vertical="center" wrapText="1"/>
    </xf>
    <xf numFmtId="15" fontId="16" fillId="0" borderId="0" xfId="6" applyNumberFormat="1" applyFont="1" applyFill="1" applyBorder="1" applyAlignment="1">
      <alignment horizontal="center" vertical="center" wrapText="1"/>
    </xf>
    <xf numFmtId="0" fontId="17" fillId="0" borderId="0" xfId="7" applyFont="1" applyFill="1"/>
    <xf numFmtId="164" fontId="34" fillId="0" borderId="0" xfId="12" applyNumberFormat="1" applyFont="1" applyFill="1" applyBorder="1" applyAlignment="1">
      <alignment horizontal="right" vertical="center" wrapText="1"/>
    </xf>
    <xf numFmtId="15" fontId="30" fillId="0" borderId="0" xfId="6" applyNumberFormat="1" applyFont="1" applyFill="1" applyBorder="1" applyAlignment="1">
      <alignment horizontal="center" vertical="center" wrapText="1"/>
    </xf>
    <xf numFmtId="15" fontId="18" fillId="0" borderId="0" xfId="6" applyNumberFormat="1" applyFont="1" applyFill="1" applyBorder="1" applyAlignment="1">
      <alignment horizontal="center" vertical="center" wrapText="1"/>
    </xf>
    <xf numFmtId="164" fontId="18" fillId="0" borderId="0" xfId="8" applyNumberFormat="1" applyFont="1" applyFill="1" applyBorder="1" applyAlignment="1">
      <alignment horizontal="right" vertical="center" wrapText="1"/>
    </xf>
    <xf numFmtId="0" fontId="18" fillId="0" borderId="0" xfId="7" applyFont="1" applyFill="1" applyBorder="1" applyAlignment="1">
      <alignment vertical="top" wrapText="1"/>
    </xf>
    <xf numFmtId="0" fontId="17" fillId="0" borderId="0" xfId="7" applyFont="1" applyFill="1" applyBorder="1" applyAlignment="1">
      <alignment horizontal="center"/>
    </xf>
    <xf numFmtId="164" fontId="17" fillId="0" borderId="0" xfId="7" applyNumberFormat="1" applyFont="1" applyFill="1" applyBorder="1" applyAlignment="1">
      <alignment horizontal="right"/>
    </xf>
    <xf numFmtId="0" fontId="17" fillId="0" borderId="0" xfId="7" applyFont="1" applyFill="1" applyBorder="1" applyAlignment="1">
      <alignment vertical="top" wrapText="1"/>
    </xf>
    <xf numFmtId="164" fontId="17" fillId="0" borderId="0" xfId="9" applyNumberFormat="1" applyFont="1" applyFill="1" applyBorder="1" applyAlignment="1">
      <alignment horizontal="right"/>
    </xf>
    <xf numFmtId="0" fontId="18" fillId="0" borderId="0" xfId="7" applyFont="1" applyFill="1"/>
    <xf numFmtId="164" fontId="18" fillId="2" borderId="4" xfId="9" applyNumberFormat="1" applyFont="1" applyFill="1" applyBorder="1" applyAlignment="1">
      <alignment horizontal="right"/>
    </xf>
    <xf numFmtId="164" fontId="18" fillId="0" borderId="0" xfId="7" applyNumberFormat="1" applyFont="1" applyFill="1" applyBorder="1" applyAlignment="1">
      <alignment horizontal="right"/>
    </xf>
    <xf numFmtId="164" fontId="18" fillId="2" borderId="1" xfId="9" applyNumberFormat="1" applyFont="1" applyFill="1" applyBorder="1" applyAlignment="1">
      <alignment horizontal="right"/>
    </xf>
    <xf numFmtId="164" fontId="18" fillId="2" borderId="3" xfId="9" applyNumberFormat="1" applyFont="1" applyFill="1" applyBorder="1" applyAlignment="1">
      <alignment horizontal="right"/>
    </xf>
    <xf numFmtId="0" fontId="9" fillId="0" borderId="0" xfId="7" applyFont="1" applyFill="1" applyBorder="1"/>
    <xf numFmtId="0" fontId="10" fillId="0" borderId="0" xfId="7" applyFont="1" applyFill="1" applyBorder="1" applyAlignment="1">
      <alignment horizontal="center"/>
    </xf>
    <xf numFmtId="164" fontId="18" fillId="0" borderId="0" xfId="9" applyNumberFormat="1" applyFont="1" applyFill="1" applyBorder="1" applyAlignment="1">
      <alignment horizontal="right"/>
    </xf>
    <xf numFmtId="0" fontId="10" fillId="0" borderId="0" xfId="7" applyFont="1" applyFill="1" applyBorder="1"/>
    <xf numFmtId="0" fontId="17" fillId="0" borderId="0" xfId="7" applyFont="1" applyFill="1" applyAlignment="1">
      <alignment horizontal="center"/>
    </xf>
    <xf numFmtId="164" fontId="17" fillId="0" borderId="0" xfId="7" applyNumberFormat="1" applyFont="1" applyFill="1" applyAlignment="1">
      <alignment horizontal="right"/>
    </xf>
    <xf numFmtId="0" fontId="13" fillId="0" borderId="0" xfId="6" applyFont="1" applyFill="1" applyBorder="1" applyAlignment="1">
      <alignment horizontal="right" vertical="center"/>
    </xf>
    <xf numFmtId="0" fontId="14" fillId="0" borderId="0" xfId="6" applyFont="1" applyFill="1" applyBorder="1" applyAlignment="1">
      <alignment horizontal="right" vertical="center"/>
    </xf>
    <xf numFmtId="0" fontId="29" fillId="0" borderId="0" xfId="14" applyFont="1" applyFill="1"/>
    <xf numFmtId="0" fontId="11" fillId="0" borderId="0" xfId="6" quotePrefix="1" applyFont="1" applyFill="1" applyBorder="1" applyAlignment="1">
      <alignment horizontal="right"/>
    </xf>
    <xf numFmtId="0" fontId="11" fillId="0" borderId="0" xfId="9" applyFont="1" applyFill="1" applyBorder="1"/>
    <xf numFmtId="0" fontId="28" fillId="0" borderId="0" xfId="6" applyFont="1" applyFill="1" applyBorder="1" applyAlignment="1">
      <alignment vertical="center"/>
    </xf>
    <xf numFmtId="166" fontId="18" fillId="0" borderId="1" xfId="3" applyNumberFormat="1" applyFont="1" applyFill="1" applyBorder="1" applyAlignment="1">
      <alignment horizontal="left" vertical="center"/>
    </xf>
    <xf numFmtId="166" fontId="9" fillId="0" borderId="1" xfId="3" applyNumberFormat="1" applyFont="1" applyFill="1" applyBorder="1" applyAlignment="1">
      <alignment horizontal="left" vertical="center"/>
    </xf>
    <xf numFmtId="166" fontId="17" fillId="0" borderId="0" xfId="3" applyNumberFormat="1" applyFont="1" applyFill="1" applyBorder="1" applyAlignment="1" applyProtection="1">
      <alignment vertical="top"/>
    </xf>
    <xf numFmtId="166" fontId="17" fillId="0" borderId="0" xfId="3" applyNumberFormat="1" applyFont="1" applyFill="1" applyBorder="1" applyAlignment="1">
      <alignment horizontal="left" vertical="center"/>
    </xf>
    <xf numFmtId="166" fontId="10" fillId="0" borderId="0" xfId="3" applyNumberFormat="1" applyFont="1" applyFill="1" applyBorder="1" applyAlignment="1">
      <alignment horizontal="left" vertical="center"/>
    </xf>
    <xf numFmtId="166" fontId="9" fillId="0" borderId="0" xfId="3" applyNumberFormat="1" applyFont="1" applyFill="1" applyBorder="1" applyAlignment="1">
      <alignment horizontal="left" vertical="center"/>
    </xf>
    <xf numFmtId="0" fontId="16" fillId="0" borderId="0" xfId="8" applyNumberFormat="1" applyFont="1" applyFill="1" applyBorder="1" applyAlignment="1" applyProtection="1"/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 applyProtection="1">
      <alignment vertical="top"/>
    </xf>
    <xf numFmtId="0" fontId="16" fillId="0" borderId="0" xfId="4" applyFont="1" applyFill="1" applyBorder="1" applyAlignment="1"/>
    <xf numFmtId="0" fontId="16" fillId="0" borderId="0" xfId="4" applyFont="1" applyFill="1" applyBorder="1" applyAlignment="1">
      <alignment horizontal="center" vertical="top"/>
    </xf>
    <xf numFmtId="166" fontId="16" fillId="0" borderId="0" xfId="3" applyNumberFormat="1" applyFont="1" applyFill="1" applyBorder="1" applyAlignment="1">
      <alignment horizontal="right" vertical="top"/>
    </xf>
    <xf numFmtId="166" fontId="16" fillId="0" borderId="0" xfId="3" applyNumberFormat="1" applyFont="1" applyFill="1" applyBorder="1" applyAlignment="1" applyProtection="1">
      <alignment vertical="top"/>
      <protection locked="0"/>
    </xf>
    <xf numFmtId="0" fontId="14" fillId="0" borderId="0" xfId="4" applyFont="1" applyFill="1" applyBorder="1" applyAlignment="1"/>
    <xf numFmtId="166" fontId="16" fillId="0" borderId="0" xfId="3" applyNumberFormat="1" applyFont="1" applyFill="1" applyBorder="1" applyAlignment="1">
      <alignment horizontal="right"/>
    </xf>
    <xf numFmtId="166" fontId="14" fillId="0" borderId="0" xfId="3" applyNumberFormat="1" applyFont="1" applyFill="1" applyBorder="1" applyAlignment="1" applyProtection="1">
      <alignment vertical="top"/>
      <protection locked="0"/>
    </xf>
    <xf numFmtId="0" fontId="10" fillId="0" borderId="0" xfId="4" applyFont="1" applyFill="1" applyBorder="1" applyAlignment="1"/>
    <xf numFmtId="166" fontId="9" fillId="0" borderId="0" xfId="3" applyNumberFormat="1" applyFont="1" applyFill="1" applyBorder="1" applyAlignment="1">
      <alignment horizontal="right"/>
    </xf>
    <xf numFmtId="166" fontId="11" fillId="0" borderId="0" xfId="3" applyNumberFormat="1" applyFont="1" applyFill="1" applyBorder="1" applyAlignment="1">
      <alignment horizontal="right"/>
    </xf>
    <xf numFmtId="166" fontId="10" fillId="0" borderId="0" xfId="3" applyNumberFormat="1" applyFont="1" applyFill="1" applyBorder="1" applyAlignment="1" applyProtection="1">
      <alignment vertical="top"/>
      <protection locked="0"/>
    </xf>
    <xf numFmtId="0" fontId="9" fillId="0" borderId="0" xfId="8" applyNumberFormat="1" applyFont="1" applyFill="1" applyBorder="1" applyAlignment="1" applyProtection="1">
      <alignment vertical="center" wrapText="1"/>
    </xf>
    <xf numFmtId="0" fontId="10" fillId="0" borderId="0" xfId="8" applyNumberFormat="1" applyFont="1" applyFill="1" applyBorder="1" applyAlignment="1" applyProtection="1">
      <alignment horizontal="center" vertical="center"/>
    </xf>
    <xf numFmtId="166" fontId="9" fillId="0" borderId="1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166" fontId="9" fillId="0" borderId="0" xfId="3" applyNumberFormat="1" applyFont="1" applyFill="1" applyBorder="1" applyAlignment="1" applyProtection="1">
      <alignment vertical="center"/>
    </xf>
    <xf numFmtId="0" fontId="10" fillId="0" borderId="0" xfId="8" applyNumberFormat="1" applyFont="1" applyFill="1" applyBorder="1" applyAlignment="1" applyProtection="1">
      <alignment vertical="center" wrapText="1"/>
    </xf>
    <xf numFmtId="0" fontId="10" fillId="0" borderId="0" xfId="8" applyNumberFormat="1" applyFont="1" applyFill="1" applyBorder="1" applyAlignment="1" applyProtection="1">
      <alignment horizontal="center" vertical="center" wrapText="1"/>
    </xf>
    <xf numFmtId="166" fontId="9" fillId="0" borderId="2" xfId="3" applyNumberFormat="1" applyFont="1" applyFill="1" applyBorder="1" applyAlignment="1" applyProtection="1">
      <alignment vertical="center"/>
    </xf>
    <xf numFmtId="166" fontId="9" fillId="2" borderId="3" xfId="3" applyNumberFormat="1" applyFont="1" applyFill="1" applyBorder="1" applyAlignment="1" applyProtection="1">
      <alignment vertical="center"/>
    </xf>
    <xf numFmtId="0" fontId="11" fillId="0" borderId="0" xfId="8" applyNumberFormat="1" applyFont="1" applyFill="1" applyBorder="1" applyAlignment="1" applyProtection="1">
      <alignment vertical="center" wrapText="1"/>
    </xf>
    <xf numFmtId="0" fontId="9" fillId="0" borderId="0" xfId="8" applyNumberFormat="1" applyFont="1" applyFill="1" applyBorder="1" applyAlignment="1" applyProtection="1">
      <alignment horizontal="center" vertical="center"/>
    </xf>
    <xf numFmtId="166" fontId="9" fillId="2" borderId="1" xfId="3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>
      <alignment horizontal="center"/>
    </xf>
    <xf numFmtId="166" fontId="11" fillId="0" borderId="0" xfId="3" applyNumberFormat="1" applyFont="1" applyFill="1" applyBorder="1" applyAlignment="1">
      <alignment horizontal="center"/>
    </xf>
    <xf numFmtId="166" fontId="10" fillId="0" borderId="0" xfId="3" applyNumberFormat="1" applyFont="1" applyFill="1" applyBorder="1" applyAlignment="1">
      <alignment horizontal="center"/>
    </xf>
    <xf numFmtId="166" fontId="10" fillId="0" borderId="0" xfId="3" applyNumberFormat="1" applyFont="1" applyFill="1" applyBorder="1"/>
    <xf numFmtId="166" fontId="9" fillId="0" borderId="0" xfId="3" applyNumberFormat="1" applyFont="1" applyFill="1" applyBorder="1"/>
    <xf numFmtId="166" fontId="17" fillId="0" borderId="0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top"/>
    </xf>
    <xf numFmtId="166" fontId="9" fillId="0" borderId="0" xfId="3" applyNumberFormat="1" applyFont="1" applyFill="1" applyBorder="1" applyAlignment="1" applyProtection="1">
      <alignment vertical="top"/>
    </xf>
    <xf numFmtId="0" fontId="17" fillId="0" borderId="0" xfId="8" applyNumberFormat="1" applyFont="1" applyFill="1" applyBorder="1" applyAlignment="1" applyProtection="1">
      <alignment vertical="top"/>
    </xf>
    <xf numFmtId="0" fontId="17" fillId="0" borderId="0" xfId="8" applyFont="1" applyFill="1" applyAlignment="1">
      <alignment horizontal="left"/>
    </xf>
    <xf numFmtId="0" fontId="6" fillId="0" borderId="0" xfId="0" applyFont="1" applyFill="1" applyBorder="1"/>
    <xf numFmtId="0" fontId="9" fillId="0" borderId="0" xfId="1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164" fontId="9" fillId="2" borderId="4" xfId="0" applyNumberFormat="1" applyFont="1" applyFill="1" applyBorder="1" applyAlignment="1">
      <alignment horizontal="right"/>
    </xf>
    <xf numFmtId="0" fontId="16" fillId="4" borderId="0" xfId="4" applyFont="1" applyFill="1" applyBorder="1" applyAlignment="1">
      <alignment horizontal="left" vertical="center"/>
    </xf>
    <xf numFmtId="166" fontId="18" fillId="2" borderId="3" xfId="3" applyNumberFormat="1" applyFont="1" applyFill="1" applyBorder="1" applyAlignment="1" applyProtection="1">
      <alignment vertical="center"/>
    </xf>
    <xf numFmtId="0" fontId="28" fillId="0" borderId="0" xfId="8" applyNumberFormat="1" applyFont="1" applyFill="1" applyBorder="1" applyAlignment="1" applyProtection="1">
      <alignment vertical="center" wrapText="1"/>
    </xf>
    <xf numFmtId="0" fontId="28" fillId="0" borderId="0" xfId="4" applyFont="1" applyFill="1" applyBorder="1" applyAlignment="1">
      <alignment horizontal="left" vertical="center"/>
    </xf>
    <xf numFmtId="0" fontId="6" fillId="0" borderId="0" xfId="8" applyNumberFormat="1" applyFont="1" applyFill="1" applyBorder="1" applyAlignment="1" applyProtection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28" fillId="0" borderId="0" xfId="4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164" fontId="10" fillId="5" borderId="2" xfId="1" applyNumberFormat="1" applyFont="1" applyFill="1" applyBorder="1" applyAlignment="1"/>
    <xf numFmtId="0" fontId="6" fillId="6" borderId="0" xfId="8" applyNumberFormat="1" applyFont="1" applyFill="1" applyBorder="1" applyAlignment="1" applyProtection="1">
      <alignment vertical="center" wrapText="1"/>
    </xf>
    <xf numFmtId="0" fontId="9" fillId="6" borderId="0" xfId="8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right"/>
    </xf>
    <xf numFmtId="0" fontId="18" fillId="6" borderId="0" xfId="4" applyFont="1" applyFill="1" applyBorder="1" applyAlignment="1">
      <alignment horizontal="left" vertical="center"/>
    </xf>
    <xf numFmtId="0" fontId="9" fillId="7" borderId="0" xfId="8" applyNumberFormat="1" applyFont="1" applyFill="1" applyBorder="1" applyAlignment="1" applyProtection="1">
      <alignment vertical="center" wrapText="1"/>
    </xf>
    <xf numFmtId="0" fontId="6" fillId="7" borderId="0" xfId="8" applyNumberFormat="1" applyFont="1" applyFill="1" applyBorder="1" applyAlignment="1" applyProtection="1">
      <alignment vertical="center" wrapText="1"/>
    </xf>
    <xf numFmtId="0" fontId="6" fillId="7" borderId="0" xfId="4" applyFont="1" applyFill="1" applyBorder="1" applyAlignment="1">
      <alignment horizontal="left" vertical="center"/>
    </xf>
    <xf numFmtId="0" fontId="28" fillId="7" borderId="0" xfId="4" applyFont="1" applyFill="1" applyBorder="1" applyAlignment="1">
      <alignment horizontal="left" vertical="center" wrapText="1" indent="3"/>
    </xf>
    <xf numFmtId="0" fontId="16" fillId="0" borderId="0" xfId="0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166" fontId="18" fillId="0" borderId="0" xfId="3" applyNumberFormat="1" applyFont="1" applyFill="1" applyBorder="1" applyAlignment="1" applyProtection="1">
      <alignment vertical="center"/>
    </xf>
    <xf numFmtId="166" fontId="18" fillId="0" borderId="2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0" fontId="28" fillId="0" borderId="0" xfId="8" applyNumberFormat="1" applyFont="1" applyFill="1" applyBorder="1" applyAlignment="1" applyProtection="1">
      <alignment horizontal="center" vertical="center"/>
    </xf>
    <xf numFmtId="0" fontId="28" fillId="0" borderId="0" xfId="8" applyNumberFormat="1" applyFont="1" applyFill="1" applyBorder="1" applyAlignment="1" applyProtection="1">
      <alignment horizontal="center" vertical="center" wrapText="1"/>
    </xf>
    <xf numFmtId="0" fontId="35" fillId="0" borderId="0" xfId="8" applyNumberFormat="1" applyFont="1" applyFill="1" applyBorder="1" applyAlignment="1" applyProtection="1">
      <alignment horizontal="center" vertical="center"/>
    </xf>
    <xf numFmtId="166" fontId="35" fillId="0" borderId="2" xfId="3" applyNumberFormat="1" applyFont="1" applyFill="1" applyBorder="1" applyAlignment="1" applyProtection="1">
      <alignment vertical="center"/>
    </xf>
    <xf numFmtId="0" fontId="44" fillId="0" borderId="0" xfId="8" applyNumberFormat="1" applyFont="1" applyFill="1" applyBorder="1" applyAlignment="1" applyProtection="1">
      <alignment vertical="center"/>
    </xf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>
      <alignment horizontal="right" vertical="top"/>
    </xf>
    <xf numFmtId="0" fontId="17" fillId="0" borderId="0" xfId="4" applyFont="1" applyFill="1" applyBorder="1"/>
    <xf numFmtId="164" fontId="26" fillId="0" borderId="0" xfId="4" applyNumberFormat="1" applyFont="1" applyFill="1"/>
    <xf numFmtId="0" fontId="17" fillId="0" borderId="0" xfId="6" quotePrefix="1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0" fontId="9" fillId="0" borderId="0" xfId="8" applyNumberFormat="1" applyFont="1" applyFill="1" applyBorder="1" applyAlignment="1" applyProtection="1">
      <alignment horizontal="center"/>
    </xf>
    <xf numFmtId="166" fontId="43" fillId="0" borderId="0" xfId="1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center" vertical="center"/>
    </xf>
    <xf numFmtId="0" fontId="26" fillId="0" borderId="0" xfId="4" applyFont="1" applyFill="1" applyAlignment="1">
      <alignment vertical="top"/>
    </xf>
    <xf numFmtId="166" fontId="15" fillId="0" borderId="0" xfId="1" applyNumberFormat="1" applyFont="1" applyFill="1" applyBorder="1" applyAlignment="1">
      <alignment horizontal="right" vertical="center" wrapText="1"/>
    </xf>
    <xf numFmtId="0" fontId="47" fillId="0" borderId="0" xfId="0" applyFont="1"/>
    <xf numFmtId="0" fontId="48" fillId="0" borderId="0" xfId="0" applyFont="1" applyFill="1"/>
    <xf numFmtId="0" fontId="49" fillId="0" borderId="0" xfId="0" applyFont="1" applyFill="1"/>
    <xf numFmtId="0" fontId="49" fillId="0" borderId="0" xfId="0" applyFont="1" applyFill="1" applyAlignment="1">
      <alignment horizontal="right"/>
    </xf>
    <xf numFmtId="0" fontId="47" fillId="0" borderId="0" xfId="0" applyFont="1" applyFill="1"/>
    <xf numFmtId="0" fontId="6" fillId="0" borderId="0" xfId="0" applyFont="1" applyFill="1" applyBorder="1" applyAlignment="1">
      <alignment horizontal="center"/>
    </xf>
    <xf numFmtId="0" fontId="26" fillId="0" borderId="1" xfId="15" applyFont="1" applyFill="1" applyBorder="1" applyAlignment="1">
      <alignment horizontal="left" vertical="center"/>
    </xf>
    <xf numFmtId="166" fontId="9" fillId="0" borderId="1" xfId="16" applyNumberFormat="1" applyFont="1" applyFill="1" applyBorder="1" applyAlignment="1">
      <alignment horizontal="left" vertical="center"/>
    </xf>
    <xf numFmtId="166" fontId="18" fillId="0" borderId="1" xfId="16" applyNumberFormat="1" applyFont="1" applyFill="1" applyBorder="1" applyAlignment="1">
      <alignment horizontal="left" vertical="center"/>
    </xf>
    <xf numFmtId="166" fontId="17" fillId="0" borderId="0" xfId="16" applyNumberFormat="1" applyFont="1" applyFill="1" applyBorder="1" applyAlignment="1" applyProtection="1">
      <alignment vertical="top"/>
    </xf>
    <xf numFmtId="166" fontId="17" fillId="0" borderId="0" xfId="16" applyNumberFormat="1" applyFont="1" applyFill="1" applyBorder="1" applyAlignment="1">
      <alignment horizontal="left" vertical="center"/>
    </xf>
    <xf numFmtId="166" fontId="6" fillId="0" borderId="0" xfId="16" applyNumberFormat="1" applyFont="1" applyFill="1" applyBorder="1" applyAlignment="1">
      <alignment horizontal="left" vertical="center"/>
    </xf>
    <xf numFmtId="166" fontId="9" fillId="0" borderId="0" xfId="16" applyNumberFormat="1" applyFont="1" applyFill="1" applyBorder="1" applyAlignment="1">
      <alignment horizontal="left" vertical="center"/>
    </xf>
    <xf numFmtId="0" fontId="9" fillId="0" borderId="0" xfId="17" applyFont="1" applyFill="1" applyBorder="1" applyAlignment="1">
      <alignment horizontal="left" vertical="center"/>
    </xf>
    <xf numFmtId="0" fontId="16" fillId="0" borderId="0" xfId="17" applyFont="1" applyFill="1" applyBorder="1" applyAlignment="1">
      <alignment horizontal="left" vertical="center"/>
    </xf>
    <xf numFmtId="0" fontId="17" fillId="0" borderId="0" xfId="17" applyFont="1" applyFill="1" applyBorder="1" applyAlignment="1">
      <alignment horizontal="left" vertical="center"/>
    </xf>
    <xf numFmtId="0" fontId="6" fillId="0" borderId="0" xfId="17" applyFont="1" applyFill="1" applyBorder="1" applyAlignment="1">
      <alignment horizontal="left" vertical="center"/>
    </xf>
    <xf numFmtId="0" fontId="49" fillId="0" borderId="0" xfId="18" applyNumberFormat="1" applyFont="1" applyFill="1" applyBorder="1" applyAlignment="1" applyProtection="1">
      <alignment horizontal="right" vertical="top" wrapText="1"/>
    </xf>
    <xf numFmtId="0" fontId="49" fillId="0" borderId="0" xfId="18" applyNumberFormat="1" applyFont="1" applyFill="1" applyBorder="1" applyAlignment="1" applyProtection="1">
      <alignment horizontal="center" vertical="top" wrapText="1"/>
    </xf>
    <xf numFmtId="166" fontId="16" fillId="0" borderId="0" xfId="16" applyNumberFormat="1" applyFont="1" applyFill="1" applyBorder="1" applyAlignment="1" applyProtection="1">
      <alignment vertical="top"/>
    </xf>
    <xf numFmtId="0" fontId="16" fillId="0" borderId="0" xfId="17" applyFont="1" applyFill="1" applyBorder="1" applyAlignment="1"/>
    <xf numFmtId="0" fontId="16" fillId="0" borderId="0" xfId="17" applyFont="1" applyFill="1" applyBorder="1" applyAlignment="1">
      <alignment horizontal="center" vertical="top"/>
    </xf>
    <xf numFmtId="0" fontId="51" fillId="0" borderId="0" xfId="17" applyFont="1" applyFill="1" applyBorder="1" applyAlignment="1">
      <alignment horizontal="right" vertical="top"/>
    </xf>
    <xf numFmtId="0" fontId="51" fillId="0" borderId="0" xfId="17" applyFont="1" applyFill="1" applyBorder="1" applyAlignment="1">
      <alignment horizontal="center" vertical="top"/>
    </xf>
    <xf numFmtId="166" fontId="16" fillId="0" borderId="0" xfId="16" applyNumberFormat="1" applyFont="1" applyFill="1" applyBorder="1" applyAlignment="1" applyProtection="1">
      <alignment vertical="top"/>
      <protection locked="0"/>
    </xf>
    <xf numFmtId="0" fontId="14" fillId="0" borderId="0" xfId="17" applyFont="1" applyFill="1" applyBorder="1" applyAlignment="1"/>
    <xf numFmtId="166" fontId="16" fillId="0" borderId="0" xfId="16" applyNumberFormat="1" applyFont="1" applyFill="1" applyBorder="1" applyAlignment="1">
      <alignment horizontal="right"/>
    </xf>
    <xf numFmtId="166" fontId="14" fillId="0" borderId="0" xfId="16" applyNumberFormat="1" applyFont="1" applyFill="1" applyBorder="1" applyAlignment="1" applyProtection="1">
      <alignment vertical="top"/>
      <protection locked="0"/>
    </xf>
    <xf numFmtId="0" fontId="6" fillId="0" borderId="0" xfId="17" applyFont="1" applyFill="1" applyBorder="1" applyAlignment="1"/>
    <xf numFmtId="166" fontId="9" fillId="0" borderId="0" xfId="16" applyNumberFormat="1" applyFont="1" applyFill="1" applyBorder="1" applyAlignment="1">
      <alignment horizontal="right"/>
    </xf>
    <xf numFmtId="166" fontId="6" fillId="0" borderId="0" xfId="16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center"/>
    </xf>
    <xf numFmtId="166" fontId="9" fillId="0" borderId="1" xfId="16" applyNumberFormat="1" applyFont="1" applyFill="1" applyBorder="1" applyAlignment="1" applyProtection="1">
      <alignment vertical="center"/>
    </xf>
    <xf numFmtId="166" fontId="9" fillId="0" borderId="0" xfId="16" applyNumberFormat="1" applyFont="1" applyFill="1" applyBorder="1" applyAlignment="1" applyProtection="1">
      <alignment vertical="center"/>
    </xf>
    <xf numFmtId="166" fontId="9" fillId="0" borderId="2" xfId="16" applyNumberFormat="1" applyFont="1" applyFill="1" applyBorder="1" applyAlignment="1" applyProtection="1">
      <alignment vertical="center"/>
    </xf>
    <xf numFmtId="166" fontId="9" fillId="2" borderId="3" xfId="16" applyNumberFormat="1" applyFont="1" applyFill="1" applyBorder="1" applyAlignment="1" applyProtection="1">
      <alignment vertical="center"/>
    </xf>
    <xf numFmtId="166" fontId="18" fillId="2" borderId="3" xfId="16" applyNumberFormat="1" applyFont="1" applyFill="1" applyBorder="1" applyAlignment="1" applyProtection="1">
      <alignment vertical="center"/>
    </xf>
    <xf numFmtId="166" fontId="9" fillId="2" borderId="1" xfId="16" applyNumberFormat="1" applyFont="1" applyFill="1" applyBorder="1" applyAlignment="1" applyProtection="1">
      <alignment vertical="center"/>
    </xf>
    <xf numFmtId="166" fontId="35" fillId="0" borderId="0" xfId="16" applyNumberFormat="1" applyFont="1" applyFill="1" applyBorder="1" applyAlignment="1" applyProtection="1">
      <alignment vertical="center"/>
    </xf>
    <xf numFmtId="0" fontId="28" fillId="0" borderId="0" xfId="17" applyFont="1" applyFill="1" applyBorder="1" applyAlignment="1">
      <alignment horizontal="left" vertical="center"/>
    </xf>
    <xf numFmtId="0" fontId="28" fillId="0" borderId="0" xfId="17" applyFont="1" applyFill="1" applyBorder="1" applyAlignment="1">
      <alignment horizontal="left" vertical="center" wrapText="1" indent="3"/>
    </xf>
    <xf numFmtId="0" fontId="6" fillId="0" borderId="0" xfId="8" applyNumberFormat="1" applyFont="1" applyFill="1" applyBorder="1" applyAlignment="1" applyProtection="1">
      <alignment horizontal="center"/>
    </xf>
    <xf numFmtId="166" fontId="6" fillId="0" borderId="0" xfId="16" applyNumberFormat="1" applyFont="1" applyFill="1" applyBorder="1" applyAlignment="1" applyProtection="1">
      <alignment vertical="center"/>
    </xf>
    <xf numFmtId="0" fontId="11" fillId="0" borderId="0" xfId="17" applyFont="1" applyFill="1" applyBorder="1" applyAlignment="1">
      <alignment horizontal="center"/>
    </xf>
    <xf numFmtId="166" fontId="11" fillId="0" borderId="0" xfId="16" applyNumberFormat="1" applyFont="1" applyFill="1" applyBorder="1" applyAlignment="1">
      <alignment horizontal="center"/>
    </xf>
    <xf numFmtId="166" fontId="6" fillId="0" borderId="0" xfId="16" applyNumberFormat="1" applyFont="1" applyFill="1" applyBorder="1"/>
    <xf numFmtId="166" fontId="6" fillId="0" borderId="0" xfId="16" applyNumberFormat="1" applyFont="1" applyFill="1" applyBorder="1" applyAlignment="1">
      <alignment horizontal="center"/>
    </xf>
    <xf numFmtId="166" fontId="9" fillId="0" borderId="0" xfId="16" applyNumberFormat="1" applyFont="1" applyFill="1" applyBorder="1"/>
    <xf numFmtId="0" fontId="6" fillId="0" borderId="0" xfId="17" applyFont="1" applyFill="1" applyBorder="1"/>
    <xf numFmtId="0" fontId="6" fillId="0" borderId="0" xfId="17" applyFont="1" applyFill="1" applyBorder="1" applyAlignment="1">
      <alignment horizontal="center"/>
    </xf>
    <xf numFmtId="166" fontId="17" fillId="0" borderId="0" xfId="16" applyNumberFormat="1" applyFont="1" applyFill="1" applyBorder="1" applyAlignment="1" applyProtection="1">
      <alignment vertical="center"/>
    </xf>
    <xf numFmtId="0" fontId="13" fillId="0" borderId="0" xfId="17" applyFont="1" applyFill="1" applyBorder="1" applyAlignment="1">
      <alignment horizontal="left" vertical="center" wrapText="1"/>
    </xf>
    <xf numFmtId="166" fontId="6" fillId="0" borderId="0" xfId="16" applyNumberFormat="1" applyFont="1" applyFill="1" applyBorder="1" applyAlignment="1" applyProtection="1">
      <alignment vertical="top"/>
    </xf>
    <xf numFmtId="166" fontId="9" fillId="0" borderId="0" xfId="16" applyNumberFormat="1" applyFont="1" applyFill="1" applyBorder="1" applyAlignment="1" applyProtection="1">
      <alignment vertical="top"/>
    </xf>
    <xf numFmtId="0" fontId="13" fillId="0" borderId="0" xfId="17" applyFont="1" applyFill="1" applyBorder="1" applyAlignment="1">
      <alignment horizontal="right" vertical="center" wrapText="1"/>
    </xf>
    <xf numFmtId="0" fontId="6" fillId="0" borderId="0" xfId="8" applyNumberFormat="1" applyFont="1" applyFill="1" applyBorder="1" applyAlignment="1" applyProtection="1">
      <alignment horizontal="center"/>
    </xf>
    <xf numFmtId="0" fontId="18" fillId="8" borderId="1" xfId="6" applyFont="1" applyFill="1" applyBorder="1" applyAlignment="1">
      <alignment horizontal="left" vertical="center"/>
    </xf>
    <xf numFmtId="166" fontId="10" fillId="0" borderId="0" xfId="1" applyNumberFormat="1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164" fontId="18" fillId="8" borderId="4" xfId="10" applyNumberFormat="1" applyFont="1" applyFill="1" applyBorder="1" applyAlignment="1">
      <alignment horizontal="right" vertical="center"/>
    </xf>
    <xf numFmtId="164" fontId="18" fillId="8" borderId="0" xfId="4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13" fillId="0" borderId="0" xfId="6" applyFont="1" applyFill="1" applyBorder="1" applyAlignment="1">
      <alignment horizontal="left" vertical="center"/>
    </xf>
    <xf numFmtId="0" fontId="17" fillId="0" borderId="0" xfId="17" applyFont="1" applyFill="1"/>
    <xf numFmtId="164" fontId="17" fillId="0" borderId="0" xfId="17" applyNumberFormat="1" applyFont="1" applyFill="1" applyBorder="1" applyAlignment="1">
      <alignment horizontal="right"/>
    </xf>
    <xf numFmtId="0" fontId="17" fillId="0" borderId="0" xfId="8" applyNumberFormat="1" applyFont="1" applyFill="1" applyBorder="1" applyAlignment="1" applyProtection="1">
      <alignment horizontal="center" wrapText="1"/>
    </xf>
    <xf numFmtId="0" fontId="53" fillId="0" borderId="0" xfId="0" applyFont="1" applyFill="1"/>
    <xf numFmtId="0" fontId="17" fillId="0" borderId="0" xfId="4" applyFont="1" applyFill="1" applyBorder="1" applyAlignment="1">
      <alignment horizontal="left" vertical="center" wrapText="1"/>
    </xf>
    <xf numFmtId="164" fontId="18" fillId="0" borderId="1" xfId="4" applyNumberFormat="1" applyFont="1" applyFill="1" applyBorder="1" applyAlignment="1">
      <alignment horizontal="right"/>
    </xf>
    <xf numFmtId="164" fontId="18" fillId="0" borderId="5" xfId="4" applyNumberFormat="1" applyFont="1" applyFill="1" applyBorder="1" applyAlignment="1">
      <alignment horizontal="right"/>
    </xf>
    <xf numFmtId="0" fontId="17" fillId="0" borderId="0" xfId="7" applyFont="1" applyFill="1" applyBorder="1" applyAlignment="1">
      <alignment wrapText="1"/>
    </xf>
    <xf numFmtId="0" fontId="18" fillId="0" borderId="0" xfId="7" applyFont="1" applyFill="1" applyBorder="1" applyAlignment="1">
      <alignment wrapText="1"/>
    </xf>
    <xf numFmtId="164" fontId="27" fillId="0" borderId="0" xfId="4" applyNumberFormat="1" applyFont="1" applyFill="1" applyBorder="1" applyAlignment="1">
      <alignment horizontal="center" wrapText="1"/>
    </xf>
    <xf numFmtId="166" fontId="10" fillId="0" borderId="0" xfId="0" applyNumberFormat="1" applyFont="1" applyFill="1" applyBorder="1"/>
    <xf numFmtId="9" fontId="10" fillId="0" borderId="0" xfId="20" applyFont="1" applyFill="1" applyBorder="1" applyAlignment="1"/>
    <xf numFmtId="0" fontId="31" fillId="0" borderId="0" xfId="19" applyFont="1" applyFill="1" applyBorder="1" applyAlignment="1">
      <alignment horizontal="left" vertical="center"/>
    </xf>
    <xf numFmtId="168" fontId="36" fillId="0" borderId="0" xfId="1" applyNumberFormat="1" applyFont="1" applyFill="1" applyBorder="1" applyAlignment="1"/>
    <xf numFmtId="0" fontId="17" fillId="0" borderId="0" xfId="7" applyFont="1" applyFill="1" applyBorder="1"/>
    <xf numFmtId="9" fontId="10" fillId="0" borderId="0" xfId="20" applyFont="1" applyFill="1" applyBorder="1"/>
    <xf numFmtId="0" fontId="16" fillId="0" borderId="0" xfId="0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 wrapText="1"/>
    </xf>
    <xf numFmtId="0" fontId="13" fillId="0" borderId="0" xfId="4" applyFont="1" applyFill="1" applyBorder="1" applyAlignment="1">
      <alignment horizontal="left" vertical="center" wrapText="1"/>
    </xf>
    <xf numFmtId="0" fontId="16" fillId="0" borderId="0" xfId="4" applyFont="1" applyFill="1" applyBorder="1" applyAlignment="1">
      <alignment horizontal="center" vertical="center"/>
    </xf>
    <xf numFmtId="164" fontId="16" fillId="0" borderId="0" xfId="4" applyNumberFormat="1" applyFont="1" applyFill="1" applyBorder="1" applyAlignment="1">
      <alignment horizontal="right" vertical="center" wrapText="1"/>
    </xf>
    <xf numFmtId="164" fontId="15" fillId="0" borderId="0" xfId="4" applyNumberFormat="1" applyFont="1" applyFill="1" applyBorder="1" applyAlignment="1">
      <alignment horizontal="right" vertical="center" wrapText="1"/>
    </xf>
    <xf numFmtId="0" fontId="49" fillId="0" borderId="0" xfId="18" applyNumberFormat="1" applyFont="1" applyFill="1" applyBorder="1" applyAlignment="1" applyProtection="1">
      <alignment horizontal="right" vertical="top" wrapText="1"/>
    </xf>
    <xf numFmtId="0" fontId="51" fillId="0" borderId="0" xfId="17" applyFont="1" applyFill="1" applyBorder="1" applyAlignment="1">
      <alignment horizontal="right" vertical="top"/>
    </xf>
    <xf numFmtId="166" fontId="16" fillId="0" borderId="0" xfId="16" applyNumberFormat="1" applyFont="1" applyFill="1" applyBorder="1" applyAlignment="1" applyProtection="1">
      <alignment horizontal="right" vertical="top" wrapText="1"/>
    </xf>
    <xf numFmtId="166" fontId="16" fillId="0" borderId="0" xfId="16" applyNumberFormat="1" applyFont="1" applyFill="1" applyBorder="1" applyAlignment="1">
      <alignment horizontal="right" vertical="top"/>
    </xf>
    <xf numFmtId="166" fontId="28" fillId="0" borderId="0" xfId="1" applyNumberFormat="1" applyFont="1" applyFill="1" applyBorder="1" applyAlignment="1" applyProtection="1">
      <alignment horizontal="right" vertical="center"/>
    </xf>
    <xf numFmtId="166" fontId="28" fillId="0" borderId="1" xfId="1" applyNumberFormat="1" applyFont="1" applyFill="1" applyBorder="1" applyAlignment="1" applyProtection="1">
      <alignment horizontal="right" vertical="center"/>
    </xf>
    <xf numFmtId="0" fontId="10" fillId="0" borderId="0" xfId="8" applyNumberFormat="1" applyFont="1" applyFill="1" applyBorder="1" applyAlignment="1" applyProtection="1">
      <alignment horizontal="center" vertical="center"/>
    </xf>
    <xf numFmtId="166" fontId="16" fillId="0" borderId="0" xfId="3" applyNumberFormat="1" applyFont="1" applyFill="1" applyBorder="1" applyAlignment="1" applyProtection="1">
      <alignment horizontal="right" vertical="top" wrapText="1"/>
    </xf>
    <xf numFmtId="166" fontId="16" fillId="0" borderId="0" xfId="3" applyNumberFormat="1" applyFont="1" applyFill="1" applyBorder="1" applyAlignment="1">
      <alignment horizontal="right" vertical="top"/>
    </xf>
    <xf numFmtId="166" fontId="16" fillId="0" borderId="0" xfId="2" applyNumberFormat="1" applyFont="1" applyFill="1" applyBorder="1" applyAlignment="1" applyProtection="1">
      <alignment horizontal="right" vertical="top" wrapText="1"/>
    </xf>
    <xf numFmtId="166" fontId="16" fillId="0" borderId="0" xfId="2" applyNumberFormat="1" applyFont="1" applyFill="1" applyBorder="1" applyAlignment="1">
      <alignment horizontal="right" vertical="top"/>
    </xf>
  </cellXfs>
  <cellStyles count="21">
    <cellStyle name="Comma" xfId="1" builtinId="3"/>
    <cellStyle name="Comma 2" xfId="2"/>
    <cellStyle name="Comma 3" xfId="3"/>
    <cellStyle name="Comma 3 2" xfId="16"/>
    <cellStyle name="Normal" xfId="0" builtinId="0"/>
    <cellStyle name="Normal 2" xfId="4"/>
    <cellStyle name="Normal 2 2" xfId="5"/>
    <cellStyle name="Normal 2 3" xfId="17"/>
    <cellStyle name="Normal_BAL" xfId="6"/>
    <cellStyle name="Normal_Financial statements 2000 Alcomet 2" xfId="7"/>
    <cellStyle name="Normal_Financial statements_bg model 2002" xfId="18"/>
    <cellStyle name="Normal_Financial statements_bg model 2002 2" xfId="8"/>
    <cellStyle name="Normal_FS_SOPHARMA_2005 (2) 2" xfId="9"/>
    <cellStyle name="Normal_P&amp;L" xfId="10"/>
    <cellStyle name="Normal_P&amp;L_Financial statements_bg model 2002" xfId="11"/>
    <cellStyle name="Normal_Sheet2 3" xfId="12"/>
    <cellStyle name="Normal_Sheet2 3 2" xfId="15"/>
    <cellStyle name="Normal_SOPHARMA_FS_01_12_2007_predvaritelen 3" xfId="13"/>
    <cellStyle name="Normal_SOPHARMA_FS_01_12_2007_predvaritelen 3 2" xfId="19"/>
    <cellStyle name="Normal_Vatreshno_Gr_Spravki_2004 2" xfId="14"/>
    <cellStyle name="Percent" xfId="20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afileserver\DATA\My%20Documents\MESECHNI%20OTCHETI%202007\IV-to%20tr-e%202007\m.12\SOPHARMA_FS_01_12_2007_predvaritel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afileserver\DATA\Documents%20and%20Settings\pluzkanova\My%20Documents\!PENDING\Sample%20Documents%202010\Valia\FS%20Template_IAS%20(revised)_one%20IS_IRA%20REVI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FS "/>
      <sheetName val="EQS"/>
    </sheetNames>
    <sheetDataSet>
      <sheetData sheetId="0" refreshError="1">
        <row r="49">
          <cell r="A49" t="str">
            <v>Гл. счетоводител (Съставител):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IS_by function"/>
      <sheetName val="IS_by type"/>
      <sheetName val="SFP"/>
      <sheetName val="SCFs"/>
      <sheetName val="EQS"/>
      <sheetName val="Disclosure 1"/>
      <sheetName val="Disclosur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A63" t="str">
            <v xml:space="preserve">Финансов директор: 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61"/>
  <sheetViews>
    <sheetView view="pageBreakPreview" zoomScaleNormal="100" workbookViewId="0">
      <selection activeCell="D30" sqref="D30"/>
    </sheetView>
  </sheetViews>
  <sheetFormatPr defaultColWidth="0" defaultRowHeight="12.75" customHeight="1" zeroHeight="1"/>
  <cols>
    <col min="1" max="1" width="38.140625" style="36" customWidth="1"/>
    <col min="2" max="2" width="9.28515625" style="36" customWidth="1"/>
    <col min="3" max="3" width="9.85546875" style="36" customWidth="1"/>
    <col min="4" max="4" width="29.5703125" style="36" customWidth="1"/>
    <col min="5" max="8" width="9.28515625" style="36" customWidth="1"/>
    <col min="9" max="16384" width="9.28515625" style="36" hidden="1"/>
  </cols>
  <sheetData>
    <row r="1" spans="1:8" ht="18.75">
      <c r="A1" s="33" t="s">
        <v>0</v>
      </c>
      <c r="B1" s="34"/>
      <c r="C1" s="34"/>
      <c r="D1" s="35" t="s">
        <v>118</v>
      </c>
      <c r="E1" s="34"/>
      <c r="F1" s="34"/>
      <c r="G1" s="34"/>
    </row>
    <row r="2" spans="1:8"/>
    <row r="3" spans="1:8"/>
    <row r="4" spans="1:8" ht="18.75">
      <c r="A4" s="37"/>
    </row>
    <row r="5" spans="1:8" ht="18.75">
      <c r="A5" s="37" t="s">
        <v>164</v>
      </c>
      <c r="D5" s="231" t="s">
        <v>119</v>
      </c>
      <c r="E5" s="39"/>
      <c r="F5" s="39"/>
      <c r="G5" s="39"/>
      <c r="H5" s="39"/>
    </row>
    <row r="6" spans="1:8" ht="18.75">
      <c r="A6" s="37"/>
      <c r="D6" s="231" t="s">
        <v>120</v>
      </c>
      <c r="E6" s="39"/>
      <c r="F6" s="39"/>
      <c r="G6" s="39"/>
      <c r="H6" s="39"/>
    </row>
    <row r="7" spans="1:8" ht="17.25" customHeight="1">
      <c r="A7" s="37"/>
      <c r="D7" s="231" t="s">
        <v>155</v>
      </c>
      <c r="E7" s="39"/>
      <c r="F7" s="39"/>
      <c r="G7" s="39"/>
      <c r="H7" s="39"/>
    </row>
    <row r="8" spans="1:8" ht="18.75">
      <c r="A8" s="37"/>
      <c r="D8" s="38"/>
      <c r="E8" s="39"/>
      <c r="F8" s="39"/>
      <c r="G8" s="39"/>
      <c r="H8" s="39"/>
    </row>
    <row r="9" spans="1:8" ht="16.5">
      <c r="A9" s="40"/>
      <c r="D9" s="38"/>
      <c r="E9" s="40"/>
      <c r="F9" s="39"/>
      <c r="G9" s="39"/>
      <c r="H9" s="39"/>
    </row>
    <row r="10" spans="1:8" ht="18.75">
      <c r="A10" s="37"/>
      <c r="D10" s="38"/>
      <c r="E10" s="39"/>
      <c r="F10" s="39"/>
      <c r="G10" s="39"/>
      <c r="H10" s="39"/>
    </row>
    <row r="11" spans="1:8" ht="18.75">
      <c r="A11" s="37"/>
      <c r="D11" s="41"/>
      <c r="E11" s="39"/>
      <c r="F11" s="39"/>
      <c r="G11" s="39"/>
      <c r="H11" s="39"/>
    </row>
    <row r="12" spans="1:8" ht="18.75">
      <c r="A12" s="37" t="s">
        <v>142</v>
      </c>
      <c r="D12" s="231" t="s">
        <v>120</v>
      </c>
      <c r="E12" s="39"/>
      <c r="F12" s="39"/>
      <c r="G12" s="39"/>
      <c r="H12" s="39"/>
    </row>
    <row r="13" spans="1:8" ht="18.75">
      <c r="A13" s="37"/>
      <c r="D13" s="41"/>
      <c r="E13" s="39"/>
      <c r="F13" s="39"/>
      <c r="G13" s="39"/>
      <c r="H13" s="39"/>
    </row>
    <row r="14" spans="1:8" ht="18.75">
      <c r="A14" s="37"/>
      <c r="D14" s="42"/>
      <c r="E14" s="42"/>
      <c r="F14" s="39"/>
      <c r="G14" s="39"/>
      <c r="H14" s="39"/>
    </row>
    <row r="15" spans="1:8" ht="18.75">
      <c r="E15" s="43"/>
      <c r="F15" s="44"/>
    </row>
    <row r="16" spans="1:8" ht="18.75">
      <c r="A16" s="37" t="s">
        <v>6</v>
      </c>
      <c r="D16" s="42" t="s">
        <v>121</v>
      </c>
      <c r="E16" s="43"/>
      <c r="F16" s="45"/>
      <c r="G16" s="39"/>
      <c r="H16" s="39"/>
    </row>
    <row r="17" spans="1:8" ht="16.5">
      <c r="D17" s="42"/>
      <c r="E17" s="43"/>
      <c r="F17" s="45"/>
      <c r="G17" s="39"/>
      <c r="H17" s="39"/>
    </row>
    <row r="18" spans="1:8" ht="18.75">
      <c r="A18" s="37"/>
      <c r="D18" s="42"/>
      <c r="E18" s="43"/>
      <c r="F18" s="45"/>
      <c r="G18" s="39"/>
      <c r="H18" s="39"/>
    </row>
    <row r="19" spans="1:8" ht="18.75">
      <c r="A19" s="232" t="s">
        <v>122</v>
      </c>
      <c r="B19" s="233"/>
      <c r="C19" s="234"/>
      <c r="D19" s="299" t="s">
        <v>123</v>
      </c>
      <c r="F19" s="235"/>
      <c r="G19" s="39"/>
      <c r="H19" s="39"/>
    </row>
    <row r="20" spans="1:8" ht="16.5">
      <c r="E20" s="43"/>
      <c r="F20" s="45"/>
      <c r="G20" s="39"/>
      <c r="H20" s="39"/>
    </row>
    <row r="21" spans="1:8" ht="18.75">
      <c r="A21" s="37"/>
      <c r="B21" s="37"/>
      <c r="C21" s="37"/>
      <c r="D21" s="42"/>
      <c r="E21" s="43"/>
      <c r="F21" s="45"/>
      <c r="G21" s="39"/>
      <c r="H21" s="39"/>
    </row>
    <row r="22" spans="1:8" ht="18.75">
      <c r="A22" s="37"/>
      <c r="D22" s="42"/>
      <c r="E22" s="43"/>
      <c r="F22" s="44"/>
      <c r="G22" s="37"/>
      <c r="H22" s="37"/>
    </row>
    <row r="23" spans="1:8" ht="18.75">
      <c r="A23" s="37"/>
      <c r="D23" s="42"/>
      <c r="E23" s="43"/>
      <c r="F23" s="44"/>
    </row>
    <row r="24" spans="1:8" ht="18.75">
      <c r="A24" s="37" t="s">
        <v>1</v>
      </c>
      <c r="D24" s="231" t="s">
        <v>124</v>
      </c>
      <c r="E24" s="43"/>
      <c r="F24" s="44"/>
    </row>
    <row r="25" spans="1:8" ht="18.75">
      <c r="A25" s="37"/>
      <c r="D25" s="42"/>
      <c r="E25" s="43"/>
      <c r="F25" s="44"/>
    </row>
    <row r="26" spans="1:8" ht="18.75">
      <c r="A26" s="37"/>
      <c r="D26" s="39"/>
      <c r="E26" s="45"/>
      <c r="F26" s="44"/>
    </row>
    <row r="27" spans="1:8" ht="18.75">
      <c r="A27" s="37"/>
      <c r="C27" s="46"/>
      <c r="D27" s="42"/>
      <c r="E27" s="44"/>
      <c r="F27" s="47"/>
    </row>
    <row r="28" spans="1:8" ht="18.75">
      <c r="A28" s="37" t="s">
        <v>2</v>
      </c>
      <c r="C28" s="46"/>
      <c r="D28" s="231" t="s">
        <v>125</v>
      </c>
      <c r="E28" s="44"/>
      <c r="F28" s="47"/>
    </row>
    <row r="29" spans="1:8" ht="18.75">
      <c r="A29" s="37"/>
      <c r="C29" s="46"/>
      <c r="D29" s="42" t="s">
        <v>165</v>
      </c>
      <c r="E29" s="44"/>
      <c r="F29" s="47"/>
    </row>
    <row r="30" spans="1:8" ht="18.75">
      <c r="A30" s="37"/>
      <c r="C30" s="46"/>
      <c r="D30" s="42"/>
      <c r="E30" s="44"/>
      <c r="F30" s="47"/>
    </row>
    <row r="31" spans="1:8" ht="18.75">
      <c r="A31" s="37"/>
      <c r="D31" s="42"/>
      <c r="E31" s="47"/>
      <c r="F31" s="47"/>
    </row>
    <row r="32" spans="1:8" ht="18.75">
      <c r="A32" s="37" t="s">
        <v>4</v>
      </c>
      <c r="D32" s="39" t="s">
        <v>5</v>
      </c>
      <c r="E32" s="44"/>
      <c r="F32" s="47"/>
    </row>
    <row r="33" spans="1:8" ht="18.75">
      <c r="A33" s="37"/>
      <c r="D33" s="42"/>
      <c r="E33" s="44"/>
      <c r="F33" s="47"/>
    </row>
    <row r="34" spans="1:8" ht="18.75">
      <c r="D34" s="42"/>
      <c r="E34" s="44"/>
      <c r="F34" s="47"/>
      <c r="G34" s="37"/>
      <c r="H34" s="37"/>
    </row>
    <row r="35" spans="1:8" ht="18.75">
      <c r="A35" s="37"/>
      <c r="B35" s="48"/>
      <c r="C35" s="49"/>
      <c r="D35" s="42"/>
      <c r="E35" s="44"/>
      <c r="F35" s="47"/>
      <c r="G35" s="37"/>
      <c r="H35" s="37"/>
    </row>
    <row r="36" spans="1:8" ht="18.75">
      <c r="A36" s="37"/>
      <c r="B36" s="50"/>
      <c r="C36" s="48"/>
      <c r="D36" s="42"/>
      <c r="E36" s="44"/>
      <c r="F36" s="47"/>
    </row>
    <row r="37" spans="1:8" ht="18.75">
      <c r="A37" s="37"/>
      <c r="B37" s="51"/>
      <c r="C37" s="48"/>
      <c r="D37" s="42"/>
      <c r="E37" s="44"/>
      <c r="F37" s="47"/>
    </row>
    <row r="38" spans="1:8" ht="18.75">
      <c r="A38" s="37"/>
      <c r="B38" s="50"/>
      <c r="C38" s="48"/>
      <c r="D38" s="42"/>
      <c r="E38" s="44"/>
      <c r="F38" s="47"/>
    </row>
    <row r="39" spans="1:8" ht="18.75">
      <c r="A39" s="37"/>
      <c r="B39" s="49"/>
      <c r="C39" s="48"/>
      <c r="D39" s="42"/>
      <c r="E39" s="44"/>
      <c r="F39" s="47"/>
    </row>
    <row r="40" spans="1:8" ht="18.75">
      <c r="A40" s="37"/>
      <c r="B40" s="49"/>
      <c r="C40" s="52"/>
      <c r="D40" s="42"/>
      <c r="E40" s="44"/>
      <c r="F40" s="47"/>
    </row>
    <row r="41" spans="1:8" ht="18.75">
      <c r="A41" s="37"/>
      <c r="B41" s="49"/>
      <c r="C41" s="53"/>
      <c r="D41" s="42"/>
      <c r="E41" s="44"/>
      <c r="F41" s="47"/>
    </row>
    <row r="42" spans="1:8" ht="18.75">
      <c r="A42" s="37"/>
      <c r="B42" s="49"/>
      <c r="C42" s="53"/>
      <c r="D42" s="42"/>
      <c r="E42" s="44"/>
      <c r="F42" s="47"/>
    </row>
    <row r="43" spans="1:8">
      <c r="E43" s="47"/>
      <c r="F43" s="54"/>
      <c r="G43" s="55"/>
      <c r="H43" s="55"/>
    </row>
    <row r="44" spans="1:8" ht="18.75">
      <c r="A44" s="37"/>
      <c r="E44" s="44"/>
      <c r="F44" s="47"/>
    </row>
    <row r="45" spans="1:8" ht="18.75">
      <c r="A45" s="37"/>
      <c r="E45" s="37"/>
    </row>
    <row r="46" spans="1:8" ht="18.75">
      <c r="A46" s="37"/>
      <c r="E46" s="37"/>
    </row>
    <row r="47" spans="1:8" ht="18.75">
      <c r="A47" s="37"/>
      <c r="E47" s="37"/>
    </row>
    <row r="48" spans="1:8" ht="18.75">
      <c r="A48" s="37"/>
      <c r="E48" s="37"/>
    </row>
    <row r="49" spans="1:5" ht="18.75">
      <c r="A49" s="37"/>
      <c r="E49" s="37"/>
    </row>
    <row r="50" spans="1:5" ht="18.75">
      <c r="A50" s="37"/>
      <c r="E50" s="37"/>
    </row>
    <row r="51" spans="1:5" ht="18.75">
      <c r="A51" s="37"/>
      <c r="E51" s="37"/>
    </row>
    <row r="52" spans="1:5"/>
    <row r="53" spans="1:5"/>
    <row r="54" spans="1:5"/>
    <row r="55" spans="1:5"/>
    <row r="56" spans="1:5"/>
    <row r="57" spans="1:5" ht="12.75" customHeight="1"/>
    <row r="58" spans="1:5" ht="12.75" customHeight="1"/>
    <row r="59" spans="1:5" ht="12.75" customHeight="1"/>
    <row r="60" spans="1:5" ht="12.75" customHeight="1"/>
    <row r="61" spans="1:5" ht="12.75" customHeight="1"/>
  </sheetData>
  <phoneticPr fontId="0" type="noConversion"/>
  <pageMargins left="0.78740157480314965" right="0.35433070866141736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2"/>
  <sheetViews>
    <sheetView tabSelected="1" zoomScaleNormal="100" zoomScaleSheetLayoutView="90" workbookViewId="0">
      <selection activeCell="A45" sqref="A45"/>
    </sheetView>
  </sheetViews>
  <sheetFormatPr defaultColWidth="9.140625" defaultRowHeight="15"/>
  <cols>
    <col min="1" max="1" width="67.42578125" style="5" customWidth="1"/>
    <col min="2" max="2" width="11.28515625" style="24" bestFit="1" customWidth="1"/>
    <col min="3" max="3" width="6.5703125" style="24" customWidth="1"/>
    <col min="4" max="4" width="12.7109375" style="19" customWidth="1"/>
    <col min="5" max="5" width="1.140625" style="24" customWidth="1"/>
    <col min="6" max="6" width="12.7109375" style="19" customWidth="1"/>
    <col min="7" max="7" width="1.42578125" style="24" customWidth="1"/>
    <col min="8" max="16384" width="9.140625" style="5"/>
  </cols>
  <sheetData>
    <row r="1" spans="1:9">
      <c r="A1" s="292" t="s">
        <v>118</v>
      </c>
      <c r="B1" s="16"/>
      <c r="C1" s="16"/>
      <c r="D1" s="16"/>
      <c r="E1" s="16"/>
      <c r="F1" s="16"/>
      <c r="G1" s="17"/>
    </row>
    <row r="2" spans="1:9" s="3" customFormat="1">
      <c r="A2" s="1" t="s">
        <v>126</v>
      </c>
      <c r="B2" s="18"/>
      <c r="C2" s="18"/>
      <c r="D2" s="18"/>
      <c r="E2" s="18"/>
      <c r="F2" s="18"/>
      <c r="G2" s="18"/>
    </row>
    <row r="3" spans="1:9">
      <c r="A3" s="2" t="s">
        <v>177</v>
      </c>
      <c r="B3" s="18"/>
      <c r="C3" s="18"/>
      <c r="E3" s="18"/>
      <c r="G3" s="18"/>
    </row>
    <row r="4" spans="1:9">
      <c r="A4" s="2"/>
      <c r="B4" s="20"/>
      <c r="C4" s="20"/>
      <c r="D4" s="21"/>
      <c r="E4" s="20"/>
      <c r="F4" s="21"/>
      <c r="G4" s="18"/>
    </row>
    <row r="5" spans="1:9" ht="15" customHeight="1">
      <c r="A5" s="3"/>
      <c r="B5" s="312" t="s">
        <v>3</v>
      </c>
      <c r="C5" s="22"/>
      <c r="D5" s="313" t="s">
        <v>178</v>
      </c>
      <c r="E5" s="23"/>
      <c r="F5" s="313" t="s">
        <v>166</v>
      </c>
      <c r="G5" s="228"/>
    </row>
    <row r="6" spans="1:9">
      <c r="B6" s="312"/>
      <c r="C6" s="22"/>
      <c r="D6" s="313"/>
      <c r="E6" s="23"/>
      <c r="F6" s="313"/>
      <c r="G6" s="211"/>
    </row>
    <row r="7" spans="1:9" ht="15" customHeight="1">
      <c r="B7" s="209"/>
      <c r="C7" s="209"/>
      <c r="D7" s="210"/>
      <c r="E7" s="23"/>
      <c r="F7" s="230"/>
      <c r="G7" s="211"/>
    </row>
    <row r="8" spans="1:9" ht="15" customHeight="1">
      <c r="B8" s="209"/>
      <c r="C8" s="209"/>
      <c r="D8" s="210"/>
      <c r="E8" s="23"/>
      <c r="F8" s="227"/>
      <c r="G8" s="211"/>
    </row>
    <row r="9" spans="1:9" ht="15" customHeight="1">
      <c r="A9" s="186" t="s">
        <v>97</v>
      </c>
      <c r="B9" s="24">
        <v>3</v>
      </c>
      <c r="D9" s="19">
        <v>8622</v>
      </c>
      <c r="F9" s="19">
        <v>8756</v>
      </c>
      <c r="G9" s="25"/>
      <c r="H9" s="306"/>
      <c r="I9" s="311"/>
    </row>
    <row r="10" spans="1:9" ht="15" customHeight="1">
      <c r="A10" s="202"/>
    </row>
    <row r="11" spans="1:9">
      <c r="A11" s="3" t="s">
        <v>65</v>
      </c>
      <c r="B11" s="24">
        <v>4</v>
      </c>
      <c r="D11" s="19">
        <v>73</v>
      </c>
      <c r="F11" s="19">
        <v>64</v>
      </c>
      <c r="H11" s="306"/>
      <c r="I11" s="311"/>
    </row>
    <row r="12" spans="1:9">
      <c r="A12" s="293" t="s">
        <v>143</v>
      </c>
      <c r="D12" s="19">
        <v>564</v>
      </c>
      <c r="E12" s="289"/>
      <c r="F12" s="288">
        <v>-101</v>
      </c>
      <c r="H12" s="306"/>
      <c r="I12" s="311"/>
    </row>
    <row r="13" spans="1:9">
      <c r="A13" s="3" t="s">
        <v>60</v>
      </c>
      <c r="B13" s="24">
        <v>5</v>
      </c>
      <c r="D13" s="19">
        <v>-5512</v>
      </c>
      <c r="F13" s="19">
        <v>-5178</v>
      </c>
      <c r="H13" s="306"/>
      <c r="I13" s="311"/>
    </row>
    <row r="14" spans="1:9">
      <c r="A14" s="3" t="s">
        <v>8</v>
      </c>
      <c r="B14" s="24">
        <v>6</v>
      </c>
      <c r="D14" s="19">
        <v>-551</v>
      </c>
      <c r="F14" s="19">
        <v>-495</v>
      </c>
      <c r="H14" s="306"/>
      <c r="I14" s="311"/>
    </row>
    <row r="15" spans="1:9">
      <c r="A15" s="3" t="s">
        <v>9</v>
      </c>
      <c r="B15" s="24">
        <v>7</v>
      </c>
      <c r="D15" s="19">
        <v>-1736</v>
      </c>
      <c r="F15" s="19">
        <v>-1624</v>
      </c>
      <c r="H15" s="306"/>
      <c r="I15" s="311"/>
    </row>
    <row r="16" spans="1:9">
      <c r="A16" s="3" t="s">
        <v>10</v>
      </c>
      <c r="B16" s="236">
        <v>11</v>
      </c>
      <c r="D16" s="19">
        <v>-665</v>
      </c>
      <c r="F16" s="19">
        <v>-643</v>
      </c>
      <c r="H16" s="306"/>
      <c r="I16" s="311"/>
    </row>
    <row r="17" spans="1:9">
      <c r="A17" s="3" t="s">
        <v>54</v>
      </c>
      <c r="B17" s="24">
        <v>8</v>
      </c>
      <c r="D17" s="19">
        <v>-80</v>
      </c>
      <c r="F17" s="19">
        <v>-256</v>
      </c>
      <c r="H17" s="306"/>
      <c r="I17" s="311"/>
    </row>
    <row r="18" spans="1:9">
      <c r="A18" s="1" t="s">
        <v>133</v>
      </c>
      <c r="D18" s="31">
        <f>SUM(D9:D17)</f>
        <v>715</v>
      </c>
      <c r="E18" s="27"/>
      <c r="F18" s="31">
        <f>SUM(F9:F17)</f>
        <v>523</v>
      </c>
    </row>
    <row r="19" spans="1:9" ht="17.25" customHeight="1">
      <c r="D19" s="307"/>
      <c r="F19" s="307"/>
    </row>
    <row r="20" spans="1:9">
      <c r="A20" s="4" t="s">
        <v>55</v>
      </c>
      <c r="B20" s="24">
        <v>9</v>
      </c>
      <c r="D20" s="19">
        <v>0</v>
      </c>
      <c r="F20" s="19">
        <v>2</v>
      </c>
      <c r="H20" s="306"/>
      <c r="I20" s="311"/>
    </row>
    <row r="21" spans="1:9">
      <c r="A21" s="4" t="s">
        <v>56</v>
      </c>
      <c r="B21" s="24">
        <v>10</v>
      </c>
      <c r="D21" s="19">
        <v>-19</v>
      </c>
      <c r="F21" s="19">
        <v>-26</v>
      </c>
      <c r="H21" s="306"/>
      <c r="I21" s="311"/>
    </row>
    <row r="22" spans="1:9" ht="15" customHeight="1">
      <c r="A22" s="1" t="s">
        <v>134</v>
      </c>
      <c r="D22" s="31">
        <f>SUM(D20:D21)</f>
        <v>-19</v>
      </c>
      <c r="E22" s="27"/>
      <c r="F22" s="31">
        <f>SUM(F20:F21)</f>
        <v>-24</v>
      </c>
    </row>
    <row r="23" spans="1:9">
      <c r="A23" s="1"/>
      <c r="D23" s="26"/>
      <c r="F23" s="26"/>
    </row>
    <row r="24" spans="1:9">
      <c r="A24" s="1" t="s">
        <v>135</v>
      </c>
      <c r="D24" s="31">
        <f>D18+D22</f>
        <v>696</v>
      </c>
      <c r="E24" s="27"/>
      <c r="F24" s="31">
        <f>F18+F22</f>
        <v>499</v>
      </c>
      <c r="H24" s="306"/>
      <c r="I24" s="311"/>
    </row>
    <row r="25" spans="1:9">
      <c r="A25" s="3" t="s">
        <v>57</v>
      </c>
    </row>
    <row r="26" spans="1:9" ht="15.75" thickBot="1">
      <c r="A26" s="2" t="s">
        <v>136</v>
      </c>
      <c r="B26" s="25"/>
      <c r="C26" s="25"/>
      <c r="D26" s="32">
        <f>SUM(D24:D25)</f>
        <v>696</v>
      </c>
      <c r="E26" s="27"/>
      <c r="F26" s="32">
        <f>SUM(F24:F25)</f>
        <v>499</v>
      </c>
      <c r="G26" s="25"/>
    </row>
    <row r="27" spans="1:9" ht="15.75" customHeight="1" thickTop="1">
      <c r="A27" s="2"/>
      <c r="B27" s="25"/>
      <c r="C27" s="25"/>
      <c r="D27" s="26"/>
      <c r="E27" s="25"/>
      <c r="F27" s="26"/>
      <c r="G27" s="25"/>
    </row>
    <row r="28" spans="1:9" ht="16.5" hidden="1">
      <c r="A28" s="189" t="s">
        <v>72</v>
      </c>
      <c r="B28" s="25"/>
      <c r="C28" s="27"/>
      <c r="D28" s="28"/>
      <c r="E28" s="27"/>
      <c r="F28" s="28"/>
      <c r="G28" s="25"/>
    </row>
    <row r="29" spans="1:9" hidden="1">
      <c r="A29" s="2"/>
      <c r="B29" s="25"/>
      <c r="C29" s="27"/>
      <c r="D29" s="28"/>
      <c r="E29" s="27"/>
      <c r="F29" s="28"/>
      <c r="G29" s="25"/>
    </row>
    <row r="30" spans="1:9" ht="30" hidden="1">
      <c r="A30" s="198" t="s">
        <v>71</v>
      </c>
      <c r="B30" s="25"/>
      <c r="C30" s="27"/>
      <c r="D30" s="28"/>
      <c r="E30" s="27"/>
      <c r="F30" s="28"/>
      <c r="G30" s="25"/>
    </row>
    <row r="31" spans="1:9" ht="22.5" hidden="1" customHeight="1">
      <c r="A31" s="188" t="s">
        <v>154</v>
      </c>
      <c r="C31" s="29"/>
      <c r="D31" s="30"/>
      <c r="E31" s="29"/>
      <c r="F31" s="30"/>
    </row>
    <row r="32" spans="1:9" ht="30" hidden="1">
      <c r="A32" s="188" t="s">
        <v>74</v>
      </c>
      <c r="C32" s="29"/>
      <c r="D32" s="30">
        <v>0</v>
      </c>
      <c r="E32" s="29"/>
      <c r="F32" s="30">
        <v>0</v>
      </c>
    </row>
    <row r="33" spans="1:6" hidden="1">
      <c r="A33" s="4"/>
      <c r="C33" s="29"/>
      <c r="D33" s="199">
        <f>SUM(D31:D32)</f>
        <v>0</v>
      </c>
      <c r="E33" s="29"/>
      <c r="F33" s="199">
        <f>SUM(F31:F32)</f>
        <v>0</v>
      </c>
    </row>
    <row r="34" spans="1:6" ht="30" hidden="1">
      <c r="A34" s="198" t="s">
        <v>73</v>
      </c>
      <c r="C34" s="29"/>
      <c r="D34" s="30">
        <v>0</v>
      </c>
      <c r="E34" s="29"/>
      <c r="F34" s="30">
        <v>0</v>
      </c>
    </row>
    <row r="35" spans="1:6" hidden="1">
      <c r="A35" s="198"/>
      <c r="C35" s="29"/>
      <c r="D35" s="30"/>
      <c r="E35" s="29"/>
      <c r="F35" s="30"/>
    </row>
    <row r="36" spans="1:6" ht="15" hidden="1" customHeight="1">
      <c r="A36" s="1" t="s">
        <v>75</v>
      </c>
      <c r="C36" s="29"/>
      <c r="D36" s="190">
        <f>D35+D33</f>
        <v>0</v>
      </c>
      <c r="F36" s="190">
        <f>F35+F33</f>
        <v>0</v>
      </c>
    </row>
    <row r="37" spans="1:6" ht="15" hidden="1" customHeight="1">
      <c r="C37" s="29"/>
      <c r="D37" s="28"/>
      <c r="E37" s="29"/>
      <c r="F37" s="28"/>
    </row>
    <row r="38" spans="1:6" ht="15.75" thickBot="1">
      <c r="A38" s="1" t="s">
        <v>69</v>
      </c>
      <c r="C38" s="29"/>
      <c r="D38" s="32">
        <f>SUM(D26,D36)</f>
        <v>696</v>
      </c>
      <c r="E38" s="27"/>
      <c r="F38" s="32">
        <f>SUM(F26,F36)</f>
        <v>499</v>
      </c>
    </row>
    <row r="39" spans="1:6" ht="15.75" thickTop="1">
      <c r="A39" s="1"/>
      <c r="C39" s="29"/>
      <c r="D39" s="203"/>
      <c r="E39" s="27"/>
      <c r="F39" s="203"/>
    </row>
    <row r="40" spans="1:6">
      <c r="A40" s="2"/>
      <c r="C40" s="29"/>
      <c r="D40" s="28"/>
      <c r="E40" s="27"/>
      <c r="F40" s="28"/>
    </row>
    <row r="41" spans="1:6" ht="14.25" customHeight="1">
      <c r="A41" s="1" t="s">
        <v>144</v>
      </c>
      <c r="B41" s="187"/>
      <c r="C41" s="187" t="s">
        <v>59</v>
      </c>
      <c r="D41" s="309">
        <v>0.05</v>
      </c>
      <c r="E41" s="28"/>
      <c r="F41" s="309">
        <v>0.03</v>
      </c>
    </row>
    <row r="42" spans="1:6" ht="14.25" customHeight="1">
      <c r="A42" s="6"/>
      <c r="C42" s="29"/>
      <c r="D42" s="30"/>
      <c r="E42" s="29"/>
      <c r="F42" s="30"/>
    </row>
    <row r="43" spans="1:6" ht="14.25" customHeight="1">
      <c r="A43" s="6"/>
      <c r="C43" s="29"/>
      <c r="D43" s="30"/>
      <c r="E43" s="29"/>
      <c r="F43" s="30"/>
    </row>
    <row r="44" spans="1:6" ht="14.25" customHeight="1">
      <c r="A44" s="7" t="s">
        <v>188</v>
      </c>
      <c r="B44" s="25"/>
      <c r="C44" s="25"/>
    </row>
    <row r="45" spans="1:6" ht="14.25" customHeight="1">
      <c r="A45" s="7"/>
      <c r="B45" s="25"/>
      <c r="C45" s="25"/>
    </row>
    <row r="46" spans="1:6" ht="14.25" customHeight="1">
      <c r="A46" s="7"/>
      <c r="B46" s="25"/>
      <c r="C46" s="25"/>
    </row>
    <row r="47" spans="1:6" ht="14.25" customHeight="1">
      <c r="A47" s="9" t="s">
        <v>129</v>
      </c>
      <c r="B47" s="25"/>
      <c r="C47" s="25"/>
    </row>
    <row r="48" spans="1:6" ht="14.25" customHeight="1">
      <c r="A48" s="294" t="s">
        <v>149</v>
      </c>
      <c r="B48" s="25"/>
      <c r="C48" s="25"/>
    </row>
    <row r="49" spans="1:1">
      <c r="A49" s="10"/>
    </row>
    <row r="50" spans="1:1">
      <c r="A50" s="8"/>
    </row>
    <row r="51" spans="1:1">
      <c r="A51" s="11" t="s">
        <v>7</v>
      </c>
    </row>
    <row r="52" spans="1:1">
      <c r="A52" s="11" t="s">
        <v>150</v>
      </c>
    </row>
  </sheetData>
  <mergeCells count="3">
    <mergeCell ref="B5:B6"/>
    <mergeCell ref="F5:F6"/>
    <mergeCell ref="D5:D6"/>
  </mergeCells>
  <phoneticPr fontId="0" type="noConversion"/>
  <pageMargins left="0.85" right="0.28999999999999998" top="0.59055118110236204" bottom="0.27559055118110198" header="0.39370078740157499" footer="0.15748031496063"/>
  <pageSetup paperSize="9" scale="80" orientation="portrait" blackAndWhite="1" useFirstPageNumber="1" r:id="rId1"/>
  <headerFooter alignWithMargins="0">
    <oddFooter>&amp;L&amp;"Arial,Italic"      &amp;"Times New Roman,Italic" 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opLeftCell="A34" zoomScaleNormal="100" zoomScaleSheetLayoutView="100" workbookViewId="0">
      <selection activeCell="D60" sqref="D60"/>
    </sheetView>
  </sheetViews>
  <sheetFormatPr defaultColWidth="9.140625" defaultRowHeight="14.25"/>
  <cols>
    <col min="1" max="1" width="49.28515625" style="58" customWidth="1"/>
    <col min="2" max="2" width="13" style="58" customWidth="1"/>
    <col min="3" max="3" width="13.28515625" style="58" customWidth="1"/>
    <col min="4" max="4" width="12.7109375" style="58" customWidth="1"/>
    <col min="5" max="5" width="1.140625" style="58" customWidth="1"/>
    <col min="6" max="6" width="12.7109375" style="58" customWidth="1"/>
    <col min="7" max="7" width="2.42578125" style="58" customWidth="1"/>
    <col min="8" max="16384" width="9.140625" style="58"/>
  </cols>
  <sheetData>
    <row r="1" spans="1:7">
      <c r="A1" s="292" t="s">
        <v>118</v>
      </c>
      <c r="B1" s="56"/>
      <c r="C1" s="56"/>
      <c r="D1" s="56"/>
      <c r="E1" s="56"/>
      <c r="F1" s="57"/>
    </row>
    <row r="2" spans="1:7">
      <c r="A2" s="59" t="s">
        <v>127</v>
      </c>
      <c r="B2" s="61"/>
      <c r="D2" s="61"/>
      <c r="E2" s="61"/>
      <c r="F2" s="59"/>
    </row>
    <row r="3" spans="1:7" ht="15">
      <c r="A3" s="59" t="s">
        <v>179</v>
      </c>
      <c r="B3" s="63"/>
      <c r="C3" s="63"/>
      <c r="D3" s="63"/>
      <c r="E3" s="63"/>
      <c r="F3" s="64"/>
    </row>
    <row r="4" spans="1:7" ht="29.25" customHeight="1">
      <c r="A4" s="65"/>
      <c r="B4" s="66"/>
      <c r="C4" s="315" t="s">
        <v>3</v>
      </c>
      <c r="D4" s="316" t="s">
        <v>180</v>
      </c>
      <c r="E4" s="67"/>
      <c r="F4" s="316" t="s">
        <v>169</v>
      </c>
      <c r="G4" s="229"/>
    </row>
    <row r="5" spans="1:7" ht="14.25" customHeight="1">
      <c r="B5" s="66"/>
      <c r="C5" s="315"/>
      <c r="D5" s="317"/>
      <c r="E5" s="67"/>
      <c r="F5" s="317"/>
    </row>
    <row r="6" spans="1:7" s="5" customFormat="1" ht="15" customHeight="1">
      <c r="B6" s="209"/>
      <c r="C6" s="209"/>
      <c r="D6" s="210"/>
      <c r="E6" s="23"/>
      <c r="F6" s="227"/>
      <c r="G6" s="211"/>
    </row>
    <row r="7" spans="1:7" s="70" customFormat="1" ht="15">
      <c r="A7" s="68" t="s">
        <v>11</v>
      </c>
      <c r="B7" s="69"/>
      <c r="C7" s="69"/>
      <c r="D7" s="69"/>
      <c r="E7" s="69"/>
    </row>
    <row r="8" spans="1:7" s="70" customFormat="1" ht="15">
      <c r="A8" s="68" t="s">
        <v>12</v>
      </c>
      <c r="B8" s="71"/>
      <c r="C8" s="71"/>
      <c r="D8" s="71"/>
      <c r="E8" s="71"/>
      <c r="F8" s="72"/>
    </row>
    <row r="9" spans="1:7" s="70" customFormat="1" ht="15">
      <c r="A9" s="222" t="s">
        <v>13</v>
      </c>
      <c r="B9" s="74"/>
      <c r="C9" s="74">
        <v>11</v>
      </c>
      <c r="D9" s="75">
        <v>20199</v>
      </c>
      <c r="E9" s="76"/>
      <c r="F9" s="75">
        <v>20608</v>
      </c>
    </row>
    <row r="10" spans="1:7" s="70" customFormat="1" ht="15">
      <c r="A10" s="222" t="s">
        <v>157</v>
      </c>
      <c r="B10" s="74"/>
      <c r="C10" s="74"/>
      <c r="D10" s="78">
        <v>1</v>
      </c>
      <c r="E10" s="76"/>
      <c r="F10" s="78">
        <v>1</v>
      </c>
    </row>
    <row r="11" spans="1:7" s="70" customFormat="1" ht="14.25" customHeight="1">
      <c r="A11" s="222"/>
      <c r="B11" s="71"/>
      <c r="C11" s="71"/>
      <c r="D11" s="290">
        <f>SUM(D9:D10)</f>
        <v>20200</v>
      </c>
      <c r="E11" s="291"/>
      <c r="F11" s="290">
        <f>SUM(F9:F10)</f>
        <v>20609</v>
      </c>
    </row>
    <row r="12" spans="1:7" s="70" customFormat="1" ht="14.25" customHeight="1">
      <c r="A12" s="68"/>
      <c r="B12" s="71"/>
      <c r="C12" s="71"/>
      <c r="D12" s="80"/>
      <c r="E12" s="80"/>
      <c r="F12" s="80"/>
    </row>
    <row r="13" spans="1:7" s="70" customFormat="1" ht="15">
      <c r="A13" s="68" t="s">
        <v>14</v>
      </c>
      <c r="B13" s="71"/>
      <c r="C13" s="71"/>
      <c r="D13" s="75"/>
      <c r="E13" s="79"/>
      <c r="F13" s="75"/>
    </row>
    <row r="14" spans="1:7" s="70" customFormat="1" ht="15">
      <c r="A14" s="73" t="s">
        <v>15</v>
      </c>
      <c r="B14" s="74"/>
      <c r="C14" s="74">
        <v>13</v>
      </c>
      <c r="D14" s="297">
        <v>6172</v>
      </c>
      <c r="E14" s="76"/>
      <c r="F14" s="297">
        <v>6039</v>
      </c>
    </row>
    <row r="15" spans="1:7" s="70" customFormat="1" ht="15">
      <c r="A15" s="73" t="s">
        <v>16</v>
      </c>
      <c r="B15" s="74"/>
      <c r="C15" s="74">
        <v>14</v>
      </c>
      <c r="D15" s="297">
        <v>7038</v>
      </c>
      <c r="E15" s="76"/>
      <c r="F15" s="297">
        <v>6821</v>
      </c>
      <c r="G15" s="77"/>
    </row>
    <row r="16" spans="1:7" s="70" customFormat="1" ht="15">
      <c r="A16" s="73" t="s">
        <v>98</v>
      </c>
      <c r="B16" s="74"/>
      <c r="C16" s="74">
        <v>15</v>
      </c>
      <c r="D16" s="297">
        <v>3621</v>
      </c>
      <c r="E16" s="76"/>
      <c r="F16" s="297">
        <v>2830</v>
      </c>
    </row>
    <row r="17" spans="1:8" s="70" customFormat="1" ht="15">
      <c r="A17" s="222" t="s">
        <v>17</v>
      </c>
      <c r="B17" s="74"/>
      <c r="C17" s="74">
        <v>16</v>
      </c>
      <c r="D17" s="297">
        <v>210</v>
      </c>
      <c r="E17" s="76"/>
      <c r="F17" s="297">
        <v>175</v>
      </c>
    </row>
    <row r="18" spans="1:8" s="70" customFormat="1" ht="15">
      <c r="A18" s="73" t="s">
        <v>18</v>
      </c>
      <c r="B18" s="74"/>
      <c r="C18" s="74">
        <v>17</v>
      </c>
      <c r="D18" s="297">
        <v>6421</v>
      </c>
      <c r="E18" s="76"/>
      <c r="F18" s="297">
        <v>6141</v>
      </c>
    </row>
    <row r="19" spans="1:8" s="70" customFormat="1" ht="15">
      <c r="A19" s="68"/>
      <c r="B19" s="71"/>
      <c r="C19" s="71"/>
      <c r="D19" s="290">
        <f>SUM(D14:D18)</f>
        <v>23462</v>
      </c>
      <c r="E19" s="291"/>
      <c r="F19" s="290">
        <f>SUM(F14:F18)</f>
        <v>22006</v>
      </c>
    </row>
    <row r="20" spans="1:8" s="70" customFormat="1" ht="15">
      <c r="A20" s="68"/>
      <c r="B20" s="71"/>
      <c r="C20" s="71"/>
      <c r="D20" s="87"/>
      <c r="E20" s="79"/>
      <c r="F20" s="87"/>
    </row>
    <row r="21" spans="1:8" s="70" customFormat="1" ht="15.75" thickBot="1">
      <c r="A21" s="68" t="s">
        <v>19</v>
      </c>
      <c r="B21" s="71"/>
      <c r="C21" s="71"/>
      <c r="D21" s="302">
        <f>SUM(D11+D19)</f>
        <v>43662</v>
      </c>
      <c r="E21" s="79"/>
      <c r="F21" s="302">
        <f>SUM(F11+F19)</f>
        <v>42615</v>
      </c>
    </row>
    <row r="22" spans="1:8" s="70" customFormat="1" ht="15.75" thickTop="1">
      <c r="A22" s="73"/>
      <c r="B22" s="74"/>
      <c r="C22" s="74"/>
      <c r="D22" s="75"/>
      <c r="E22" s="76"/>
      <c r="F22" s="75"/>
    </row>
    <row r="23" spans="1:8" s="70" customFormat="1" ht="15">
      <c r="A23" s="68" t="s">
        <v>20</v>
      </c>
      <c r="B23" s="69"/>
      <c r="C23" s="69"/>
      <c r="D23" s="81"/>
      <c r="E23" s="82"/>
      <c r="F23" s="81"/>
    </row>
    <row r="24" spans="1:8" s="70" customFormat="1" ht="15">
      <c r="A24" s="68" t="s">
        <v>21</v>
      </c>
      <c r="B24" s="69"/>
      <c r="C24" s="69"/>
      <c r="D24" s="81"/>
      <c r="E24" s="82"/>
      <c r="F24" s="81"/>
    </row>
    <row r="25" spans="1:8" s="70" customFormat="1" ht="15">
      <c r="A25" s="73" t="s">
        <v>66</v>
      </c>
      <c r="B25" s="74"/>
      <c r="C25" s="74"/>
      <c r="D25" s="297">
        <v>15492</v>
      </c>
      <c r="E25" s="76"/>
      <c r="F25" s="297">
        <v>15492</v>
      </c>
    </row>
    <row r="26" spans="1:8" s="70" customFormat="1" ht="15">
      <c r="A26" s="73" t="s">
        <v>132</v>
      </c>
      <c r="B26" s="74"/>
      <c r="C26" s="74"/>
      <c r="D26" s="297">
        <v>-33</v>
      </c>
      <c r="E26" s="76"/>
      <c r="F26" s="297">
        <v>-33</v>
      </c>
    </row>
    <row r="27" spans="1:8" s="70" customFormat="1" ht="15">
      <c r="A27" s="73" t="s">
        <v>22</v>
      </c>
      <c r="B27" s="74"/>
      <c r="C27" s="74"/>
      <c r="D27" s="297">
        <v>12053</v>
      </c>
      <c r="E27" s="76"/>
      <c r="F27" s="297">
        <v>12053</v>
      </c>
    </row>
    <row r="28" spans="1:8" s="70" customFormat="1" ht="15">
      <c r="A28" s="73" t="s">
        <v>23</v>
      </c>
      <c r="B28" s="74"/>
      <c r="C28" s="74"/>
      <c r="D28" s="297">
        <v>5771</v>
      </c>
      <c r="E28" s="76"/>
      <c r="F28" s="297">
        <v>5075</v>
      </c>
      <c r="H28" s="84"/>
    </row>
    <row r="29" spans="1:8" s="70" customFormat="1" ht="15">
      <c r="A29" s="68" t="s">
        <v>51</v>
      </c>
      <c r="B29" s="71"/>
      <c r="C29" s="74">
        <v>18</v>
      </c>
      <c r="D29" s="290">
        <f>SUM(D25:D28)</f>
        <v>33283</v>
      </c>
      <c r="E29" s="291"/>
      <c r="F29" s="290">
        <f>SUM(F25:F28)</f>
        <v>32587</v>
      </c>
    </row>
    <row r="30" spans="1:8" s="70" customFormat="1" ht="15">
      <c r="A30" s="68"/>
      <c r="B30" s="71"/>
      <c r="C30" s="74"/>
      <c r="D30" s="83"/>
      <c r="E30" s="76"/>
      <c r="F30" s="83"/>
    </row>
    <row r="31" spans="1:8" s="70" customFormat="1" ht="15">
      <c r="A31" s="68" t="s">
        <v>24</v>
      </c>
      <c r="B31" s="71"/>
      <c r="C31" s="71"/>
      <c r="D31" s="75"/>
      <c r="E31" s="79"/>
      <c r="F31" s="75"/>
    </row>
    <row r="32" spans="1:8" s="70" customFormat="1" ht="15">
      <c r="A32" s="68" t="s">
        <v>25</v>
      </c>
      <c r="B32" s="74"/>
      <c r="C32" s="74"/>
      <c r="D32" s="75"/>
      <c r="E32" s="76"/>
      <c r="F32" s="75"/>
    </row>
    <row r="33" spans="1:6" s="70" customFormat="1" ht="30">
      <c r="A33" s="300" t="s">
        <v>160</v>
      </c>
      <c r="B33" s="74"/>
      <c r="C33" s="74">
        <v>19</v>
      </c>
      <c r="D33" s="75">
        <v>561</v>
      </c>
      <c r="E33" s="76"/>
      <c r="F33" s="75">
        <v>731</v>
      </c>
    </row>
    <row r="34" spans="1:6" s="70" customFormat="1" ht="15">
      <c r="A34" s="73" t="s">
        <v>167</v>
      </c>
      <c r="B34" s="74"/>
      <c r="C34" s="74">
        <v>23</v>
      </c>
      <c r="D34" s="75">
        <v>1495</v>
      </c>
      <c r="E34" s="76"/>
      <c r="F34" s="75">
        <v>1575</v>
      </c>
    </row>
    <row r="35" spans="1:6" s="70" customFormat="1" ht="15">
      <c r="A35" s="73" t="s">
        <v>27</v>
      </c>
      <c r="B35" s="74"/>
      <c r="C35" s="74">
        <v>21</v>
      </c>
      <c r="D35" s="75">
        <v>433</v>
      </c>
      <c r="E35" s="76"/>
      <c r="F35" s="75">
        <v>433</v>
      </c>
    </row>
    <row r="36" spans="1:6" s="70" customFormat="1" ht="15">
      <c r="A36" s="73" t="s">
        <v>26</v>
      </c>
      <c r="B36" s="74"/>
      <c r="C36" s="74">
        <v>20</v>
      </c>
      <c r="D36" s="75">
        <v>220</v>
      </c>
      <c r="E36" s="76"/>
      <c r="F36" s="75">
        <v>220</v>
      </c>
    </row>
    <row r="37" spans="1:6" s="70" customFormat="1" ht="15">
      <c r="A37" s="73" t="s">
        <v>158</v>
      </c>
      <c r="B37" s="74"/>
      <c r="C37" s="74">
        <v>22</v>
      </c>
      <c r="D37" s="75">
        <v>588</v>
      </c>
      <c r="E37" s="76"/>
      <c r="F37" s="75">
        <v>617</v>
      </c>
    </row>
    <row r="38" spans="1:6" s="70" customFormat="1" ht="15">
      <c r="A38" s="73"/>
      <c r="B38" s="71"/>
      <c r="C38" s="71"/>
      <c r="D38" s="290">
        <f>SUM(D33:D37)</f>
        <v>3297</v>
      </c>
      <c r="E38" s="79"/>
      <c r="F38" s="290">
        <f>SUM(F33:F37)</f>
        <v>3576</v>
      </c>
    </row>
    <row r="39" spans="1:6" s="70" customFormat="1" ht="15">
      <c r="D39" s="84"/>
      <c r="E39" s="84"/>
      <c r="F39" s="84"/>
    </row>
    <row r="40" spans="1:6" s="70" customFormat="1" ht="15">
      <c r="A40" s="68" t="s">
        <v>28</v>
      </c>
      <c r="B40" s="85"/>
      <c r="C40" s="74"/>
      <c r="D40" s="75"/>
      <c r="E40" s="75"/>
      <c r="F40" s="75"/>
    </row>
    <row r="41" spans="1:6" s="70" customFormat="1" ht="15">
      <c r="A41" s="73" t="s">
        <v>100</v>
      </c>
      <c r="B41" s="71"/>
      <c r="C41" s="74">
        <v>25</v>
      </c>
      <c r="D41" s="75">
        <v>4324</v>
      </c>
      <c r="E41" s="75"/>
      <c r="F41" s="75">
        <v>3662</v>
      </c>
    </row>
    <row r="42" spans="1:6" s="70" customFormat="1" ht="27.6" customHeight="1">
      <c r="A42" s="300" t="s">
        <v>161</v>
      </c>
      <c r="B42" s="71"/>
      <c r="C42" s="74">
        <v>19</v>
      </c>
      <c r="D42" s="75">
        <v>956</v>
      </c>
      <c r="E42" s="75"/>
      <c r="F42" s="75">
        <v>955</v>
      </c>
    </row>
    <row r="43" spans="1:6" s="70" customFormat="1" ht="15">
      <c r="A43" s="300" t="s">
        <v>168</v>
      </c>
      <c r="B43" s="71"/>
      <c r="C43" s="74">
        <v>23</v>
      </c>
      <c r="D43" s="75">
        <v>320</v>
      </c>
      <c r="E43" s="75"/>
      <c r="F43" s="75">
        <v>319</v>
      </c>
    </row>
    <row r="44" spans="1:6" s="70" customFormat="1" ht="15">
      <c r="A44" s="300" t="s">
        <v>99</v>
      </c>
      <c r="B44" s="71"/>
      <c r="C44" s="74">
        <v>3</v>
      </c>
      <c r="D44" s="75">
        <v>99</v>
      </c>
      <c r="E44" s="75"/>
      <c r="F44" s="75">
        <v>155</v>
      </c>
    </row>
    <row r="45" spans="1:6" s="70" customFormat="1" ht="15">
      <c r="A45" s="73" t="s">
        <v>159</v>
      </c>
      <c r="B45" s="71"/>
      <c r="C45" s="74">
        <v>22</v>
      </c>
      <c r="D45" s="75">
        <v>162</v>
      </c>
      <c r="E45" s="75"/>
      <c r="F45" s="75">
        <v>179</v>
      </c>
    </row>
    <row r="46" spans="1:6" s="70" customFormat="1" ht="15">
      <c r="A46" s="300" t="s">
        <v>29</v>
      </c>
      <c r="B46" s="71"/>
      <c r="C46" s="74">
        <v>26</v>
      </c>
      <c r="D46" s="75">
        <v>1221</v>
      </c>
      <c r="E46" s="75"/>
      <c r="F46" s="75">
        <v>1182</v>
      </c>
    </row>
    <row r="47" spans="1:6" s="70" customFormat="1" ht="15">
      <c r="A47" s="68"/>
      <c r="B47" s="71"/>
      <c r="C47" s="71"/>
      <c r="D47" s="290">
        <f>SUM(D41:D46)</f>
        <v>7082</v>
      </c>
      <c r="E47" s="79"/>
      <c r="F47" s="290">
        <f>SUM(F41:F46)</f>
        <v>6452</v>
      </c>
    </row>
    <row r="48" spans="1:6" ht="9" customHeight="1">
      <c r="A48" s="59"/>
      <c r="B48" s="86"/>
      <c r="C48" s="86"/>
      <c r="D48" s="87"/>
      <c r="E48" s="88"/>
      <c r="F48" s="87"/>
    </row>
    <row r="49" spans="1:8">
      <c r="A49" s="59" t="s">
        <v>30</v>
      </c>
      <c r="B49" s="86"/>
      <c r="C49" s="86"/>
      <c r="D49" s="301">
        <f>D38+D47</f>
        <v>10379</v>
      </c>
      <c r="E49" s="88"/>
      <c r="F49" s="301">
        <f>F38+F47</f>
        <v>10028</v>
      </c>
    </row>
    <row r="50" spans="1:8" ht="15">
      <c r="A50" s="89"/>
      <c r="B50" s="86"/>
      <c r="C50" s="86"/>
      <c r="D50" s="87"/>
      <c r="E50" s="88"/>
      <c r="F50" s="87"/>
    </row>
    <row r="51" spans="1:8" ht="15" thickBot="1">
      <c r="A51" s="59" t="s">
        <v>31</v>
      </c>
      <c r="B51" s="86"/>
      <c r="C51" s="86"/>
      <c r="D51" s="302">
        <f>D29+D49</f>
        <v>43662</v>
      </c>
      <c r="E51" s="88"/>
      <c r="F51" s="302">
        <f>F29+F49</f>
        <v>42615</v>
      </c>
      <c r="H51" s="223"/>
    </row>
    <row r="52" spans="1:8" ht="15.75" thickTop="1">
      <c r="A52" s="64"/>
      <c r="B52" s="90"/>
      <c r="C52" s="90"/>
      <c r="D52" s="305"/>
      <c r="E52" s="90"/>
      <c r="F52" s="91"/>
    </row>
    <row r="53" spans="1:8" ht="15">
      <c r="A53" s="64"/>
      <c r="B53" s="90"/>
      <c r="C53" s="90"/>
      <c r="D53" s="305"/>
      <c r="E53" s="90"/>
      <c r="F53" s="91"/>
    </row>
    <row r="54" spans="1:8" ht="17.25" customHeight="1">
      <c r="A54" s="92" t="s">
        <v>189</v>
      </c>
      <c r="B54" s="90"/>
      <c r="C54" s="94"/>
      <c r="D54" s="94"/>
      <c r="E54" s="94"/>
      <c r="F54" s="95"/>
    </row>
    <row r="55" spans="1:8" ht="15">
      <c r="A55" s="93"/>
      <c r="B55" s="90"/>
      <c r="C55" s="94"/>
      <c r="D55" s="94"/>
      <c r="E55" s="94"/>
      <c r="F55" s="95"/>
    </row>
    <row r="56" spans="1:8" ht="27.75" customHeight="1">
      <c r="A56" s="314" t="s">
        <v>190</v>
      </c>
      <c r="B56" s="314"/>
      <c r="C56" s="314"/>
      <c r="D56" s="314"/>
      <c r="E56" s="314"/>
      <c r="F56" s="314"/>
    </row>
    <row r="57" spans="1:8" ht="17.25" customHeight="1">
      <c r="A57" s="97"/>
      <c r="B57" s="96"/>
      <c r="C57" s="96"/>
      <c r="D57" s="96"/>
      <c r="E57" s="96"/>
      <c r="F57" s="96"/>
    </row>
    <row r="58" spans="1:8">
      <c r="A58" s="97"/>
      <c r="B58" s="97"/>
      <c r="C58" s="97"/>
      <c r="D58" s="97"/>
      <c r="E58" s="97"/>
      <c r="F58" s="97"/>
    </row>
    <row r="59" spans="1:8" s="100" customFormat="1" ht="15">
      <c r="A59" s="98" t="s">
        <v>142</v>
      </c>
      <c r="B59" s="99"/>
      <c r="C59" s="99"/>
      <c r="D59" s="99"/>
      <c r="E59" s="99"/>
      <c r="F59" s="99"/>
    </row>
    <row r="60" spans="1:8" s="100" customFormat="1" ht="15">
      <c r="A60" s="294" t="s">
        <v>151</v>
      </c>
      <c r="B60" s="99"/>
      <c r="C60" s="99"/>
      <c r="D60" s="99"/>
      <c r="E60" s="99"/>
      <c r="F60" s="99"/>
    </row>
    <row r="61" spans="1:8" s="100" customFormat="1" ht="15">
      <c r="A61" s="101"/>
      <c r="B61" s="99"/>
      <c r="C61" s="99"/>
      <c r="D61" s="99"/>
      <c r="E61" s="99"/>
      <c r="F61" s="99"/>
    </row>
    <row r="62" spans="1:8" s="100" customFormat="1" ht="16.5" customHeight="1">
      <c r="A62" s="98" t="s">
        <v>7</v>
      </c>
      <c r="B62" s="99"/>
      <c r="C62" s="99"/>
      <c r="D62" s="99"/>
      <c r="E62" s="99"/>
      <c r="F62" s="99"/>
    </row>
    <row r="63" spans="1:8" s="100" customFormat="1" ht="15">
      <c r="A63" s="11" t="s">
        <v>152</v>
      </c>
      <c r="B63" s="99"/>
      <c r="C63" s="99"/>
      <c r="D63" s="99"/>
      <c r="E63" s="99"/>
      <c r="F63" s="99"/>
    </row>
    <row r="65" spans="1:3" ht="15">
      <c r="A65" s="103"/>
    </row>
    <row r="66" spans="1:3" ht="15">
      <c r="A66" s="103"/>
    </row>
    <row r="67" spans="1:3" ht="15">
      <c r="A67" s="103"/>
      <c r="B67" s="296"/>
      <c r="C67" s="296"/>
    </row>
  </sheetData>
  <mergeCells count="4">
    <mergeCell ref="A56:F56"/>
    <mergeCell ref="C4:C5"/>
    <mergeCell ref="D4:D5"/>
    <mergeCell ref="F4:F5"/>
  </mergeCells>
  <phoneticPr fontId="0" type="noConversion"/>
  <pageMargins left="0.98425196850393704" right="0.78740157480314965" top="0.98425196850393704" bottom="0.39370078740157483" header="0.51181102362204722" footer="0.51181102362204722"/>
  <pageSetup paperSize="9" scale="72" orientation="portrait" r:id="rId1"/>
  <headerFooter alignWithMargins="0">
    <oddFooter>&amp;L &amp;R&amp;"Times New Roman Cyr,Regular"2</oddFooter>
  </headerFooter>
  <rowBreaks count="1" manualBreakCount="1">
    <brk id="6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opLeftCell="A35" zoomScaleNormal="100" zoomScaleSheetLayoutView="100" workbookViewId="0">
      <selection activeCell="A45" sqref="A45"/>
    </sheetView>
  </sheetViews>
  <sheetFormatPr defaultColWidth="2.5703125" defaultRowHeight="15"/>
  <cols>
    <col min="1" max="1" width="54.28515625" style="117" customWidth="1"/>
    <col min="2" max="2" width="11.28515625" style="136" customWidth="1"/>
    <col min="3" max="3" width="12.7109375" style="136" customWidth="1"/>
    <col min="4" max="4" width="1.7109375" style="136" customWidth="1"/>
    <col min="5" max="5" width="13" style="137" customWidth="1"/>
    <col min="6" max="6" width="2.140625" style="136" customWidth="1"/>
    <col min="7" max="8" width="11.5703125" style="117" customWidth="1"/>
    <col min="9" max="9" width="4.140625" style="117" customWidth="1"/>
    <col min="10" max="26" width="11.5703125" style="117" customWidth="1"/>
    <col min="27" max="16384" width="2.5703125" style="117"/>
  </cols>
  <sheetData>
    <row r="1" spans="1:13" s="106" customFormat="1">
      <c r="A1" s="287" t="str">
        <f>'Cover '!D1</f>
        <v>АРОМА АД</v>
      </c>
      <c r="B1" s="105"/>
      <c r="C1" s="105"/>
      <c r="D1" s="105"/>
      <c r="E1" s="105"/>
      <c r="F1" s="105"/>
      <c r="G1" s="108"/>
      <c r="H1" s="108"/>
      <c r="I1" s="108"/>
      <c r="J1" s="108"/>
      <c r="K1" s="108"/>
      <c r="L1" s="108"/>
      <c r="M1" s="108"/>
    </row>
    <row r="2" spans="1:13" s="111" customFormat="1">
      <c r="A2" s="109" t="s">
        <v>128</v>
      </c>
      <c r="B2" s="110"/>
      <c r="C2" s="110"/>
      <c r="D2" s="110"/>
      <c r="E2" s="110"/>
      <c r="F2" s="110"/>
      <c r="G2" s="113"/>
      <c r="H2" s="113"/>
      <c r="I2" s="113"/>
      <c r="J2" s="113"/>
      <c r="K2" s="113"/>
      <c r="L2" s="113"/>
      <c r="M2" s="113"/>
    </row>
    <row r="3" spans="1:13" s="111" customFormat="1">
      <c r="A3" s="60" t="s">
        <v>177</v>
      </c>
      <c r="B3" s="110"/>
      <c r="C3" s="110"/>
      <c r="D3" s="110"/>
      <c r="E3" s="110"/>
      <c r="F3" s="110"/>
    </row>
    <row r="4" spans="1:13">
      <c r="A4" s="114"/>
      <c r="B4" s="315" t="s">
        <v>3</v>
      </c>
      <c r="C4" s="115">
        <v>2021</v>
      </c>
      <c r="D4" s="116"/>
      <c r="E4" s="115">
        <v>2020</v>
      </c>
      <c r="F4" s="5"/>
      <c r="G4" s="5"/>
    </row>
    <row r="5" spans="1:13" ht="14.25" customHeight="1">
      <c r="A5" s="114"/>
      <c r="B5" s="315"/>
      <c r="C5" s="118" t="s">
        <v>32</v>
      </c>
      <c r="D5" s="119"/>
      <c r="E5" s="118" t="s">
        <v>32</v>
      </c>
      <c r="F5" s="119"/>
    </row>
    <row r="6" spans="1:13" s="5" customFormat="1" ht="15" customHeight="1">
      <c r="B6" s="209"/>
      <c r="C6" s="209"/>
      <c r="D6" s="225"/>
      <c r="E6" s="225"/>
      <c r="G6" s="211"/>
    </row>
    <row r="7" spans="1:13">
      <c r="A7" s="114"/>
      <c r="B7" s="120"/>
      <c r="C7" s="121"/>
      <c r="D7" s="120"/>
      <c r="E7" s="121"/>
      <c r="F7" s="120"/>
    </row>
    <row r="8" spans="1:13">
      <c r="A8" s="122" t="s">
        <v>33</v>
      </c>
      <c r="B8" s="123"/>
      <c r="C8" s="124"/>
      <c r="D8" s="123"/>
      <c r="E8" s="124"/>
      <c r="F8" s="123"/>
    </row>
    <row r="9" spans="1:13">
      <c r="A9" s="125" t="s">
        <v>34</v>
      </c>
      <c r="B9" s="123"/>
      <c r="C9" s="126">
        <v>8377</v>
      </c>
      <c r="D9" s="123"/>
      <c r="E9" s="126">
        <f>7249+8</f>
        <v>7257</v>
      </c>
      <c r="F9" s="123"/>
    </row>
    <row r="10" spans="1:13">
      <c r="A10" s="125" t="s">
        <v>35</v>
      </c>
      <c r="B10" s="123"/>
      <c r="C10" s="126">
        <v>-5941</v>
      </c>
      <c r="D10" s="123"/>
      <c r="E10" s="126">
        <v>-5557</v>
      </c>
      <c r="F10" s="123"/>
    </row>
    <row r="11" spans="1:13">
      <c r="A11" s="125" t="s">
        <v>62</v>
      </c>
      <c r="B11" s="123"/>
      <c r="C11" s="126">
        <v>-1641</v>
      </c>
      <c r="D11" s="123"/>
      <c r="E11" s="126">
        <v>-1494</v>
      </c>
      <c r="F11" s="123"/>
    </row>
    <row r="12" spans="1:13" s="127" customFormat="1">
      <c r="A12" s="125" t="s">
        <v>36</v>
      </c>
      <c r="B12" s="123"/>
      <c r="C12" s="126">
        <v>-123</v>
      </c>
      <c r="D12" s="123"/>
      <c r="E12" s="126">
        <v>-74</v>
      </c>
      <c r="F12" s="123"/>
    </row>
    <row r="13" spans="1:13" s="127" customFormat="1">
      <c r="A13" s="125" t="s">
        <v>37</v>
      </c>
      <c r="B13" s="123"/>
      <c r="C13" s="126">
        <v>239</v>
      </c>
      <c r="D13" s="123"/>
      <c r="E13" s="126">
        <v>275</v>
      </c>
      <c r="F13" s="123"/>
    </row>
    <row r="14" spans="1:13" s="127" customFormat="1">
      <c r="A14" s="125" t="s">
        <v>137</v>
      </c>
      <c r="B14" s="123"/>
      <c r="C14" s="126" t="s">
        <v>186</v>
      </c>
      <c r="D14" s="123"/>
      <c r="E14" s="126">
        <v>0</v>
      </c>
      <c r="F14" s="123"/>
    </row>
    <row r="15" spans="1:13" s="127" customFormat="1" ht="30">
      <c r="A15" s="125" t="s">
        <v>38</v>
      </c>
      <c r="B15" s="123"/>
      <c r="C15" s="126">
        <v>-3</v>
      </c>
      <c r="D15" s="123"/>
      <c r="E15" s="126">
        <v>-6</v>
      </c>
      <c r="F15" s="123"/>
    </row>
    <row r="16" spans="1:13">
      <c r="A16" s="125" t="s">
        <v>138</v>
      </c>
      <c r="B16" s="123"/>
      <c r="C16" s="126">
        <v>-34</v>
      </c>
      <c r="D16" s="123"/>
      <c r="E16" s="126">
        <v>-3</v>
      </c>
      <c r="F16" s="123"/>
    </row>
    <row r="17" spans="1:6" s="127" customFormat="1" ht="17.25" customHeight="1">
      <c r="A17" s="122" t="s">
        <v>139</v>
      </c>
      <c r="B17" s="123"/>
      <c r="C17" s="128">
        <f>SUM(C9:C16)</f>
        <v>874</v>
      </c>
      <c r="D17" s="123"/>
      <c r="E17" s="128">
        <f>SUM(E9:E16)</f>
        <v>398</v>
      </c>
      <c r="F17" s="123"/>
    </row>
    <row r="18" spans="1:6" s="127" customFormat="1">
      <c r="A18" s="122"/>
      <c r="B18" s="123"/>
      <c r="C18" s="124"/>
      <c r="D18" s="123"/>
      <c r="E18" s="124"/>
      <c r="F18" s="123"/>
    </row>
    <row r="19" spans="1:6" s="127" customFormat="1">
      <c r="A19" s="122" t="s">
        <v>39</v>
      </c>
      <c r="B19" s="123"/>
      <c r="C19" s="124"/>
      <c r="D19" s="123"/>
      <c r="E19" s="124"/>
      <c r="F19" s="123"/>
    </row>
    <row r="20" spans="1:6">
      <c r="A20" s="125" t="s">
        <v>40</v>
      </c>
      <c r="B20" s="123"/>
      <c r="C20" s="126">
        <v>-350</v>
      </c>
      <c r="D20" s="123"/>
      <c r="E20" s="126">
        <v>-611</v>
      </c>
      <c r="F20" s="123"/>
    </row>
    <row r="21" spans="1:6" ht="30">
      <c r="A21" s="125" t="s">
        <v>41</v>
      </c>
      <c r="B21" s="123"/>
      <c r="C21" s="126"/>
      <c r="D21" s="123"/>
      <c r="E21" s="126">
        <v>1</v>
      </c>
      <c r="F21" s="123"/>
    </row>
    <row r="22" spans="1:6" ht="30" hidden="1">
      <c r="A22" s="125" t="s">
        <v>173</v>
      </c>
      <c r="B22" s="123"/>
      <c r="C22" s="126"/>
      <c r="D22" s="123"/>
      <c r="E22" s="126"/>
      <c r="F22" s="123"/>
    </row>
    <row r="23" spans="1:6" ht="30" hidden="1">
      <c r="A23" s="125" t="s">
        <v>42</v>
      </c>
      <c r="B23" s="123"/>
      <c r="C23" s="126"/>
      <c r="D23" s="123"/>
      <c r="E23" s="126"/>
      <c r="F23" s="123"/>
    </row>
    <row r="24" spans="1:6" hidden="1">
      <c r="A24" s="125" t="s">
        <v>156</v>
      </c>
      <c r="B24" s="123"/>
      <c r="C24" s="126"/>
      <c r="D24" s="123"/>
      <c r="E24" s="126"/>
      <c r="F24" s="123"/>
    </row>
    <row r="25" spans="1:6" ht="30" hidden="1">
      <c r="A25" s="125" t="s">
        <v>130</v>
      </c>
      <c r="B25" s="123"/>
      <c r="C25" s="126"/>
      <c r="D25" s="123"/>
      <c r="E25" s="126"/>
      <c r="F25" s="123"/>
    </row>
    <row r="26" spans="1:6" ht="32.450000000000003" customHeight="1">
      <c r="A26" s="122" t="s">
        <v>174</v>
      </c>
      <c r="B26" s="123"/>
      <c r="C26" s="128">
        <f>SUM(C20:C25)</f>
        <v>-350</v>
      </c>
      <c r="D26" s="123"/>
      <c r="E26" s="128">
        <f>SUM(E20:E25)</f>
        <v>-610</v>
      </c>
      <c r="F26" s="123"/>
    </row>
    <row r="27" spans="1:6">
      <c r="A27" s="125"/>
      <c r="B27" s="123"/>
      <c r="C27" s="124"/>
      <c r="D27" s="123"/>
      <c r="E27" s="124"/>
      <c r="F27" s="123"/>
    </row>
    <row r="28" spans="1:6">
      <c r="A28" s="122" t="s">
        <v>44</v>
      </c>
      <c r="B28" s="123"/>
      <c r="C28" s="129"/>
      <c r="D28" s="123"/>
      <c r="E28" s="129"/>
      <c r="F28" s="123"/>
    </row>
    <row r="29" spans="1:6" ht="30">
      <c r="A29" s="125" t="s">
        <v>163</v>
      </c>
      <c r="B29" s="123"/>
      <c r="C29" s="126">
        <v>42</v>
      </c>
      <c r="D29" s="123"/>
      <c r="E29" s="126">
        <v>168</v>
      </c>
      <c r="F29" s="123"/>
    </row>
    <row r="30" spans="1:6" ht="30">
      <c r="A30" s="125" t="s">
        <v>162</v>
      </c>
      <c r="B30" s="123"/>
      <c r="C30" s="126">
        <v>-211</v>
      </c>
      <c r="D30" s="123"/>
      <c r="E30" s="126">
        <v>-157</v>
      </c>
      <c r="F30" s="123"/>
    </row>
    <row r="31" spans="1:6">
      <c r="A31" s="310" t="s">
        <v>185</v>
      </c>
      <c r="B31" s="123"/>
      <c r="C31" s="126"/>
      <c r="D31" s="123"/>
      <c r="E31" s="126">
        <v>-3</v>
      </c>
      <c r="F31" s="123"/>
    </row>
    <row r="32" spans="1:6" ht="30">
      <c r="A32" s="125" t="s">
        <v>45</v>
      </c>
      <c r="B32" s="123"/>
      <c r="C32" s="126">
        <v>-6</v>
      </c>
      <c r="D32" s="123"/>
      <c r="E32" s="126">
        <v>-3</v>
      </c>
      <c r="F32" s="123"/>
    </row>
    <row r="33" spans="1:11">
      <c r="A33" s="125" t="s">
        <v>172</v>
      </c>
      <c r="B33" s="123"/>
      <c r="C33" s="126">
        <v>-69</v>
      </c>
      <c r="D33" s="123"/>
      <c r="E33" s="126">
        <v>-152</v>
      </c>
      <c r="F33" s="123"/>
    </row>
    <row r="34" spans="1:11" s="127" customFormat="1" ht="28.5">
      <c r="A34" s="122" t="s">
        <v>175</v>
      </c>
      <c r="B34" s="123"/>
      <c r="C34" s="128">
        <f>SUM(C29:C33)</f>
        <v>-244</v>
      </c>
      <c r="D34" s="123"/>
      <c r="E34" s="128">
        <f>SUM(E29:E33)</f>
        <v>-147</v>
      </c>
      <c r="F34" s="123"/>
    </row>
    <row r="35" spans="1:11">
      <c r="A35" s="303"/>
      <c r="B35" s="123"/>
      <c r="C35" s="126"/>
      <c r="D35" s="123"/>
      <c r="E35" s="126"/>
      <c r="F35" s="123"/>
    </row>
    <row r="36" spans="1:11" ht="28.5">
      <c r="A36" s="122" t="s">
        <v>176</v>
      </c>
      <c r="B36" s="123"/>
      <c r="C36" s="130">
        <f>C34+C26+C17</f>
        <v>280</v>
      </c>
      <c r="D36" s="123"/>
      <c r="E36" s="130">
        <f>E34+E26+E17</f>
        <v>-359</v>
      </c>
      <c r="F36" s="123"/>
    </row>
    <row r="37" spans="1:11">
      <c r="A37" s="303"/>
      <c r="B37" s="123"/>
      <c r="C37" s="124"/>
      <c r="D37" s="123"/>
      <c r="E37" s="124"/>
      <c r="F37" s="123"/>
    </row>
    <row r="38" spans="1:11" s="127" customFormat="1">
      <c r="A38" s="303" t="s">
        <v>46</v>
      </c>
      <c r="B38" s="123"/>
      <c r="C38" s="126">
        <v>6141</v>
      </c>
      <c r="D38" s="123"/>
      <c r="E38" s="126">
        <v>4865</v>
      </c>
      <c r="F38" s="123"/>
    </row>
    <row r="39" spans="1:11" ht="30" thickBot="1">
      <c r="A39" s="304" t="s">
        <v>181</v>
      </c>
      <c r="B39" s="123">
        <v>17</v>
      </c>
      <c r="C39" s="131">
        <f>SUM(C36:C38)</f>
        <v>6421</v>
      </c>
      <c r="D39" s="123"/>
      <c r="E39" s="131">
        <f>SUM(E36:E38)</f>
        <v>4506</v>
      </c>
      <c r="F39" s="123"/>
      <c r="G39" s="186"/>
      <c r="H39" s="223"/>
      <c r="I39" s="223"/>
      <c r="J39" s="223"/>
      <c r="K39" s="58"/>
    </row>
    <row r="40" spans="1:11" ht="15.75" thickTop="1">
      <c r="A40" s="132"/>
      <c r="B40" s="133"/>
      <c r="C40" s="134"/>
      <c r="D40" s="133"/>
      <c r="E40" s="134"/>
      <c r="F40" s="133"/>
    </row>
    <row r="41" spans="1:11">
      <c r="A41" s="132"/>
      <c r="B41" s="133"/>
      <c r="C41" s="134"/>
      <c r="D41" s="133"/>
      <c r="E41" s="134"/>
      <c r="F41" s="133"/>
    </row>
    <row r="42" spans="1:11">
      <c r="A42" s="132"/>
      <c r="B42" s="133"/>
      <c r="C42" s="134"/>
      <c r="D42" s="133"/>
      <c r="E42" s="134"/>
      <c r="F42" s="133"/>
    </row>
    <row r="43" spans="1:11">
      <c r="A43" s="135"/>
      <c r="B43" s="123"/>
      <c r="C43" s="123"/>
      <c r="D43" s="123"/>
      <c r="E43" s="124"/>
      <c r="F43" s="123"/>
    </row>
    <row r="44" spans="1:11">
      <c r="A44" s="92" t="s">
        <v>191</v>
      </c>
      <c r="B44" s="123"/>
      <c r="C44" s="123"/>
      <c r="D44" s="123"/>
      <c r="E44" s="124"/>
      <c r="F44" s="123"/>
    </row>
    <row r="45" spans="1:11">
      <c r="A45" s="92"/>
      <c r="B45" s="123"/>
      <c r="C45" s="123"/>
      <c r="D45" s="123"/>
      <c r="E45" s="124"/>
      <c r="F45" s="123"/>
    </row>
    <row r="46" spans="1:11">
      <c r="A46" s="92"/>
      <c r="B46" s="123"/>
      <c r="C46" s="123"/>
      <c r="D46" s="123"/>
      <c r="E46" s="124"/>
      <c r="F46" s="123"/>
    </row>
    <row r="47" spans="1:11">
      <c r="A47" s="92"/>
      <c r="B47" s="123"/>
      <c r="C47" s="123"/>
      <c r="D47" s="123"/>
      <c r="E47" s="124"/>
      <c r="F47" s="123"/>
    </row>
    <row r="48" spans="1:11">
      <c r="A48" s="98" t="s">
        <v>142</v>
      </c>
    </row>
    <row r="49" spans="1:6">
      <c r="A49" s="295" t="s">
        <v>151</v>
      </c>
    </row>
    <row r="50" spans="1:6">
      <c r="A50" s="138"/>
    </row>
    <row r="51" spans="1:6">
      <c r="A51" s="139"/>
    </row>
    <row r="52" spans="1:6">
      <c r="A52" s="98" t="str">
        <f>[1]IS!A49</f>
        <v>Гл. счетоводител (Съставител):</v>
      </c>
    </row>
    <row r="53" spans="1:6">
      <c r="A53" s="295" t="s">
        <v>153</v>
      </c>
      <c r="B53" s="123"/>
      <c r="C53" s="123"/>
      <c r="D53" s="123"/>
      <c r="E53" s="124"/>
      <c r="F53" s="123"/>
    </row>
    <row r="54" spans="1:6">
      <c r="A54" s="15"/>
    </row>
    <row r="55" spans="1:6">
      <c r="A55" s="141"/>
    </row>
    <row r="56" spans="1:6">
      <c r="A56" s="142"/>
    </row>
    <row r="57" spans="1:6">
      <c r="A57" s="143"/>
    </row>
  </sheetData>
  <mergeCells count="1">
    <mergeCell ref="B4:B5"/>
  </mergeCells>
  <phoneticPr fontId="0" type="noConversion"/>
  <pageMargins left="0.78740157480314965" right="0.27559055118110237" top="0.51181102362204722" bottom="0.51181102362204722" header="0.23622047244094491" footer="0.23622047244094491"/>
  <pageSetup paperSize="9" scale="78" firstPageNumber="3" orientation="portrait" blackAndWhite="1" useFirstPageNumber="1" r:id="rId1"/>
  <headerFooter alignWithMargins="0">
    <oddFooter>&amp;R&amp;"Times New Roman,Regular"&amp;11&amp;P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98" zoomScaleNormal="98" zoomScaleSheetLayoutView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140625" defaultRowHeight="15"/>
  <cols>
    <col min="1" max="1" width="62.28515625" style="184" customWidth="1"/>
    <col min="2" max="2" width="13.28515625" style="184" customWidth="1"/>
    <col min="3" max="3" width="13.7109375" style="240" customWidth="1"/>
    <col min="4" max="4" width="1.5703125" style="283" customWidth="1"/>
    <col min="5" max="5" width="14.5703125" style="240" customWidth="1"/>
    <col min="6" max="6" width="1.5703125" style="283" customWidth="1"/>
    <col min="7" max="7" width="11.42578125" style="240" customWidth="1"/>
    <col min="8" max="8" width="1.5703125" style="283" customWidth="1"/>
    <col min="9" max="9" width="15.28515625" style="240" customWidth="1"/>
    <col min="10" max="10" width="1.5703125" style="283" customWidth="1"/>
    <col min="11" max="11" width="15.28515625" style="240" customWidth="1"/>
    <col min="12" max="12" width="1.5703125" style="283" customWidth="1"/>
    <col min="13" max="13" width="15.7109375" style="284" customWidth="1"/>
    <col min="14" max="14" width="20.140625" style="240" customWidth="1"/>
    <col min="15" max="16384" width="9.140625" style="240"/>
  </cols>
  <sheetData>
    <row r="1" spans="1:14">
      <c r="A1" s="287" t="str">
        <f>'Cover '!D1</f>
        <v>АРОМА АД</v>
      </c>
      <c r="B1" s="237"/>
      <c r="C1" s="237"/>
      <c r="D1" s="238"/>
      <c r="E1" s="237"/>
      <c r="F1" s="238"/>
      <c r="G1" s="237"/>
      <c r="H1" s="238"/>
      <c r="I1" s="237"/>
      <c r="J1" s="238"/>
      <c r="K1" s="239"/>
      <c r="L1" s="238"/>
      <c r="M1" s="238"/>
      <c r="N1" s="255"/>
    </row>
    <row r="2" spans="1:14" ht="25.5" customHeight="1">
      <c r="A2" s="109" t="s">
        <v>131</v>
      </c>
      <c r="B2" s="109"/>
      <c r="C2" s="241"/>
      <c r="D2" s="242"/>
      <c r="E2" s="241"/>
      <c r="F2" s="242"/>
      <c r="G2" s="241"/>
      <c r="H2" s="242"/>
      <c r="I2" s="241"/>
      <c r="J2" s="242"/>
      <c r="K2" s="241"/>
      <c r="L2" s="242"/>
      <c r="M2" s="243"/>
      <c r="N2" s="255"/>
    </row>
    <row r="3" spans="1:14">
      <c r="A3" s="244" t="s">
        <v>177</v>
      </c>
      <c r="B3" s="109"/>
      <c r="C3" s="241"/>
      <c r="D3" s="242"/>
      <c r="E3" s="241"/>
      <c r="F3" s="242"/>
      <c r="G3" s="320"/>
      <c r="H3" s="242"/>
      <c r="I3" s="320"/>
      <c r="J3" s="242"/>
      <c r="K3" s="241"/>
      <c r="L3" s="242"/>
      <c r="M3" s="243"/>
      <c r="N3" s="245"/>
    </row>
    <row r="4" spans="1:14" ht="18" customHeight="1">
      <c r="A4" s="109"/>
      <c r="B4" s="109"/>
      <c r="C4" s="241"/>
      <c r="D4" s="242"/>
      <c r="E4" s="241"/>
      <c r="F4" s="242"/>
      <c r="G4" s="321"/>
      <c r="H4" s="242"/>
      <c r="I4" s="321"/>
      <c r="J4" s="242"/>
      <c r="K4" s="241"/>
      <c r="L4" s="242"/>
      <c r="M4" s="243"/>
    </row>
    <row r="5" spans="1:14" ht="16.5" customHeight="1">
      <c r="A5" s="109"/>
      <c r="B5" s="109"/>
      <c r="C5" s="246"/>
      <c r="D5" s="247"/>
      <c r="E5" s="246"/>
      <c r="F5" s="247"/>
      <c r="G5" s="246"/>
      <c r="H5" s="247"/>
      <c r="I5" s="246"/>
      <c r="J5" s="247"/>
      <c r="K5" s="246"/>
      <c r="L5" s="247"/>
      <c r="M5" s="243"/>
    </row>
    <row r="6" spans="1:14" s="250" customFormat="1" ht="15" customHeight="1">
      <c r="A6" s="150"/>
      <c r="B6" s="150"/>
      <c r="C6" s="318" t="s">
        <v>140</v>
      </c>
      <c r="D6" s="248"/>
      <c r="E6" s="318" t="s">
        <v>132</v>
      </c>
      <c r="F6" s="249"/>
      <c r="G6" s="318" t="s">
        <v>47</v>
      </c>
      <c r="H6" s="249"/>
      <c r="I6" s="318" t="s">
        <v>141</v>
      </c>
      <c r="J6" s="249"/>
      <c r="K6" s="318" t="s">
        <v>48</v>
      </c>
      <c r="L6" s="249"/>
      <c r="M6" s="320" t="s">
        <v>49</v>
      </c>
    </row>
    <row r="7" spans="1:14" s="255" customFormat="1" ht="40.5" customHeight="1">
      <c r="A7" s="251"/>
      <c r="B7" s="252" t="s">
        <v>3</v>
      </c>
      <c r="C7" s="319"/>
      <c r="D7" s="253"/>
      <c r="E7" s="319"/>
      <c r="F7" s="254"/>
      <c r="G7" s="319" t="s">
        <v>47</v>
      </c>
      <c r="H7" s="254"/>
      <c r="I7" s="319"/>
      <c r="J7" s="254"/>
      <c r="K7" s="319"/>
      <c r="L7" s="254"/>
      <c r="M7" s="321"/>
    </row>
    <row r="8" spans="1:14" s="258" customFormat="1" ht="12.75">
      <c r="A8" s="256"/>
      <c r="B8" s="256"/>
      <c r="C8" s="257" t="s">
        <v>32</v>
      </c>
      <c r="D8" s="257"/>
      <c r="E8" s="257" t="s">
        <v>32</v>
      </c>
      <c r="F8" s="257"/>
      <c r="G8" s="257" t="s">
        <v>32</v>
      </c>
      <c r="H8" s="257"/>
      <c r="I8" s="257" t="s">
        <v>32</v>
      </c>
      <c r="J8" s="257"/>
      <c r="K8" s="257" t="s">
        <v>32</v>
      </c>
      <c r="L8" s="257"/>
      <c r="M8" s="257" t="s">
        <v>32</v>
      </c>
    </row>
    <row r="9" spans="1:14" s="261" customFormat="1">
      <c r="A9" s="259"/>
      <c r="B9" s="259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</row>
    <row r="10" spans="1:14" s="264" customFormat="1" ht="20.100000000000001" customHeight="1" thickBot="1">
      <c r="A10" s="164" t="s">
        <v>182</v>
      </c>
      <c r="B10" s="272"/>
      <c r="C10" s="267">
        <v>15492</v>
      </c>
      <c r="E10" s="267">
        <v>-33</v>
      </c>
      <c r="G10" s="267">
        <v>6226</v>
      </c>
      <c r="I10" s="267">
        <v>4118</v>
      </c>
      <c r="K10" s="267">
        <v>4566</v>
      </c>
      <c r="M10" s="267">
        <v>30369</v>
      </c>
    </row>
    <row r="11" spans="1:14" s="264" customFormat="1" ht="16.5" customHeight="1" thickTop="1">
      <c r="A11" s="247"/>
      <c r="B11" s="272"/>
      <c r="M11" s="265"/>
    </row>
    <row r="12" spans="1:14" s="264" customFormat="1" ht="20.100000000000001" customHeight="1">
      <c r="A12" s="173" t="s">
        <v>170</v>
      </c>
      <c r="B12" s="226"/>
    </row>
    <row r="13" spans="1:14" s="264" customFormat="1" ht="20.100000000000001" customHeight="1">
      <c r="A13" s="195" t="s">
        <v>80</v>
      </c>
      <c r="B13" s="226"/>
      <c r="C13" s="268">
        <v>0</v>
      </c>
      <c r="E13" s="268">
        <v>0</v>
      </c>
      <c r="G13" s="268">
        <v>0</v>
      </c>
      <c r="I13" s="268">
        <f>I14</f>
        <v>1709</v>
      </c>
      <c r="K13" s="268">
        <f>K14</f>
        <v>-1709</v>
      </c>
      <c r="M13" s="268">
        <v>0</v>
      </c>
    </row>
    <row r="14" spans="1:14" s="264" customFormat="1" ht="20.100000000000001" customHeight="1">
      <c r="A14" s="270" t="s">
        <v>145</v>
      </c>
      <c r="B14" s="272"/>
      <c r="C14" s="269">
        <v>0</v>
      </c>
      <c r="D14" s="269"/>
      <c r="E14" s="269">
        <v>0</v>
      </c>
      <c r="F14" s="269"/>
      <c r="G14" s="269">
        <v>0</v>
      </c>
      <c r="H14" s="269"/>
      <c r="I14" s="269">
        <v>1709</v>
      </c>
      <c r="J14" s="269"/>
      <c r="K14" s="269">
        <v>-1709</v>
      </c>
      <c r="L14" s="269"/>
      <c r="M14" s="264">
        <f t="shared" ref="M14:M21" si="0">SUM(I14:K14)</f>
        <v>0</v>
      </c>
      <c r="N14" s="269"/>
    </row>
    <row r="15" spans="1:14" s="264" customFormat="1" ht="20.100000000000001" customHeight="1">
      <c r="A15" s="193" t="s">
        <v>146</v>
      </c>
      <c r="B15" s="286"/>
      <c r="C15" s="269">
        <v>0</v>
      </c>
      <c r="D15" s="269"/>
      <c r="E15" s="269">
        <v>0</v>
      </c>
      <c r="F15" s="269"/>
      <c r="G15" s="269">
        <v>0</v>
      </c>
      <c r="H15" s="269"/>
      <c r="I15" s="269"/>
      <c r="J15" s="269"/>
      <c r="K15" s="269"/>
      <c r="L15" s="269"/>
      <c r="M15" s="264">
        <f t="shared" si="0"/>
        <v>0</v>
      </c>
      <c r="N15" s="269"/>
    </row>
    <row r="16" spans="1:14" s="264" customFormat="1" ht="9.75" customHeight="1">
      <c r="A16" s="247"/>
      <c r="B16" s="272"/>
      <c r="M16" s="264">
        <f t="shared" si="0"/>
        <v>0</v>
      </c>
    </row>
    <row r="17" spans="1:13" s="264" customFormat="1" ht="20.100000000000001" customHeight="1">
      <c r="A17" s="247" t="s">
        <v>86</v>
      </c>
      <c r="B17" s="272"/>
      <c r="C17" s="263">
        <f>C18+C19</f>
        <v>0</v>
      </c>
      <c r="E17" s="263">
        <f>E18+E19</f>
        <v>0</v>
      </c>
      <c r="G17" s="263">
        <f>G18+G19</f>
        <v>0</v>
      </c>
      <c r="I17" s="263">
        <f>I18+I19</f>
        <v>0</v>
      </c>
      <c r="K17" s="263">
        <f>SUM(K18:K19)</f>
        <v>2218</v>
      </c>
      <c r="M17" s="263">
        <f t="shared" si="0"/>
        <v>2218</v>
      </c>
    </row>
    <row r="18" spans="1:13" s="264" customFormat="1" ht="20.100000000000001" customHeight="1">
      <c r="A18" s="271" t="s">
        <v>147</v>
      </c>
      <c r="B18" s="272"/>
      <c r="C18" s="269">
        <v>0</v>
      </c>
      <c r="D18" s="269"/>
      <c r="E18" s="269">
        <v>0</v>
      </c>
      <c r="F18" s="269"/>
      <c r="G18" s="269">
        <v>0</v>
      </c>
      <c r="H18" s="269"/>
      <c r="I18" s="269"/>
      <c r="J18" s="269"/>
      <c r="K18" s="269">
        <v>2285</v>
      </c>
      <c r="L18" s="269"/>
      <c r="M18" s="264">
        <f t="shared" si="0"/>
        <v>2285</v>
      </c>
    </row>
    <row r="19" spans="1:13" s="264" customFormat="1" ht="20.100000000000001" customHeight="1">
      <c r="A19" s="271" t="s">
        <v>148</v>
      </c>
      <c r="B19" s="272"/>
      <c r="C19" s="269">
        <v>0</v>
      </c>
      <c r="D19" s="269"/>
      <c r="E19" s="269">
        <v>0</v>
      </c>
      <c r="F19" s="269"/>
      <c r="G19" s="269">
        <v>0</v>
      </c>
      <c r="H19" s="269"/>
      <c r="I19" s="269"/>
      <c r="J19" s="269"/>
      <c r="K19" s="269">
        <v>-67</v>
      </c>
      <c r="L19" s="269"/>
      <c r="M19" s="264">
        <f t="shared" si="0"/>
        <v>-67</v>
      </c>
    </row>
    <row r="20" spans="1:13" s="264" customFormat="1" ht="10.5" customHeight="1">
      <c r="A20" s="247"/>
      <c r="B20" s="272"/>
      <c r="M20" s="264">
        <f t="shared" si="0"/>
        <v>0</v>
      </c>
    </row>
    <row r="21" spans="1:13" s="264" customFormat="1" ht="10.5" customHeight="1">
      <c r="A21" s="247"/>
      <c r="B21" s="272"/>
      <c r="M21" s="264">
        <f t="shared" si="0"/>
        <v>0</v>
      </c>
    </row>
    <row r="22" spans="1:13" s="264" customFormat="1" ht="20.100000000000001" customHeight="1" thickBot="1">
      <c r="A22" s="164" t="s">
        <v>171</v>
      </c>
      <c r="B22" s="298">
        <v>18</v>
      </c>
      <c r="C22" s="266">
        <f>C10+C13+C17</f>
        <v>15492</v>
      </c>
      <c r="E22" s="266">
        <f>E10+E13+E17</f>
        <v>-33</v>
      </c>
      <c r="G22" s="266">
        <f>G10+G13+G17</f>
        <v>6226</v>
      </c>
      <c r="I22" s="266">
        <f>I10+I13+I17</f>
        <v>5827</v>
      </c>
      <c r="K22" s="266">
        <f>K10+K13+K17</f>
        <v>5075</v>
      </c>
      <c r="M22" s="266">
        <f>M10+M13+M17</f>
        <v>32587</v>
      </c>
    </row>
    <row r="23" spans="1:13" s="264" customFormat="1" ht="15.75" thickTop="1">
      <c r="A23" s="164"/>
      <c r="B23" s="272"/>
    </row>
    <row r="24" spans="1:13" s="264" customFormat="1">
      <c r="A24" s="173" t="s">
        <v>183</v>
      </c>
      <c r="B24" s="286"/>
    </row>
    <row r="25" spans="1:13" s="264" customFormat="1" ht="16.149999999999999" customHeight="1">
      <c r="A25" s="195" t="s">
        <v>80</v>
      </c>
      <c r="B25" s="286"/>
      <c r="C25" s="268">
        <v>0</v>
      </c>
      <c r="E25" s="268">
        <v>0</v>
      </c>
      <c r="G25" s="268">
        <v>0</v>
      </c>
      <c r="I25" s="268">
        <f>I26</f>
        <v>0</v>
      </c>
      <c r="K25" s="268">
        <f>K26</f>
        <v>0</v>
      </c>
      <c r="M25" s="268">
        <v>0</v>
      </c>
    </row>
    <row r="26" spans="1:13" s="264" customFormat="1">
      <c r="A26" s="270" t="s">
        <v>145</v>
      </c>
      <c r="B26" s="286"/>
      <c r="C26" s="264">
        <v>0</v>
      </c>
      <c r="E26" s="264">
        <v>0</v>
      </c>
      <c r="G26" s="264">
        <v>0</v>
      </c>
      <c r="I26" s="269"/>
      <c r="J26" s="269"/>
      <c r="K26" s="269"/>
      <c r="M26" s="264">
        <f>SUM(I26:K26)</f>
        <v>0</v>
      </c>
    </row>
    <row r="27" spans="1:13" s="264" customFormat="1">
      <c r="A27" s="247"/>
      <c r="B27" s="286"/>
    </row>
    <row r="28" spans="1:13" s="264" customFormat="1">
      <c r="A28" s="247" t="s">
        <v>86</v>
      </c>
      <c r="B28" s="286"/>
      <c r="C28" s="263">
        <f>C29+C30</f>
        <v>0</v>
      </c>
      <c r="E28" s="263">
        <f>E29+E30</f>
        <v>0</v>
      </c>
      <c r="G28" s="263">
        <f>G29+G30</f>
        <v>0</v>
      </c>
      <c r="I28" s="263">
        <f>I29+I30</f>
        <v>0</v>
      </c>
      <c r="K28" s="263">
        <f>SUM(K29:K30)</f>
        <v>696</v>
      </c>
      <c r="M28" s="263">
        <f>SUM(C28:K28)</f>
        <v>696</v>
      </c>
    </row>
    <row r="29" spans="1:13" s="264" customFormat="1">
      <c r="A29" s="271" t="s">
        <v>147</v>
      </c>
      <c r="B29" s="286"/>
      <c r="C29" s="264">
        <v>0</v>
      </c>
      <c r="E29" s="264">
        <v>0</v>
      </c>
      <c r="G29" s="264">
        <v>0</v>
      </c>
      <c r="I29" s="264">
        <v>0</v>
      </c>
      <c r="K29" s="269">
        <f>IS!D26</f>
        <v>696</v>
      </c>
      <c r="L29" s="269"/>
      <c r="M29" s="269">
        <f>SUM(K29:L29)</f>
        <v>696</v>
      </c>
    </row>
    <row r="30" spans="1:13" s="264" customFormat="1" ht="30">
      <c r="A30" s="271" t="s">
        <v>148</v>
      </c>
      <c r="B30" s="286"/>
      <c r="C30" s="264">
        <v>0</v>
      </c>
      <c r="E30" s="264">
        <v>0</v>
      </c>
      <c r="G30" s="264">
        <v>0</v>
      </c>
      <c r="I30" s="264">
        <v>0</v>
      </c>
      <c r="K30" s="269">
        <f>IS!D31</f>
        <v>0</v>
      </c>
      <c r="L30" s="269"/>
      <c r="M30" s="269">
        <f>SUM(K30)</f>
        <v>0</v>
      </c>
    </row>
    <row r="31" spans="1:13" s="264" customFormat="1">
      <c r="A31" s="164"/>
      <c r="B31" s="286"/>
    </row>
    <row r="32" spans="1:13" s="264" customFormat="1" ht="15.75" thickBot="1">
      <c r="A32" s="164" t="s">
        <v>184</v>
      </c>
      <c r="B32" s="286">
        <v>18</v>
      </c>
      <c r="C32" s="266">
        <f>C22+C25+C28</f>
        <v>15492</v>
      </c>
      <c r="E32" s="266">
        <f>E22+E25+E28</f>
        <v>-33</v>
      </c>
      <c r="G32" s="266">
        <f>G22+G25+G28</f>
        <v>6226</v>
      </c>
      <c r="I32" s="266">
        <f>I22+I25+I28</f>
        <v>5827</v>
      </c>
      <c r="K32" s="266">
        <f>K22+K25+K28</f>
        <v>5771</v>
      </c>
      <c r="M32" s="266">
        <f>M22+M25+M28</f>
        <v>33283</v>
      </c>
    </row>
    <row r="33" spans="1:13" s="264" customFormat="1" ht="15.75" thickTop="1">
      <c r="A33" s="164"/>
      <c r="B33" s="286"/>
    </row>
    <row r="34" spans="1:13" s="264" customFormat="1">
      <c r="A34" s="164"/>
      <c r="B34" s="262"/>
    </row>
    <row r="35" spans="1:13" s="264" customFormat="1">
      <c r="A35" s="164"/>
      <c r="B35" s="262"/>
    </row>
    <row r="36" spans="1:13" s="276" customFormat="1">
      <c r="A36" s="308" t="s">
        <v>187</v>
      </c>
      <c r="B36" s="274"/>
      <c r="C36" s="275"/>
      <c r="E36" s="275"/>
      <c r="G36" s="277"/>
      <c r="I36" s="277"/>
      <c r="M36" s="278"/>
    </row>
    <row r="37" spans="1:13" s="276" customFormat="1">
      <c r="A37" s="279"/>
      <c r="B37" s="280"/>
      <c r="C37" s="277"/>
      <c r="E37" s="277"/>
      <c r="G37" s="277"/>
      <c r="I37" s="277"/>
      <c r="M37" s="278"/>
    </row>
    <row r="38" spans="1:13" s="281" customFormat="1">
      <c r="A38" s="140"/>
      <c r="B38" s="13"/>
      <c r="D38" s="273"/>
      <c r="F38" s="273"/>
      <c r="H38" s="273"/>
      <c r="J38" s="273"/>
      <c r="L38" s="273"/>
      <c r="M38" s="264"/>
    </row>
    <row r="39" spans="1:13">
      <c r="A39" s="282" t="s">
        <v>129</v>
      </c>
      <c r="B39" s="13"/>
    </row>
    <row r="40" spans="1:13">
      <c r="A40" s="282" t="s">
        <v>151</v>
      </c>
      <c r="B40" s="13"/>
    </row>
    <row r="41" spans="1:13">
      <c r="A41" s="285"/>
      <c r="B41" s="13"/>
    </row>
    <row r="42" spans="1:13">
      <c r="A42" s="11" t="s">
        <v>50</v>
      </c>
      <c r="B42" s="13"/>
    </row>
    <row r="43" spans="1:13">
      <c r="A43" s="282" t="s">
        <v>153</v>
      </c>
      <c r="B43" s="14"/>
    </row>
    <row r="44" spans="1:13">
      <c r="A44" s="11"/>
      <c r="B44" s="14"/>
    </row>
    <row r="48" spans="1:13">
      <c r="A48" s="185"/>
      <c r="B48" s="185"/>
    </row>
  </sheetData>
  <mergeCells count="8">
    <mergeCell ref="K6:K7"/>
    <mergeCell ref="M6:M7"/>
    <mergeCell ref="G3:G4"/>
    <mergeCell ref="I3:I4"/>
    <mergeCell ref="C6:C7"/>
    <mergeCell ref="E6:E7"/>
    <mergeCell ref="G6:G7"/>
    <mergeCell ref="I6:I7"/>
  </mergeCells>
  <pageMargins left="0.74803149606299213" right="1.0236220472440944" top="0.51181102362204722" bottom="0.19685039370078741" header="0.55118110236220474" footer="0.51181102362204722"/>
  <pageSetup paperSize="9" scale="73" firstPageNumber="4" orientation="landscape" blackAndWhite="1" useFirstPageNumber="1" r:id="rId1"/>
  <headerFooter alignWithMargins="0">
    <oddFooter>&amp;R&amp;"Times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view="pageBreakPreview" zoomScale="60" zoomScaleNormal="70" workbookViewId="0">
      <selection activeCell="B66" sqref="B66"/>
    </sheetView>
  </sheetViews>
  <sheetFormatPr defaultColWidth="9.140625" defaultRowHeight="15"/>
  <cols>
    <col min="1" max="1" width="66.5703125" style="184" customWidth="1"/>
    <col min="2" max="2" width="13.28515625" style="184" customWidth="1"/>
    <col min="3" max="3" width="13.7109375" style="146" customWidth="1"/>
    <col min="4" max="4" width="1.5703125" style="182" customWidth="1"/>
    <col min="5" max="5" width="13.7109375" style="146" customWidth="1"/>
    <col min="6" max="6" width="1.5703125" style="182" customWidth="1"/>
    <col min="7" max="7" width="11.42578125" style="146" customWidth="1"/>
    <col min="8" max="8" width="1.5703125" style="182" customWidth="1"/>
    <col min="9" max="9" width="14.7109375" style="146" customWidth="1"/>
    <col min="10" max="10" width="1.5703125" style="182" customWidth="1"/>
    <col min="11" max="11" width="12.42578125" style="146" customWidth="1"/>
    <col min="12" max="12" width="1.5703125" style="182" customWidth="1"/>
    <col min="13" max="13" width="17.140625" style="146" customWidth="1"/>
    <col min="14" max="14" width="1.5703125" style="182" customWidth="1"/>
    <col min="15" max="15" width="12.42578125" style="146" customWidth="1"/>
    <col min="16" max="16" width="1.5703125" style="182" customWidth="1"/>
    <col min="17" max="17" width="17.42578125" style="146" customWidth="1"/>
    <col min="18" max="18" width="1.5703125" style="182" customWidth="1"/>
    <col min="19" max="19" width="13" style="146" customWidth="1"/>
    <col min="20" max="20" width="1.5703125" style="182" customWidth="1"/>
    <col min="21" max="21" width="12.28515625" style="182" customWidth="1"/>
    <col min="22" max="22" width="1.5703125" style="182" customWidth="1"/>
    <col min="23" max="23" width="17.42578125" style="182" customWidth="1"/>
    <col min="24" max="24" width="1.5703125" style="182" customWidth="1"/>
    <col min="25" max="25" width="13.7109375" style="183" customWidth="1"/>
    <col min="26" max="26" width="20.140625" style="146" customWidth="1"/>
    <col min="27" max="16384" width="9.140625" style="146"/>
  </cols>
  <sheetData>
    <row r="1" spans="1:26">
      <c r="A1" s="104" t="str">
        <f>'Cover '!D1</f>
        <v>АРОМА АД</v>
      </c>
      <c r="B1" s="105"/>
      <c r="C1" s="105"/>
      <c r="D1" s="145"/>
      <c r="E1" s="105"/>
      <c r="F1" s="145"/>
      <c r="G1" s="105"/>
      <c r="H1" s="145"/>
      <c r="I1" s="105"/>
      <c r="J1" s="145"/>
      <c r="K1" s="144"/>
      <c r="L1" s="145"/>
      <c r="M1" s="144"/>
      <c r="N1" s="145"/>
      <c r="O1" s="144"/>
      <c r="P1" s="145"/>
      <c r="Q1" s="144"/>
      <c r="R1" s="145"/>
      <c r="S1" s="144"/>
      <c r="T1" s="145"/>
      <c r="U1" s="145"/>
      <c r="V1" s="145"/>
      <c r="W1" s="145"/>
      <c r="X1" s="145"/>
      <c r="Y1" s="145"/>
      <c r="Z1" s="107"/>
    </row>
    <row r="2" spans="1:26" ht="25.5" customHeight="1">
      <c r="A2" s="109" t="s">
        <v>63</v>
      </c>
      <c r="B2" s="109"/>
      <c r="C2" s="147"/>
      <c r="D2" s="148"/>
      <c r="E2" s="147"/>
      <c r="F2" s="148"/>
      <c r="G2" s="147"/>
      <c r="H2" s="148"/>
      <c r="I2" s="147"/>
      <c r="J2" s="148"/>
      <c r="K2" s="147"/>
      <c r="L2" s="148"/>
      <c r="M2" s="147"/>
      <c r="N2" s="148"/>
      <c r="O2" s="147"/>
      <c r="P2" s="148"/>
      <c r="Q2" s="147"/>
      <c r="R2" s="148"/>
      <c r="S2" s="147"/>
      <c r="T2" s="148"/>
      <c r="U2" s="148"/>
      <c r="V2" s="148"/>
      <c r="W2" s="148"/>
      <c r="X2" s="148"/>
      <c r="Y2" s="149"/>
      <c r="Z2" s="191"/>
    </row>
    <row r="3" spans="1:26">
      <c r="A3" s="60" t="s">
        <v>87</v>
      </c>
      <c r="B3" s="109"/>
      <c r="C3" s="147"/>
      <c r="D3" s="148"/>
      <c r="E3" s="147"/>
      <c r="F3" s="148"/>
      <c r="G3" s="325"/>
      <c r="H3" s="148"/>
      <c r="I3" s="325"/>
      <c r="J3" s="148"/>
      <c r="K3" s="147"/>
      <c r="L3" s="148"/>
      <c r="M3" s="147"/>
      <c r="N3" s="148"/>
      <c r="O3" s="147"/>
      <c r="P3" s="148"/>
      <c r="Q3" s="147"/>
      <c r="R3" s="148"/>
      <c r="S3" s="147"/>
      <c r="T3" s="148"/>
      <c r="U3" s="148"/>
      <c r="V3" s="148"/>
      <c r="W3" s="148"/>
      <c r="X3" s="148"/>
      <c r="Y3" s="149"/>
      <c r="Z3" s="112"/>
    </row>
    <row r="4" spans="1:26" ht="18" customHeight="1">
      <c r="A4" s="109"/>
      <c r="B4" s="109"/>
      <c r="C4" s="147"/>
      <c r="D4" s="148"/>
      <c r="E4" s="147"/>
      <c r="F4" s="148"/>
      <c r="G4" s="326"/>
      <c r="H4" s="148"/>
      <c r="I4" s="326"/>
      <c r="J4" s="148"/>
      <c r="K4" s="147"/>
      <c r="L4" s="148"/>
      <c r="M4" s="147"/>
      <c r="N4" s="148"/>
      <c r="O4" s="147"/>
      <c r="P4" s="148"/>
      <c r="Q4" s="147"/>
      <c r="R4" s="148"/>
      <c r="S4" s="147"/>
      <c r="T4" s="148"/>
      <c r="U4" s="148"/>
      <c r="V4" s="148"/>
      <c r="W4" s="148"/>
      <c r="X4" s="148"/>
      <c r="Y4" s="149"/>
    </row>
    <row r="5" spans="1:26" ht="16.5" customHeight="1">
      <c r="A5" s="109"/>
      <c r="B5" s="109"/>
      <c r="C5" s="73"/>
      <c r="D5" s="62"/>
      <c r="E5" s="73"/>
      <c r="F5" s="62"/>
      <c r="G5" s="73"/>
      <c r="H5" s="62"/>
      <c r="I5" s="73"/>
      <c r="J5" s="62"/>
      <c r="K5" s="73"/>
      <c r="L5" s="62"/>
      <c r="M5" s="73"/>
      <c r="N5" s="62"/>
      <c r="O5" s="73"/>
      <c r="P5" s="62"/>
      <c r="Q5" s="73"/>
      <c r="R5" s="62"/>
      <c r="S5" s="73"/>
      <c r="T5" s="62"/>
      <c r="U5" s="62"/>
      <c r="V5" s="62"/>
      <c r="W5" s="62"/>
      <c r="X5" s="62"/>
      <c r="Y5" s="149"/>
    </row>
    <row r="6" spans="1:26" s="152" customFormat="1" ht="15" customHeight="1">
      <c r="A6" s="150"/>
      <c r="B6" s="150"/>
      <c r="C6" s="325" t="s">
        <v>68</v>
      </c>
      <c r="D6" s="151"/>
      <c r="E6" s="325" t="s">
        <v>52</v>
      </c>
      <c r="F6" s="151"/>
      <c r="G6" s="325" t="s">
        <v>47</v>
      </c>
      <c r="H6" s="151"/>
      <c r="I6" s="327" t="s">
        <v>48</v>
      </c>
      <c r="J6" s="151"/>
      <c r="K6" s="325" t="s">
        <v>53</v>
      </c>
      <c r="L6" s="151"/>
      <c r="M6" s="325" t="s">
        <v>70</v>
      </c>
      <c r="N6" s="151"/>
      <c r="O6" s="325" t="s">
        <v>76</v>
      </c>
      <c r="P6" s="220"/>
      <c r="Q6" s="325" t="s">
        <v>101</v>
      </c>
      <c r="R6" s="220"/>
      <c r="S6" s="325" t="s">
        <v>102</v>
      </c>
      <c r="T6" s="220"/>
      <c r="U6" s="325" t="s">
        <v>103</v>
      </c>
      <c r="V6" s="220"/>
      <c r="W6" s="325" t="s">
        <v>58</v>
      </c>
      <c r="X6" s="220"/>
      <c r="Y6" s="325" t="s">
        <v>49</v>
      </c>
    </row>
    <row r="7" spans="1:26" s="156" customFormat="1" ht="125.25" customHeight="1">
      <c r="A7" s="153"/>
      <c r="B7" s="154" t="s">
        <v>3</v>
      </c>
      <c r="C7" s="326"/>
      <c r="D7" s="155"/>
      <c r="E7" s="326"/>
      <c r="F7" s="155"/>
      <c r="G7" s="326"/>
      <c r="H7" s="155"/>
      <c r="I7" s="328"/>
      <c r="J7" s="155"/>
      <c r="K7" s="326"/>
      <c r="L7" s="155"/>
      <c r="M7" s="326"/>
      <c r="N7" s="155"/>
      <c r="O7" s="326"/>
      <c r="P7" s="221"/>
      <c r="Q7" s="326"/>
      <c r="R7" s="221"/>
      <c r="S7" s="326"/>
      <c r="T7" s="221"/>
      <c r="U7" s="326"/>
      <c r="V7" s="221"/>
      <c r="W7" s="326"/>
      <c r="X7" s="221"/>
      <c r="Y7" s="326"/>
    </row>
    <row r="8" spans="1:26" s="159" customFormat="1" ht="12.75">
      <c r="A8" s="157"/>
      <c r="B8" s="157"/>
      <c r="C8" s="158" t="s">
        <v>32</v>
      </c>
      <c r="D8" s="158"/>
      <c r="E8" s="158" t="s">
        <v>32</v>
      </c>
      <c r="F8" s="158"/>
      <c r="G8" s="158" t="s">
        <v>32</v>
      </c>
      <c r="H8" s="158"/>
      <c r="I8" s="158" t="s">
        <v>32</v>
      </c>
      <c r="J8" s="158"/>
      <c r="K8" s="158" t="s">
        <v>32</v>
      </c>
      <c r="L8" s="158"/>
      <c r="M8" s="158" t="s">
        <v>32</v>
      </c>
      <c r="N8" s="158"/>
      <c r="O8" s="158" t="s">
        <v>32</v>
      </c>
      <c r="P8" s="158"/>
      <c r="Q8" s="158" t="s">
        <v>32</v>
      </c>
      <c r="R8" s="158"/>
      <c r="S8" s="158" t="s">
        <v>32</v>
      </c>
      <c r="T8" s="158"/>
      <c r="U8" s="158"/>
      <c r="V8" s="158"/>
      <c r="W8" s="158" t="s">
        <v>32</v>
      </c>
      <c r="X8" s="158"/>
      <c r="Y8" s="158" t="s">
        <v>32</v>
      </c>
    </row>
    <row r="9" spans="1:26" s="163" customFormat="1">
      <c r="A9" s="160"/>
      <c r="B9" s="16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2"/>
      <c r="N9" s="161"/>
      <c r="O9" s="162"/>
      <c r="P9" s="161"/>
      <c r="Q9" s="162"/>
      <c r="R9" s="161"/>
      <c r="S9" s="161"/>
      <c r="T9" s="161"/>
      <c r="U9" s="161"/>
      <c r="V9" s="161"/>
      <c r="W9" s="161"/>
      <c r="X9" s="161"/>
      <c r="Y9" s="161"/>
    </row>
    <row r="10" spans="1:26" s="168" customFormat="1" ht="15" customHeight="1">
      <c r="A10" s="164" t="s">
        <v>114</v>
      </c>
      <c r="B10" s="165" t="s">
        <v>43</v>
      </c>
      <c r="C10" s="166"/>
      <c r="E10" s="166"/>
      <c r="G10" s="166"/>
      <c r="I10" s="166"/>
      <c r="K10" s="166"/>
      <c r="M10" s="166"/>
      <c r="O10" s="166"/>
      <c r="Q10" s="166"/>
      <c r="S10" s="166"/>
      <c r="U10" s="166"/>
      <c r="Y10" s="212">
        <f>SUM(C10:W10)</f>
        <v>0</v>
      </c>
    </row>
    <row r="11" spans="1:26" s="168" customFormat="1" ht="31.5" customHeight="1">
      <c r="A11" s="169" t="s">
        <v>64</v>
      </c>
      <c r="B11" s="170"/>
      <c r="C11" s="171"/>
      <c r="E11" s="171"/>
      <c r="G11" s="171"/>
      <c r="I11" s="171"/>
      <c r="K11" s="171"/>
      <c r="M11" s="171"/>
      <c r="O11" s="171"/>
      <c r="Q11" s="171"/>
      <c r="S11" s="171"/>
      <c r="U11" s="171"/>
      <c r="W11" s="171"/>
      <c r="Y11" s="213">
        <f>SUM(C11:W11)</f>
        <v>0</v>
      </c>
    </row>
    <row r="12" spans="1:26" s="168" customFormat="1" ht="31.5" customHeight="1">
      <c r="A12" s="206" t="s">
        <v>104</v>
      </c>
      <c r="B12" s="170"/>
      <c r="Y12" s="212">
        <f>SUM(C12:W12)</f>
        <v>0</v>
      </c>
    </row>
    <row r="13" spans="1:26" s="168" customFormat="1" ht="20.25" customHeight="1" thickBot="1">
      <c r="A13" s="205" t="s">
        <v>115</v>
      </c>
      <c r="B13" s="165"/>
      <c r="C13" s="172">
        <f>SUM(C10:C12)</f>
        <v>0</v>
      </c>
      <c r="E13" s="172">
        <f>SUM(E10:E12)</f>
        <v>0</v>
      </c>
      <c r="G13" s="172">
        <f>SUM(G10:G12)</f>
        <v>0</v>
      </c>
      <c r="I13" s="172">
        <f>SUM(I10:I12)</f>
        <v>0</v>
      </c>
      <c r="K13" s="172">
        <f>SUM(K10:K12)</f>
        <v>0</v>
      </c>
      <c r="M13" s="172">
        <f>SUM(M10:M12)</f>
        <v>0</v>
      </c>
      <c r="O13" s="172">
        <f>SUM(O10:O12)</f>
        <v>0</v>
      </c>
      <c r="Q13" s="172">
        <f>SUM(Q10:Q12)</f>
        <v>0</v>
      </c>
      <c r="S13" s="172">
        <f>SUM(S10:S12)</f>
        <v>0</v>
      </c>
      <c r="U13" s="172">
        <f>SUM(U10:U12)</f>
        <v>0</v>
      </c>
      <c r="W13" s="172">
        <f>SUM(W10:W12)</f>
        <v>0</v>
      </c>
      <c r="Y13" s="192">
        <f>SUM(Y10:Y12)</f>
        <v>0</v>
      </c>
    </row>
    <row r="14" spans="1:26" s="168" customFormat="1" ht="15.75" thickTop="1">
      <c r="A14" s="164"/>
      <c r="B14" s="165"/>
    </row>
    <row r="15" spans="1:26" s="168" customFormat="1" ht="15" customHeight="1">
      <c r="A15" s="173" t="s">
        <v>89</v>
      </c>
      <c r="B15" s="174"/>
    </row>
    <row r="16" spans="1:26" s="168" customFormat="1">
      <c r="A16" s="195" t="s">
        <v>77</v>
      </c>
      <c r="B16" s="174"/>
      <c r="Y16" s="168">
        <f>SUM(C16:W16)</f>
        <v>0</v>
      </c>
    </row>
    <row r="17" spans="1:25" s="168" customFormat="1">
      <c r="A17" s="196" t="s">
        <v>78</v>
      </c>
      <c r="B17" s="165"/>
      <c r="Y17" s="168">
        <f>SUM(C17:W17)</f>
        <v>0</v>
      </c>
    </row>
    <row r="18" spans="1:25" s="168" customFormat="1">
      <c r="A18" s="196" t="s">
        <v>79</v>
      </c>
      <c r="B18" s="165"/>
      <c r="Y18" s="168">
        <f>SUM(C18:W18)</f>
        <v>0</v>
      </c>
    </row>
    <row r="19" spans="1:25" s="168" customFormat="1" ht="15" customHeight="1">
      <c r="A19" s="195" t="s">
        <v>80</v>
      </c>
      <c r="B19" s="174"/>
      <c r="C19" s="175">
        <f>SUM(C20:C21)</f>
        <v>0</v>
      </c>
      <c r="E19" s="175">
        <f>SUM(E20:E21)</f>
        <v>0</v>
      </c>
      <c r="G19" s="175">
        <f>SUM(G20:G21)</f>
        <v>0</v>
      </c>
      <c r="I19" s="175">
        <f>SUM(I20:I21)</f>
        <v>0</v>
      </c>
      <c r="K19" s="175">
        <f>SUM(K20:K21)</f>
        <v>0</v>
      </c>
      <c r="M19" s="175">
        <f>SUM(M20:M21)</f>
        <v>0</v>
      </c>
      <c r="O19" s="175">
        <f>SUM(O20:O21)</f>
        <v>0</v>
      </c>
      <c r="Q19" s="175">
        <f>SUM(Q20:Q21)</f>
        <v>0</v>
      </c>
      <c r="S19" s="175">
        <f>SUM(S20:S21)</f>
        <v>0</v>
      </c>
      <c r="U19" s="175">
        <f>SUM(U20:U21)</f>
        <v>0</v>
      </c>
      <c r="W19" s="175">
        <f>SUM(W20:W21)</f>
        <v>0</v>
      </c>
      <c r="Y19" s="175">
        <f>SUM(C19:W19)</f>
        <v>0</v>
      </c>
    </row>
    <row r="20" spans="1:25" s="214" customFormat="1">
      <c r="A20" s="193" t="s">
        <v>81</v>
      </c>
      <c r="B20" s="217"/>
      <c r="Y20" s="218">
        <f t="shared" ref="Y20:Y21" si="0">SUM(C20:W20)</f>
        <v>0</v>
      </c>
    </row>
    <row r="21" spans="1:25" s="214" customFormat="1">
      <c r="A21" s="194" t="s">
        <v>82</v>
      </c>
      <c r="B21" s="215"/>
      <c r="Y21" s="214">
        <f t="shared" si="0"/>
        <v>0</v>
      </c>
    </row>
    <row r="22" spans="1:25" s="168" customFormat="1" ht="8.25" customHeight="1">
      <c r="A22" s="62"/>
      <c r="B22" s="165"/>
    </row>
    <row r="23" spans="1:25" s="168" customFormat="1">
      <c r="A23" s="207" t="s">
        <v>95</v>
      </c>
      <c r="B23" s="165"/>
      <c r="C23" s="166">
        <f>C24+C25</f>
        <v>0</v>
      </c>
      <c r="E23" s="166">
        <f>E24+E25</f>
        <v>0</v>
      </c>
      <c r="G23" s="166">
        <f>G24+G25</f>
        <v>0</v>
      </c>
      <c r="I23" s="166">
        <f>I24+I25</f>
        <v>0</v>
      </c>
      <c r="K23" s="166">
        <f>K24+K25</f>
        <v>0</v>
      </c>
      <c r="M23" s="166">
        <f>M24+M25</f>
        <v>0</v>
      </c>
      <c r="O23" s="166">
        <f>O24+O25</f>
        <v>0</v>
      </c>
      <c r="Q23" s="166">
        <f>Q24+Q25</f>
        <v>0</v>
      </c>
      <c r="S23" s="166">
        <f>S24+S25</f>
        <v>0</v>
      </c>
      <c r="U23" s="166">
        <f>U24+U25</f>
        <v>0</v>
      </c>
      <c r="W23" s="166">
        <f>W24+W25</f>
        <v>0</v>
      </c>
      <c r="Y23" s="166">
        <f t="shared" ref="Y23:Y28" si="1">SUM(C23:W23)</f>
        <v>0</v>
      </c>
    </row>
    <row r="24" spans="1:25" s="214" customFormat="1">
      <c r="A24" s="208" t="s">
        <v>96</v>
      </c>
      <c r="B24" s="215"/>
      <c r="Y24" s="214">
        <f t="shared" si="1"/>
        <v>0</v>
      </c>
    </row>
    <row r="25" spans="1:25" s="214" customFormat="1" ht="29.25" customHeight="1">
      <c r="A25" s="208" t="s">
        <v>108</v>
      </c>
      <c r="B25" s="216"/>
      <c r="Y25" s="214">
        <f t="shared" si="1"/>
        <v>0</v>
      </c>
    </row>
    <row r="26" spans="1:25" s="168" customFormat="1" ht="7.5" customHeight="1">
      <c r="A26" s="62"/>
      <c r="B26" s="165"/>
      <c r="Y26" s="168">
        <f t="shared" si="1"/>
        <v>0</v>
      </c>
    </row>
    <row r="27" spans="1:25" s="168" customFormat="1">
      <c r="A27" s="195" t="s">
        <v>85</v>
      </c>
      <c r="B27" s="165"/>
      <c r="Y27" s="166">
        <f t="shared" si="1"/>
        <v>0</v>
      </c>
    </row>
    <row r="28" spans="1:25" s="168" customFormat="1" ht="30" customHeight="1" thickBot="1">
      <c r="A28" s="164" t="s">
        <v>113</v>
      </c>
      <c r="B28" s="165"/>
      <c r="C28" s="172">
        <f>C27+C19+C18+C17+C16+C13+C23</f>
        <v>0</v>
      </c>
      <c r="D28" s="167"/>
      <c r="E28" s="172">
        <f>E27+E19+E18+E17+E16+E13+E23</f>
        <v>0</v>
      </c>
      <c r="F28" s="167"/>
      <c r="G28" s="172">
        <f>G27+G19+G18+G17+G16+G13+G23</f>
        <v>0</v>
      </c>
      <c r="H28" s="167"/>
      <c r="I28" s="172">
        <f>I27+I19+I18+I17+I16+I13+I23</f>
        <v>0</v>
      </c>
      <c r="J28" s="167"/>
      <c r="K28" s="172">
        <f>K27+K19+K18+K17+K16+K13+K23</f>
        <v>0</v>
      </c>
      <c r="L28" s="167"/>
      <c r="M28" s="172">
        <f>M27+M19+M18+M17+M16+M13+M23</f>
        <v>0</v>
      </c>
      <c r="N28" s="167"/>
      <c r="O28" s="172">
        <f>O27+O19+O18+O17+O16+O13+O23</f>
        <v>0</v>
      </c>
      <c r="P28" s="167"/>
      <c r="Q28" s="172">
        <f>Q27+Q19+Q18+Q17+Q16+Q13+Q23</f>
        <v>0</v>
      </c>
      <c r="R28" s="167"/>
      <c r="S28" s="172">
        <f>S27+S19+S18+S17+S16+S13+S23</f>
        <v>0</v>
      </c>
      <c r="T28" s="167"/>
      <c r="U28" s="172">
        <f>U27+U19+U18+U17+U16+U13+U23</f>
        <v>0</v>
      </c>
      <c r="V28" s="167"/>
      <c r="W28" s="172">
        <f>W27+W19+W18+W17+W16+W13+W23</f>
        <v>0</v>
      </c>
      <c r="X28" s="167"/>
      <c r="Y28" s="172">
        <f t="shared" si="1"/>
        <v>0</v>
      </c>
    </row>
    <row r="29" spans="1:25" s="168" customFormat="1" ht="16.5" customHeight="1" thickTop="1">
      <c r="A29" s="164"/>
      <c r="B29" s="165"/>
      <c r="C29" s="171"/>
      <c r="D29" s="167"/>
      <c r="E29" s="171"/>
      <c r="F29" s="167"/>
      <c r="G29" s="171"/>
      <c r="H29" s="167"/>
      <c r="I29" s="171"/>
      <c r="J29" s="167"/>
      <c r="K29" s="171"/>
      <c r="L29" s="167"/>
      <c r="M29" s="171"/>
      <c r="N29" s="167"/>
      <c r="O29" s="171"/>
      <c r="P29" s="167"/>
      <c r="Q29" s="171"/>
      <c r="R29" s="167"/>
      <c r="S29" s="171"/>
      <c r="T29" s="167"/>
      <c r="U29" s="171"/>
      <c r="V29" s="167"/>
      <c r="W29" s="171"/>
      <c r="X29" s="167"/>
      <c r="Y29" s="171"/>
    </row>
    <row r="30" spans="1:25" s="168" customFormat="1" ht="16.5" customHeight="1">
      <c r="A30" s="205" t="s">
        <v>112</v>
      </c>
      <c r="B30" s="165"/>
      <c r="C30" s="166"/>
      <c r="E30" s="166"/>
      <c r="G30" s="166"/>
      <c r="I30" s="166"/>
      <c r="K30" s="166"/>
      <c r="M30" s="166"/>
      <c r="O30" s="166"/>
      <c r="Q30" s="166"/>
      <c r="S30" s="166"/>
      <c r="U30" s="166"/>
      <c r="W30" s="166"/>
      <c r="Y30" s="166">
        <f t="shared" ref="Y30:Y33" si="2">SUM(C30:W30)</f>
        <v>0</v>
      </c>
    </row>
    <row r="31" spans="1:25" s="168" customFormat="1" ht="15" customHeight="1">
      <c r="A31" s="206" t="s">
        <v>92</v>
      </c>
      <c r="B31" s="165"/>
      <c r="D31" s="167"/>
      <c r="F31" s="167"/>
      <c r="H31" s="167"/>
      <c r="J31" s="167"/>
      <c r="L31" s="167"/>
      <c r="N31" s="167"/>
      <c r="P31" s="167"/>
      <c r="R31" s="167"/>
      <c r="T31" s="167"/>
      <c r="V31" s="167"/>
      <c r="X31" s="167"/>
      <c r="Y31" s="168">
        <f t="shared" si="2"/>
        <v>0</v>
      </c>
    </row>
    <row r="32" spans="1:25" s="168" customFormat="1" ht="16.5" customHeight="1">
      <c r="A32" s="206" t="s">
        <v>93</v>
      </c>
      <c r="B32" s="165"/>
      <c r="D32" s="167"/>
      <c r="F32" s="167"/>
      <c r="H32" s="167"/>
      <c r="J32" s="167"/>
      <c r="L32" s="167"/>
      <c r="N32" s="167"/>
      <c r="P32" s="167"/>
      <c r="R32" s="167"/>
      <c r="T32" s="167"/>
      <c r="V32" s="167"/>
      <c r="X32" s="167"/>
      <c r="Y32" s="168">
        <f t="shared" si="2"/>
        <v>0</v>
      </c>
    </row>
    <row r="33" spans="1:26" s="168" customFormat="1" ht="15.75" thickBot="1">
      <c r="A33" s="205" t="s">
        <v>94</v>
      </c>
      <c r="B33" s="165"/>
      <c r="C33" s="192">
        <f>SUM(C30:C32)</f>
        <v>0</v>
      </c>
      <c r="E33" s="192">
        <f>SUM(E30:E32)</f>
        <v>0</v>
      </c>
      <c r="G33" s="192">
        <f>SUM(G30:G32)</f>
        <v>0</v>
      </c>
      <c r="I33" s="192">
        <f>SUM(I30:I32)</f>
        <v>0</v>
      </c>
      <c r="K33" s="192">
        <f>SUM(K30:K32)</f>
        <v>0</v>
      </c>
      <c r="M33" s="192">
        <f>SUM(M30:M32)</f>
        <v>0</v>
      </c>
      <c r="O33" s="192">
        <f>SUM(O30:O32)</f>
        <v>0</v>
      </c>
      <c r="Q33" s="192">
        <f>SUM(Q30:Q32)</f>
        <v>0</v>
      </c>
      <c r="S33" s="192">
        <f>SUM(S30:S32)</f>
        <v>0</v>
      </c>
      <c r="U33" s="192">
        <f>SUM(U30:U32)</f>
        <v>0</v>
      </c>
      <c r="W33" s="192">
        <f>SUM(W30:W32)</f>
        <v>0</v>
      </c>
      <c r="Y33" s="192">
        <f t="shared" si="2"/>
        <v>0</v>
      </c>
    </row>
    <row r="34" spans="1:26" s="168" customFormat="1" ht="16.5" customHeight="1" thickTop="1">
      <c r="A34" s="164"/>
      <c r="B34" s="165"/>
      <c r="D34" s="167"/>
      <c r="F34" s="167"/>
      <c r="H34" s="167"/>
      <c r="J34" s="167"/>
      <c r="L34" s="167"/>
      <c r="N34" s="167"/>
      <c r="P34" s="167"/>
      <c r="R34" s="167"/>
      <c r="T34" s="167"/>
      <c r="V34" s="167"/>
      <c r="X34" s="167"/>
    </row>
    <row r="35" spans="1:26" s="168" customFormat="1">
      <c r="A35" s="204" t="s">
        <v>116</v>
      </c>
      <c r="B35" s="165"/>
      <c r="C35" s="166">
        <f>C30</f>
        <v>0</v>
      </c>
      <c r="E35" s="166">
        <f>E30</f>
        <v>0</v>
      </c>
      <c r="G35" s="166">
        <f>G30</f>
        <v>0</v>
      </c>
      <c r="I35" s="166">
        <f>I30</f>
        <v>0</v>
      </c>
      <c r="K35" s="166">
        <f>K30</f>
        <v>0</v>
      </c>
      <c r="M35" s="166">
        <f>M30</f>
        <v>0</v>
      </c>
      <c r="O35" s="166">
        <f>O30</f>
        <v>0</v>
      </c>
      <c r="Q35" s="166">
        <f>Q30</f>
        <v>0</v>
      </c>
      <c r="S35" s="166">
        <f>S30</f>
        <v>0</v>
      </c>
      <c r="U35" s="166">
        <f>U30</f>
        <v>0</v>
      </c>
      <c r="W35" s="166">
        <f>W30</f>
        <v>0</v>
      </c>
      <c r="Y35" s="166">
        <f>SUM(C35:W35)</f>
        <v>0</v>
      </c>
    </row>
    <row r="36" spans="1:26" s="168" customFormat="1" ht="30">
      <c r="A36" s="200" t="s">
        <v>105</v>
      </c>
      <c r="B36" s="165" t="s">
        <v>90</v>
      </c>
      <c r="Y36" s="171">
        <f>SUM(C36:W36)</f>
        <v>0</v>
      </c>
    </row>
    <row r="37" spans="1:26" s="168" customFormat="1" ht="15" customHeight="1" thickBot="1">
      <c r="A37" s="201" t="s">
        <v>117</v>
      </c>
      <c r="B37" s="165"/>
      <c r="C37" s="192">
        <f>SUM(C35:C36)</f>
        <v>0</v>
      </c>
      <c r="E37" s="192">
        <f>SUM(E35:E36)</f>
        <v>0</v>
      </c>
      <c r="G37" s="192">
        <f>SUM(G35:G36)</f>
        <v>0</v>
      </c>
      <c r="I37" s="192">
        <f>SUM(I35:I36)</f>
        <v>0</v>
      </c>
      <c r="K37" s="192">
        <f>SUM(K35:K36)</f>
        <v>0</v>
      </c>
      <c r="M37" s="192">
        <f>SUM(M35:M36)</f>
        <v>0</v>
      </c>
      <c r="O37" s="192">
        <f>SUM(O35:O36)</f>
        <v>0</v>
      </c>
      <c r="Q37" s="192">
        <f>SUM(Q35:Q36)</f>
        <v>0</v>
      </c>
      <c r="S37" s="192">
        <f>SUM(S35:S36)</f>
        <v>0</v>
      </c>
      <c r="U37" s="192">
        <f>SUM(U35:U36)</f>
        <v>0</v>
      </c>
      <c r="W37" s="192">
        <f>SUM(W35:W36)</f>
        <v>0</v>
      </c>
      <c r="Y37" s="192">
        <f>SUM(C37:W37)</f>
        <v>0</v>
      </c>
    </row>
    <row r="38" spans="1:26" s="168" customFormat="1" ht="16.5" customHeight="1" thickTop="1">
      <c r="A38" s="62"/>
      <c r="B38" s="165"/>
      <c r="Y38" s="171"/>
    </row>
    <row r="39" spans="1:26" s="168" customFormat="1" ht="15" customHeight="1">
      <c r="A39" s="173" t="s">
        <v>88</v>
      </c>
      <c r="B39" s="174"/>
    </row>
    <row r="40" spans="1:26" s="168" customFormat="1" ht="15" customHeight="1">
      <c r="A40" s="195" t="s">
        <v>77</v>
      </c>
      <c r="B40" s="165"/>
      <c r="Y40" s="168">
        <f>SUM(C40:W40)</f>
        <v>0</v>
      </c>
    </row>
    <row r="41" spans="1:26" s="168" customFormat="1">
      <c r="A41" s="196" t="s">
        <v>78</v>
      </c>
      <c r="B41" s="165"/>
      <c r="Y41" s="168">
        <f t="shared" ref="Y41:Y45" si="3">SUM(C41:W41)</f>
        <v>0</v>
      </c>
    </row>
    <row r="42" spans="1:26" s="168" customFormat="1">
      <c r="A42" s="196" t="s">
        <v>79</v>
      </c>
      <c r="B42" s="165"/>
      <c r="Y42" s="168">
        <f t="shared" si="3"/>
        <v>0</v>
      </c>
    </row>
    <row r="43" spans="1:26" s="168" customFormat="1" ht="15" customHeight="1">
      <c r="A43" s="195" t="s">
        <v>80</v>
      </c>
      <c r="B43" s="174"/>
      <c r="C43" s="175">
        <f>SUM(C44:C45)</f>
        <v>0</v>
      </c>
      <c r="E43" s="175">
        <f>SUM(E44:E45)</f>
        <v>0</v>
      </c>
      <c r="G43" s="175">
        <f>SUM(G44:G45)</f>
        <v>0</v>
      </c>
      <c r="I43" s="175">
        <f>SUM(I44:I45)</f>
        <v>0</v>
      </c>
      <c r="K43" s="175">
        <f>SUM(K44:K45)</f>
        <v>0</v>
      </c>
      <c r="M43" s="175">
        <f>SUM(M44:M45)</f>
        <v>0</v>
      </c>
      <c r="O43" s="175">
        <f>SUM(O44:O45)</f>
        <v>0</v>
      </c>
      <c r="Q43" s="175">
        <f>SUM(Q44:Q45)</f>
        <v>0</v>
      </c>
      <c r="S43" s="175">
        <f>SUM(S44:S45)</f>
        <v>0</v>
      </c>
      <c r="U43" s="175">
        <f>SUM(U44:U45)</f>
        <v>0</v>
      </c>
      <c r="W43" s="175">
        <f>SUM(W44:W45)</f>
        <v>0</v>
      </c>
      <c r="Y43" s="175">
        <f t="shared" si="3"/>
        <v>0</v>
      </c>
    </row>
    <row r="44" spans="1:26" s="168" customFormat="1">
      <c r="A44" s="193" t="s">
        <v>81</v>
      </c>
      <c r="B44" s="17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>
        <f t="shared" si="3"/>
        <v>0</v>
      </c>
      <c r="Z44" s="214"/>
    </row>
    <row r="45" spans="1:26" s="168" customFormat="1">
      <c r="A45" s="194" t="s">
        <v>82</v>
      </c>
      <c r="B45" s="165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>
        <f t="shared" si="3"/>
        <v>0</v>
      </c>
      <c r="Z45" s="214"/>
    </row>
    <row r="46" spans="1:26" s="168" customFormat="1" ht="9.75" customHeight="1">
      <c r="A46" s="62"/>
      <c r="B46" s="165"/>
    </row>
    <row r="47" spans="1:26" s="168" customFormat="1">
      <c r="A47" s="196" t="s">
        <v>86</v>
      </c>
      <c r="B47" s="165"/>
      <c r="C47" s="166">
        <f>C48+C49</f>
        <v>0</v>
      </c>
      <c r="E47" s="166">
        <f>E48+E49</f>
        <v>0</v>
      </c>
      <c r="G47" s="166">
        <f>G48+G49</f>
        <v>0</v>
      </c>
      <c r="I47" s="166">
        <f>I48+I49</f>
        <v>0</v>
      </c>
      <c r="K47" s="166">
        <f>K48+K49</f>
        <v>0</v>
      </c>
      <c r="M47" s="166">
        <f>M48+M49</f>
        <v>0</v>
      </c>
      <c r="O47" s="166">
        <f>O48+O49</f>
        <v>0</v>
      </c>
      <c r="Q47" s="166">
        <f>Q48+Q49</f>
        <v>0</v>
      </c>
      <c r="S47" s="166">
        <f>S48+S49</f>
        <v>0</v>
      </c>
      <c r="U47" s="166">
        <f>U48+U49</f>
        <v>0</v>
      </c>
      <c r="W47" s="166">
        <f>W48+W49</f>
        <v>0</v>
      </c>
      <c r="Y47" s="166">
        <f>Y48+Y49</f>
        <v>0</v>
      </c>
    </row>
    <row r="48" spans="1:26" s="168" customFormat="1">
      <c r="A48" s="194" t="s">
        <v>83</v>
      </c>
      <c r="B48" s="165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>
        <f t="shared" ref="Y48:Y49" si="4">SUM(C48:W48)</f>
        <v>0</v>
      </c>
    </row>
    <row r="49" spans="1:26" s="168" customFormat="1">
      <c r="A49" s="197" t="s">
        <v>84</v>
      </c>
      <c r="B49" s="165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>
        <f t="shared" si="4"/>
        <v>0</v>
      </c>
    </row>
    <row r="50" spans="1:26" s="168" customFormat="1" ht="10.5" customHeight="1">
      <c r="A50" s="62"/>
      <c r="B50" s="165"/>
    </row>
    <row r="51" spans="1:26" s="168" customFormat="1" ht="15" customHeight="1">
      <c r="A51" s="195" t="s">
        <v>106</v>
      </c>
      <c r="B51" s="165"/>
      <c r="C51" s="166">
        <f>C52+C53</f>
        <v>0</v>
      </c>
      <c r="E51" s="166">
        <f>E52+E53</f>
        <v>0</v>
      </c>
      <c r="G51" s="166">
        <f>G52+G53</f>
        <v>0</v>
      </c>
      <c r="I51" s="166">
        <f>I52+I53</f>
        <v>0</v>
      </c>
      <c r="K51" s="166">
        <f>K52+K53</f>
        <v>0</v>
      </c>
      <c r="M51" s="166">
        <f>M52+M53</f>
        <v>0</v>
      </c>
      <c r="O51" s="166">
        <f>O52+O53</f>
        <v>0</v>
      </c>
      <c r="Q51" s="166">
        <f>Q52+Q53</f>
        <v>0</v>
      </c>
      <c r="S51" s="166">
        <f>S52+S53</f>
        <v>0</v>
      </c>
      <c r="U51" s="166">
        <f>U52+U53</f>
        <v>0</v>
      </c>
      <c r="W51" s="166">
        <f>W52+W53</f>
        <v>0</v>
      </c>
      <c r="Y51" s="166">
        <f>Y52+Y53</f>
        <v>0</v>
      </c>
    </row>
    <row r="52" spans="1:26" s="168" customFormat="1">
      <c r="A52" s="193" t="s">
        <v>107</v>
      </c>
      <c r="B52" s="165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>
        <f>SUM(C52:W52)</f>
        <v>0</v>
      </c>
      <c r="Z52" s="214"/>
    </row>
    <row r="53" spans="1:26" s="168" customFormat="1" ht="15" customHeight="1">
      <c r="A53" s="193" t="s">
        <v>109</v>
      </c>
      <c r="B53" s="324"/>
      <c r="C53" s="322"/>
      <c r="D53" s="214"/>
      <c r="E53" s="322"/>
      <c r="F53" s="214"/>
      <c r="G53" s="322"/>
      <c r="H53" s="214"/>
      <c r="I53" s="322"/>
      <c r="J53" s="214"/>
      <c r="K53" s="322"/>
      <c r="L53" s="214"/>
      <c r="M53" s="322"/>
      <c r="N53" s="214"/>
      <c r="O53" s="322"/>
      <c r="P53" s="214"/>
      <c r="Q53" s="322"/>
      <c r="R53" s="214"/>
      <c r="S53" s="322"/>
      <c r="T53" s="214"/>
      <c r="U53" s="322"/>
      <c r="V53" s="214"/>
      <c r="W53" s="322"/>
      <c r="X53" s="214"/>
      <c r="Y53" s="322">
        <f>SUM(C53:W54)</f>
        <v>0</v>
      </c>
      <c r="Z53" s="214"/>
    </row>
    <row r="54" spans="1:26" s="168" customFormat="1" ht="15" customHeight="1">
      <c r="A54" s="193" t="s">
        <v>110</v>
      </c>
      <c r="B54" s="324"/>
      <c r="C54" s="323"/>
      <c r="D54" s="214"/>
      <c r="E54" s="323"/>
      <c r="F54" s="214"/>
      <c r="G54" s="323"/>
      <c r="H54" s="214"/>
      <c r="I54" s="323"/>
      <c r="J54" s="214"/>
      <c r="K54" s="323"/>
      <c r="L54" s="214"/>
      <c r="M54" s="323"/>
      <c r="N54" s="214"/>
      <c r="O54" s="323"/>
      <c r="P54" s="214"/>
      <c r="Q54" s="323"/>
      <c r="R54" s="214"/>
      <c r="S54" s="323"/>
      <c r="T54" s="214"/>
      <c r="U54" s="323"/>
      <c r="V54" s="214"/>
      <c r="W54" s="323"/>
      <c r="X54" s="214"/>
      <c r="Y54" s="323"/>
      <c r="Z54" s="214"/>
    </row>
    <row r="55" spans="1:26" s="168" customFormat="1" ht="15" customHeight="1" thickBot="1">
      <c r="A55" s="164" t="s">
        <v>91</v>
      </c>
      <c r="B55" s="165"/>
      <c r="C55" s="172">
        <f>C51+C47+C43+C42+C41+C40+C37</f>
        <v>0</v>
      </c>
      <c r="E55" s="172">
        <f>E51+E47+E43+E42+E41+E40+E37</f>
        <v>0</v>
      </c>
      <c r="G55" s="172">
        <f>G51+G47+G43+G42+G41+G40+G37</f>
        <v>0</v>
      </c>
      <c r="I55" s="172">
        <f>I51+I47+I43+I42+I41+I40+I37</f>
        <v>0</v>
      </c>
      <c r="K55" s="172">
        <f>K51+K47+K43+K42+K41+K40+K37</f>
        <v>0</v>
      </c>
      <c r="M55" s="172">
        <f>M51+M47+M43+M42+M41+M40+M37</f>
        <v>0</v>
      </c>
      <c r="O55" s="172">
        <f>O51+O47+O43+O42+O41+O40+O37</f>
        <v>0</v>
      </c>
      <c r="Q55" s="172">
        <f>Q51+Q47+Q43+Q42+Q41+Q40+Q37</f>
        <v>0</v>
      </c>
      <c r="S55" s="172">
        <f>S51+S47+S43+S42+S41+S40+S37</f>
        <v>0</v>
      </c>
      <c r="U55" s="172">
        <f>U51+U47+U43+U42+U41+U40+U37</f>
        <v>0</v>
      </c>
      <c r="W55" s="172">
        <f>W51+W47+W43+W42+W41+W40+W37</f>
        <v>0</v>
      </c>
      <c r="Y55" s="172">
        <f>Y51+Y47+Y43+Y42+Y41+Y40+Y37</f>
        <v>0</v>
      </c>
    </row>
    <row r="56" spans="1:26" s="168" customFormat="1" ht="15.75" thickTop="1">
      <c r="A56" s="164"/>
      <c r="B56" s="165"/>
      <c r="O56" s="167"/>
      <c r="Q56" s="167"/>
    </row>
    <row r="57" spans="1:26" s="168" customFormat="1">
      <c r="A57" s="219" t="s">
        <v>111</v>
      </c>
      <c r="B57" s="165"/>
      <c r="O57" s="167"/>
      <c r="Q57" s="167"/>
    </row>
    <row r="58" spans="1:26" s="168" customFormat="1">
      <c r="A58" s="164"/>
      <c r="B58" s="165"/>
      <c r="O58" s="167"/>
      <c r="Q58" s="167"/>
    </row>
    <row r="59" spans="1:26" s="168" customFormat="1">
      <c r="A59" s="164"/>
      <c r="B59" s="165"/>
      <c r="O59" s="167"/>
      <c r="Q59" s="167"/>
    </row>
    <row r="60" spans="1:26" s="168" customFormat="1">
      <c r="A60" s="164"/>
      <c r="B60" s="165"/>
      <c r="O60" s="167"/>
      <c r="Q60" s="167"/>
    </row>
    <row r="61" spans="1:26" s="179" customFormat="1">
      <c r="A61" s="92" t="s">
        <v>67</v>
      </c>
      <c r="B61" s="176"/>
      <c r="C61" s="177"/>
      <c r="E61" s="177"/>
      <c r="G61" s="178"/>
      <c r="I61" s="178"/>
      <c r="Y61" s="180"/>
    </row>
    <row r="62" spans="1:26" s="179" customFormat="1">
      <c r="A62" s="100"/>
      <c r="B62" s="102"/>
      <c r="C62" s="178"/>
      <c r="E62" s="178"/>
      <c r="G62" s="178"/>
      <c r="I62" s="178"/>
      <c r="Y62" s="180"/>
    </row>
    <row r="63" spans="1:26" s="181" customFormat="1">
      <c r="A63" s="15"/>
      <c r="B63" s="14"/>
      <c r="D63" s="167"/>
      <c r="F63" s="167"/>
      <c r="H63" s="167"/>
      <c r="J63" s="167"/>
      <c r="L63" s="167"/>
      <c r="N63" s="167"/>
      <c r="P63" s="167"/>
      <c r="R63" s="167"/>
      <c r="T63" s="167"/>
      <c r="U63" s="167"/>
      <c r="V63" s="167"/>
      <c r="W63" s="167"/>
      <c r="X63" s="167"/>
      <c r="Y63" s="168"/>
    </row>
    <row r="64" spans="1:26" s="181" customFormat="1">
      <c r="A64" s="140"/>
      <c r="B64" s="13"/>
      <c r="D64" s="167"/>
      <c r="F64" s="167"/>
      <c r="H64" s="167"/>
      <c r="J64" s="167"/>
      <c r="L64" s="167"/>
      <c r="N64" s="167"/>
      <c r="P64" s="167"/>
      <c r="R64" s="167"/>
      <c r="T64" s="167"/>
      <c r="U64" s="167"/>
      <c r="V64" s="167"/>
      <c r="W64" s="167"/>
      <c r="X64" s="167"/>
      <c r="Y64" s="168"/>
    </row>
    <row r="65" spans="1:2">
      <c r="A65" s="97" t="s">
        <v>61</v>
      </c>
      <c r="B65" s="13"/>
    </row>
    <row r="66" spans="1:2">
      <c r="A66" s="97"/>
      <c r="B66" s="13"/>
    </row>
    <row r="67" spans="1:2">
      <c r="A67" s="101"/>
      <c r="B67" s="13"/>
    </row>
    <row r="68" spans="1:2">
      <c r="A68" s="11" t="str">
        <f>[2]SCFs!A63</f>
        <v xml:space="preserve">Финансов директор: </v>
      </c>
      <c r="B68" s="13"/>
    </row>
    <row r="69" spans="1:2">
      <c r="A69" s="101"/>
      <c r="B69" s="13"/>
    </row>
    <row r="70" spans="1:2">
      <c r="A70" s="101"/>
      <c r="B70" s="13"/>
    </row>
    <row r="71" spans="1:2">
      <c r="A71" s="11" t="s">
        <v>50</v>
      </c>
      <c r="B71" s="14"/>
    </row>
    <row r="72" spans="1:2">
      <c r="A72" s="15"/>
      <c r="B72" s="14"/>
    </row>
    <row r="73" spans="1:2">
      <c r="A73" s="12"/>
      <c r="B73" s="224"/>
    </row>
    <row r="81" spans="1:2">
      <c r="A81" s="185"/>
      <c r="B81" s="185"/>
    </row>
  </sheetData>
  <mergeCells count="27">
    <mergeCell ref="I3:I4"/>
    <mergeCell ref="G3:G4"/>
    <mergeCell ref="G6:G7"/>
    <mergeCell ref="I6:I7"/>
    <mergeCell ref="Y6:Y7"/>
    <mergeCell ref="K6:K7"/>
    <mergeCell ref="U6:U7"/>
    <mergeCell ref="S6:S7"/>
    <mergeCell ref="W6:W7"/>
    <mergeCell ref="C6:C7"/>
    <mergeCell ref="E6:E7"/>
    <mergeCell ref="K53:K54"/>
    <mergeCell ref="O6:O7"/>
    <mergeCell ref="Q6:Q7"/>
    <mergeCell ref="M6:M7"/>
    <mergeCell ref="B53:B54"/>
    <mergeCell ref="C53:C54"/>
    <mergeCell ref="E53:E54"/>
    <mergeCell ref="G53:G54"/>
    <mergeCell ref="I53:I54"/>
    <mergeCell ref="Y53:Y54"/>
    <mergeCell ref="M53:M54"/>
    <mergeCell ref="O53:O54"/>
    <mergeCell ref="Q53:Q54"/>
    <mergeCell ref="S53:S54"/>
    <mergeCell ref="U53:U54"/>
    <mergeCell ref="W53:W54"/>
  </mergeCells>
  <phoneticPr fontId="0" type="noConversion"/>
  <pageMargins left="0.76" right="0.3" top="0.39370078740157483" bottom="0.39370078740157483" header="0.56000000000000005" footer="0.51181102362204722"/>
  <pageSetup paperSize="9" scale="43" firstPageNumber="4" orientation="landscape" blackAndWhite="1" useFirstPageNumber="1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Cover </vt:lpstr>
      <vt:lpstr>IS</vt:lpstr>
      <vt:lpstr>SFP</vt:lpstr>
      <vt:lpstr>SCFs</vt:lpstr>
      <vt:lpstr>EQS модифициран метод</vt:lpstr>
      <vt:lpstr>EQS</vt:lpstr>
      <vt:lpstr>SFP!bookmark15</vt:lpstr>
      <vt:lpstr>EQS!Print_Area</vt:lpstr>
      <vt:lpstr>'EQS модифициран метод'!Print_Area</vt:lpstr>
      <vt:lpstr>IS!Print_Area</vt:lpstr>
      <vt:lpstr>SCFs!Print_Area</vt:lpstr>
      <vt:lpstr>SFP!Print_Area</vt:lpstr>
      <vt:lpstr>IS!Print_Titles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Ancheva</dc:creator>
  <cp:lastModifiedBy>Daniela Ivanova</cp:lastModifiedBy>
  <cp:lastPrinted>2021-04-22T12:53:22Z</cp:lastPrinted>
  <dcterms:created xsi:type="dcterms:W3CDTF">2003-02-07T14:36:34Z</dcterms:created>
  <dcterms:modified xsi:type="dcterms:W3CDTF">2021-04-28T13:16:50Z</dcterms:modified>
</cp:coreProperties>
</file>