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11700" tabRatio="672" activeTab="2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25725"/>
</workbook>
</file>

<file path=xl/calcChain.xml><?xml version="1.0" encoding="utf-8"?>
<calcChain xmlns="http://schemas.openxmlformats.org/spreadsheetml/2006/main">
  <c r="AA3" i="1"/>
  <c r="B153" i="11" s="1"/>
  <c r="AA2" i="1"/>
  <c r="B98" i="4" s="1"/>
  <c r="AA1" i="1"/>
  <c r="H8" i="2"/>
  <c r="A2" i="14"/>
  <c r="C15"/>
  <c r="C14"/>
  <c r="C13"/>
  <c r="C12"/>
  <c r="E9"/>
  <c r="C8"/>
  <c r="B1335" i="2"/>
  <c r="B1334"/>
  <c r="B1333"/>
  <c r="B1332"/>
  <c r="B1331"/>
  <c r="B1330"/>
  <c r="B1329"/>
  <c r="B1328"/>
  <c r="B1327"/>
  <c r="B1326"/>
  <c r="B1325"/>
  <c r="B1324"/>
  <c r="B1323"/>
  <c r="B1322"/>
  <c r="B1321"/>
  <c r="B1320"/>
  <c r="B1319"/>
  <c r="B1318"/>
  <c r="B1317"/>
  <c r="B1316"/>
  <c r="B1315"/>
  <c r="B1314"/>
  <c r="B1313"/>
  <c r="B1312"/>
  <c r="B1311"/>
  <c r="B1310"/>
  <c r="B1309"/>
  <c r="B1308"/>
  <c r="B1307"/>
  <c r="B1306"/>
  <c r="B1305"/>
  <c r="B1304"/>
  <c r="B1303"/>
  <c r="B1302"/>
  <c r="B1301"/>
  <c r="B1300"/>
  <c r="B1299"/>
  <c r="B1298"/>
  <c r="B1297"/>
  <c r="B1296"/>
  <c r="B1294"/>
  <c r="B1293"/>
  <c r="B1292"/>
  <c r="B1291"/>
  <c r="B1290"/>
  <c r="B1289"/>
  <c r="B1288"/>
  <c r="B1287"/>
  <c r="B1286"/>
  <c r="B1285"/>
  <c r="B1284"/>
  <c r="B1283"/>
  <c r="B1282"/>
  <c r="B1281"/>
  <c r="B1280"/>
  <c r="B1279"/>
  <c r="B1278"/>
  <c r="B1277"/>
  <c r="B1276"/>
  <c r="B1275"/>
  <c r="B1274"/>
  <c r="B1273"/>
  <c r="B1272"/>
  <c r="B1271"/>
  <c r="B1270"/>
  <c r="B1269"/>
  <c r="B1268"/>
  <c r="B1267"/>
  <c r="B1266"/>
  <c r="B1265"/>
  <c r="B1264"/>
  <c r="B1263"/>
  <c r="B1262"/>
  <c r="B1261"/>
  <c r="B1260"/>
  <c r="B1259"/>
  <c r="B1258"/>
  <c r="B1257"/>
  <c r="B1256"/>
  <c r="B1255"/>
  <c r="B1254"/>
  <c r="B1253"/>
  <c r="B1252"/>
  <c r="B1251"/>
  <c r="B1250"/>
  <c r="B1249"/>
  <c r="B1248"/>
  <c r="B1247"/>
  <c r="B1246"/>
  <c r="B1245"/>
  <c r="B1244"/>
  <c r="B1243"/>
  <c r="B1242"/>
  <c r="B1241"/>
  <c r="B1240"/>
  <c r="B1239"/>
  <c r="B1238"/>
  <c r="B1237"/>
  <c r="B1236"/>
  <c r="B1235"/>
  <c r="B1234"/>
  <c r="B1233"/>
  <c r="B1232"/>
  <c r="B1231"/>
  <c r="B1230"/>
  <c r="B1229"/>
  <c r="B1228"/>
  <c r="B1227"/>
  <c r="B1226"/>
  <c r="B1225"/>
  <c r="B1224"/>
  <c r="B1223"/>
  <c r="B1222"/>
  <c r="B1221"/>
  <c r="B1220"/>
  <c r="B1219"/>
  <c r="B1218"/>
  <c r="B1217"/>
  <c r="B1216"/>
  <c r="B1215"/>
  <c r="B1214"/>
  <c r="B1213"/>
  <c r="B1212"/>
  <c r="B1211"/>
  <c r="B1210"/>
  <c r="B1209"/>
  <c r="B1208"/>
  <c r="B1207"/>
  <c r="B1206"/>
  <c r="B1205"/>
  <c r="B1204"/>
  <c r="B1203"/>
  <c r="B1202"/>
  <c r="B1201"/>
  <c r="B1200"/>
  <c r="B1199"/>
  <c r="B1198"/>
  <c r="B1197"/>
  <c r="B1195"/>
  <c r="B1194"/>
  <c r="B1193"/>
  <c r="B1192"/>
  <c r="B1191"/>
  <c r="B1190"/>
  <c r="B1189"/>
  <c r="B1188"/>
  <c r="B1187"/>
  <c r="B1186"/>
  <c r="B1185"/>
  <c r="B1184"/>
  <c r="B1183"/>
  <c r="B1182"/>
  <c r="B1181"/>
  <c r="B1180"/>
  <c r="B1179"/>
  <c r="B1178"/>
  <c r="B1177"/>
  <c r="B1176"/>
  <c r="B1175"/>
  <c r="B1174"/>
  <c r="B1173"/>
  <c r="B1172"/>
  <c r="B1171"/>
  <c r="B1170"/>
  <c r="B1169"/>
  <c r="B1168"/>
  <c r="B1167"/>
  <c r="B1166"/>
  <c r="B1165"/>
  <c r="B1164"/>
  <c r="B1163"/>
  <c r="B1162"/>
  <c r="B1161"/>
  <c r="B1160"/>
  <c r="B1159"/>
  <c r="B1158"/>
  <c r="B1157"/>
  <c r="B1156"/>
  <c r="B1155"/>
  <c r="B1154"/>
  <c r="B1153"/>
  <c r="B1152"/>
  <c r="B1151"/>
  <c r="B1150"/>
  <c r="B1149"/>
  <c r="B1148"/>
  <c r="B1147"/>
  <c r="B1146"/>
  <c r="B1145"/>
  <c r="B1144"/>
  <c r="B1143"/>
  <c r="B1142"/>
  <c r="B1141"/>
  <c r="B1140"/>
  <c r="B1139"/>
  <c r="B1138"/>
  <c r="B1137"/>
  <c r="B1136"/>
  <c r="B1135"/>
  <c r="B1134"/>
  <c r="B1133"/>
  <c r="B1132"/>
  <c r="B1131"/>
  <c r="B1130"/>
  <c r="B1129"/>
  <c r="B1128"/>
  <c r="B1127"/>
  <c r="B1126"/>
  <c r="B1125"/>
  <c r="B1124"/>
  <c r="B1123"/>
  <c r="B1122"/>
  <c r="B1121"/>
  <c r="B1120"/>
  <c r="B1119"/>
  <c r="B1118"/>
  <c r="B1117"/>
  <c r="B1116"/>
  <c r="B1115"/>
  <c r="B1114"/>
  <c r="B1113"/>
  <c r="B1112"/>
  <c r="B1111"/>
  <c r="B1110"/>
  <c r="B1109"/>
  <c r="B1108"/>
  <c r="B1107"/>
  <c r="B1106"/>
  <c r="B1105"/>
  <c r="B1104"/>
  <c r="B1103"/>
  <c r="B1102"/>
  <c r="B1101"/>
  <c r="B1100"/>
  <c r="B1099"/>
  <c r="B1098"/>
  <c r="B1097"/>
  <c r="B1096"/>
  <c r="B1095"/>
  <c r="B1094"/>
  <c r="B1093"/>
  <c r="B1092"/>
  <c r="B1091"/>
  <c r="B1090"/>
  <c r="B1089"/>
  <c r="B1088"/>
  <c r="B1087"/>
  <c r="B1086"/>
  <c r="B1085"/>
  <c r="B1084"/>
  <c r="B1083"/>
  <c r="B1082"/>
  <c r="B1081"/>
  <c r="B1080"/>
  <c r="B1079"/>
  <c r="B1078"/>
  <c r="B1077"/>
  <c r="B1076"/>
  <c r="B1075"/>
  <c r="B1074"/>
  <c r="B1073"/>
  <c r="B1072"/>
  <c r="B1071"/>
  <c r="B1070"/>
  <c r="B1069"/>
  <c r="B1068"/>
  <c r="B1067"/>
  <c r="B1066"/>
  <c r="B1065"/>
  <c r="B1064"/>
  <c r="B1063"/>
  <c r="B1062"/>
  <c r="B1061"/>
  <c r="B1060"/>
  <c r="B1059"/>
  <c r="B1058"/>
  <c r="B1057"/>
  <c r="B1056"/>
  <c r="B1055"/>
  <c r="B1054"/>
  <c r="B1053"/>
  <c r="B1052"/>
  <c r="B1051"/>
  <c r="B1050"/>
  <c r="B1049"/>
  <c r="B1048"/>
  <c r="B1047"/>
  <c r="B1046"/>
  <c r="B1045"/>
  <c r="B1044"/>
  <c r="B1043"/>
  <c r="B1042"/>
  <c r="B1041"/>
  <c r="B1040"/>
  <c r="B1039"/>
  <c r="B1038"/>
  <c r="B1037"/>
  <c r="B1036"/>
  <c r="B1035"/>
  <c r="B1034"/>
  <c r="B1033"/>
  <c r="B1032"/>
  <c r="B1031"/>
  <c r="B1030"/>
  <c r="B1029"/>
  <c r="B1028"/>
  <c r="B1027"/>
  <c r="B1026"/>
  <c r="B1025"/>
  <c r="B1024"/>
  <c r="B1023"/>
  <c r="B1022"/>
  <c r="B1021"/>
  <c r="B1020"/>
  <c r="B1019"/>
  <c r="B1018"/>
  <c r="B1017"/>
  <c r="B1016"/>
  <c r="B1015"/>
  <c r="B1014"/>
  <c r="B1013"/>
  <c r="B1012"/>
  <c r="B1011"/>
  <c r="B1010"/>
  <c r="B1009"/>
  <c r="B1008"/>
  <c r="B1007"/>
  <c r="B1006"/>
  <c r="B1005"/>
  <c r="B1004"/>
  <c r="B1003"/>
  <c r="B1002"/>
  <c r="B1001"/>
  <c r="B1000"/>
  <c r="B999"/>
  <c r="B998"/>
  <c r="B997"/>
  <c r="B996"/>
  <c r="B995"/>
  <c r="B994"/>
  <c r="B993"/>
  <c r="B992"/>
  <c r="B991"/>
  <c r="B990"/>
  <c r="B989"/>
  <c r="B988"/>
  <c r="B987"/>
  <c r="B986"/>
  <c r="B985"/>
  <c r="B984"/>
  <c r="B983"/>
  <c r="B982"/>
  <c r="B981"/>
  <c r="B980"/>
  <c r="B979"/>
  <c r="B978"/>
  <c r="B977"/>
  <c r="B976"/>
  <c r="B975"/>
  <c r="B974"/>
  <c r="B973"/>
  <c r="B972"/>
  <c r="B971"/>
  <c r="B970"/>
  <c r="B969"/>
  <c r="B968"/>
  <c r="B967"/>
  <c r="B966"/>
  <c r="B965"/>
  <c r="B964"/>
  <c r="B963"/>
  <c r="B962"/>
  <c r="B961"/>
  <c r="B960"/>
  <c r="B959"/>
  <c r="B958"/>
  <c r="B957"/>
  <c r="B956"/>
  <c r="B955"/>
  <c r="B954"/>
  <c r="B953"/>
  <c r="B952"/>
  <c r="B951"/>
  <c r="B950"/>
  <c r="B949"/>
  <c r="B948"/>
  <c r="B947"/>
  <c r="B946"/>
  <c r="B945"/>
  <c r="B944"/>
  <c r="B943"/>
  <c r="B942"/>
  <c r="B941"/>
  <c r="B940"/>
  <c r="B939"/>
  <c r="B938"/>
  <c r="B937"/>
  <c r="B936"/>
  <c r="B935"/>
  <c r="B934"/>
  <c r="B933"/>
  <c r="B932"/>
  <c r="B931"/>
  <c r="B930"/>
  <c r="B929"/>
  <c r="B928"/>
  <c r="B927"/>
  <c r="B926"/>
  <c r="B925"/>
  <c r="B924"/>
  <c r="B923"/>
  <c r="B922"/>
  <c r="B921"/>
  <c r="B920"/>
  <c r="B919"/>
  <c r="B918"/>
  <c r="B917"/>
  <c r="B916"/>
  <c r="B915"/>
  <c r="B914"/>
  <c r="B913"/>
  <c r="B912"/>
  <c r="B910"/>
  <c r="B909"/>
  <c r="B908"/>
  <c r="B907"/>
  <c r="B906"/>
  <c r="B905"/>
  <c r="B904"/>
  <c r="B903"/>
  <c r="B902"/>
  <c r="B901"/>
  <c r="B900"/>
  <c r="B899"/>
  <c r="B898"/>
  <c r="B897"/>
  <c r="B896"/>
  <c r="B895"/>
  <c r="B894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863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45"/>
  <c r="B844"/>
  <c r="B843"/>
  <c r="B842"/>
  <c r="B841"/>
  <c r="B840"/>
  <c r="B839"/>
  <c r="B838"/>
  <c r="B837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797"/>
  <c r="B796"/>
  <c r="B795"/>
  <c r="B794"/>
  <c r="B793"/>
  <c r="B792"/>
  <c r="B791"/>
  <c r="B790"/>
  <c r="B789"/>
  <c r="B788"/>
  <c r="B787"/>
  <c r="B786"/>
  <c r="B785"/>
  <c r="B784"/>
  <c r="B783"/>
  <c r="B782"/>
  <c r="B781"/>
  <c r="B780"/>
  <c r="B779"/>
  <c r="B77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B726"/>
  <c r="B725"/>
  <c r="B724"/>
  <c r="B723"/>
  <c r="B722"/>
  <c r="B721"/>
  <c r="B720"/>
  <c r="B719"/>
  <c r="B718"/>
  <c r="B717"/>
  <c r="B716"/>
  <c r="B715"/>
  <c r="B714"/>
  <c r="B713"/>
  <c r="B712"/>
  <c r="B711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H1315"/>
  <c r="H1314"/>
  <c r="H1313"/>
  <c r="H1312"/>
  <c r="H1311"/>
  <c r="H1310"/>
  <c r="H1309"/>
  <c r="H1308"/>
  <c r="H1307"/>
  <c r="H1306"/>
  <c r="H1279"/>
  <c r="H1265"/>
  <c r="H1251"/>
  <c r="H1237"/>
  <c r="H1223"/>
  <c r="H1209"/>
  <c r="H1278"/>
  <c r="H1264"/>
  <c r="H1250"/>
  <c r="H1236"/>
  <c r="H1222"/>
  <c r="H1208"/>
  <c r="H1277"/>
  <c r="H1263"/>
  <c r="H1249"/>
  <c r="H1235"/>
  <c r="H1221"/>
  <c r="H1207"/>
  <c r="H1276"/>
  <c r="H1262"/>
  <c r="H1248"/>
  <c r="H1234"/>
  <c r="H1220"/>
  <c r="H1206"/>
  <c r="H1275"/>
  <c r="H1261"/>
  <c r="H1247"/>
  <c r="H1233"/>
  <c r="H1219"/>
  <c r="H1205"/>
  <c r="H1274"/>
  <c r="H1260"/>
  <c r="H1246"/>
  <c r="H1232"/>
  <c r="H1218"/>
  <c r="H1204"/>
  <c r="H1273"/>
  <c r="H1259"/>
  <c r="H1245"/>
  <c r="H1231"/>
  <c r="H1217"/>
  <c r="H1203"/>
  <c r="H1271"/>
  <c r="H1257"/>
  <c r="H1243"/>
  <c r="H1229"/>
  <c r="H1215"/>
  <c r="H1201"/>
  <c r="H1270"/>
  <c r="H1256"/>
  <c r="H1242"/>
  <c r="H1228"/>
  <c r="H1214"/>
  <c r="H1200"/>
  <c r="H1269"/>
  <c r="H1255"/>
  <c r="H1241"/>
  <c r="H1227"/>
  <c r="H1213"/>
  <c r="H1199"/>
  <c r="H1268"/>
  <c r="H1254"/>
  <c r="H1240"/>
  <c r="H1226"/>
  <c r="H1212"/>
  <c r="H1198"/>
  <c r="H1267"/>
  <c r="H1253"/>
  <c r="H1239"/>
  <c r="H1225"/>
  <c r="H1211"/>
  <c r="H1197"/>
  <c r="H1181"/>
  <c r="H1185"/>
  <c r="H1189"/>
  <c r="H1182"/>
  <c r="H1186"/>
  <c r="H1190"/>
  <c r="H1184"/>
  <c r="H1188"/>
  <c r="H1180"/>
  <c r="H1177"/>
  <c r="H1091"/>
  <c r="H1048"/>
  <c r="H1176"/>
  <c r="H1090"/>
  <c r="H1047"/>
  <c r="H1175"/>
  <c r="H1089"/>
  <c r="H1046"/>
  <c r="H1174"/>
  <c r="H1088"/>
  <c r="H1045"/>
  <c r="H1173"/>
  <c r="H1087"/>
  <c r="H1044"/>
  <c r="H1171"/>
  <c r="H1085"/>
  <c r="H1042"/>
  <c r="H1170"/>
  <c r="H1084"/>
  <c r="H1041"/>
  <c r="H1169"/>
  <c r="H1083"/>
  <c r="H1040"/>
  <c r="H1168"/>
  <c r="H1082"/>
  <c r="H1039"/>
  <c r="H1166"/>
  <c r="H1080"/>
  <c r="H1037"/>
  <c r="H1165"/>
  <c r="H1079"/>
  <c r="H1036"/>
  <c r="H1164"/>
  <c r="H1078"/>
  <c r="H1035"/>
  <c r="H1163"/>
  <c r="H1077"/>
  <c r="H1034"/>
  <c r="H1161"/>
  <c r="H1075"/>
  <c r="H1032"/>
  <c r="H1160"/>
  <c r="H1074"/>
  <c r="H1031"/>
  <c r="H1159"/>
  <c r="H1073"/>
  <c r="H1030"/>
  <c r="H1158"/>
  <c r="H1072"/>
  <c r="H1029"/>
  <c r="H1156"/>
  <c r="H1070"/>
  <c r="H1027"/>
  <c r="H1155"/>
  <c r="H1069"/>
  <c r="H1026"/>
  <c r="H1154"/>
  <c r="H1068"/>
  <c r="H1025"/>
  <c r="H1152"/>
  <c r="H1066"/>
  <c r="H1023"/>
  <c r="H1150"/>
  <c r="H1064"/>
  <c r="H1021"/>
  <c r="H1149"/>
  <c r="H1063"/>
  <c r="H1020"/>
  <c r="H1148"/>
  <c r="H1062"/>
  <c r="H1019"/>
  <c r="H1147"/>
  <c r="H1061"/>
  <c r="H1018"/>
  <c r="H1146"/>
  <c r="H1060"/>
  <c r="H1017"/>
  <c r="H1145"/>
  <c r="H1059"/>
  <c r="H1016"/>
  <c r="H1144"/>
  <c r="H1058"/>
  <c r="H1015"/>
  <c r="H1143"/>
  <c r="H1057"/>
  <c r="H1014"/>
  <c r="H1142"/>
  <c r="H1056"/>
  <c r="H1013"/>
  <c r="H1140"/>
  <c r="H1054"/>
  <c r="H1011"/>
  <c r="H1139"/>
  <c r="H1053"/>
  <c r="H1010"/>
  <c r="H1138"/>
  <c r="H1052"/>
  <c r="H1009"/>
  <c r="H944"/>
  <c r="H973"/>
  <c r="H941"/>
  <c r="H972"/>
  <c r="H940"/>
  <c r="H971"/>
  <c r="H939"/>
  <c r="H970"/>
  <c r="H938"/>
  <c r="H968"/>
  <c r="H936"/>
  <c r="H967"/>
  <c r="H935"/>
  <c r="H966"/>
  <c r="H934"/>
  <c r="H965"/>
  <c r="H933"/>
  <c r="H963"/>
  <c r="H931"/>
  <c r="H962"/>
  <c r="H930"/>
  <c r="H961"/>
  <c r="H929"/>
  <c r="H960"/>
  <c r="H928"/>
  <c r="H959"/>
  <c r="H927"/>
  <c r="H958"/>
  <c r="H926"/>
  <c r="H957"/>
  <c r="H925"/>
  <c r="H956"/>
  <c r="H924"/>
  <c r="H954"/>
  <c r="H922"/>
  <c r="H952"/>
  <c r="H920"/>
  <c r="H951"/>
  <c r="H919"/>
  <c r="H949"/>
  <c r="H917"/>
  <c r="H948"/>
  <c r="H916"/>
  <c r="H947"/>
  <c r="H915"/>
  <c r="H946"/>
  <c r="H914"/>
  <c r="H912"/>
  <c r="H849"/>
  <c r="H819"/>
  <c r="H759"/>
  <c r="H729"/>
  <c r="H699"/>
  <c r="H639"/>
  <c r="H609"/>
  <c r="H549"/>
  <c r="H519"/>
  <c r="H489"/>
  <c r="H847"/>
  <c r="H817"/>
  <c r="H757"/>
  <c r="H727"/>
  <c r="H697"/>
  <c r="H637"/>
  <c r="H607"/>
  <c r="H547"/>
  <c r="H517"/>
  <c r="H487"/>
  <c r="H846"/>
  <c r="H816"/>
  <c r="H756"/>
  <c r="H726"/>
  <c r="H696"/>
  <c r="H636"/>
  <c r="H606"/>
  <c r="H546"/>
  <c r="H516"/>
  <c r="H486"/>
  <c r="H845"/>
  <c r="H815"/>
  <c r="H755"/>
  <c r="H725"/>
  <c r="H695"/>
  <c r="H635"/>
  <c r="H605"/>
  <c r="H545"/>
  <c r="H515"/>
  <c r="H485"/>
  <c r="H844"/>
  <c r="H814"/>
  <c r="H754"/>
  <c r="H724"/>
  <c r="H694"/>
  <c r="H634"/>
  <c r="H604"/>
  <c r="H544"/>
  <c r="H514"/>
  <c r="H484"/>
  <c r="H843"/>
  <c r="H813"/>
  <c r="H753"/>
  <c r="H723"/>
  <c r="H693"/>
  <c r="H633"/>
  <c r="H603"/>
  <c r="H543"/>
  <c r="H513"/>
  <c r="H483"/>
  <c r="H841"/>
  <c r="H811"/>
  <c r="H751"/>
  <c r="H721"/>
  <c r="H691"/>
  <c r="H631"/>
  <c r="H601"/>
  <c r="H541"/>
  <c r="H511"/>
  <c r="H481"/>
  <c r="H840"/>
  <c r="H810"/>
  <c r="H750"/>
  <c r="H720"/>
  <c r="H690"/>
  <c r="H630"/>
  <c r="H600"/>
  <c r="H540"/>
  <c r="H510"/>
  <c r="H480"/>
  <c r="H839"/>
  <c r="H809"/>
  <c r="H749"/>
  <c r="H719"/>
  <c r="H689"/>
  <c r="H629"/>
  <c r="H599"/>
  <c r="H539"/>
  <c r="H509"/>
  <c r="H479"/>
  <c r="H838"/>
  <c r="H808"/>
  <c r="H748"/>
  <c r="H718"/>
  <c r="H688"/>
  <c r="H628"/>
  <c r="H598"/>
  <c r="H538"/>
  <c r="H508"/>
  <c r="H478"/>
  <c r="H835"/>
  <c r="H805"/>
  <c r="H745"/>
  <c r="H715"/>
  <c r="H685"/>
  <c r="H625"/>
  <c r="H595"/>
  <c r="H535"/>
  <c r="H505"/>
  <c r="H475"/>
  <c r="H834"/>
  <c r="H804"/>
  <c r="H744"/>
  <c r="H714"/>
  <c r="H684"/>
  <c r="H624"/>
  <c r="H594"/>
  <c r="H534"/>
  <c r="H504"/>
  <c r="H474"/>
  <c r="H833"/>
  <c r="H803"/>
  <c r="H743"/>
  <c r="H713"/>
  <c r="H683"/>
  <c r="H623"/>
  <c r="H593"/>
  <c r="H533"/>
  <c r="H503"/>
  <c r="H473"/>
  <c r="H832"/>
  <c r="H802"/>
  <c r="H742"/>
  <c r="H712"/>
  <c r="H682"/>
  <c r="H622"/>
  <c r="H592"/>
  <c r="H532"/>
  <c r="H502"/>
  <c r="H472"/>
  <c r="H831"/>
  <c r="H801"/>
  <c r="H741"/>
  <c r="H711"/>
  <c r="H681"/>
  <c r="H621"/>
  <c r="H591"/>
  <c r="H531"/>
  <c r="H501"/>
  <c r="H471"/>
  <c r="H830"/>
  <c r="H800"/>
  <c r="H740"/>
  <c r="H710"/>
  <c r="H680"/>
  <c r="H620"/>
  <c r="H590"/>
  <c r="H530"/>
  <c r="H500"/>
  <c r="H470"/>
  <c r="H828"/>
  <c r="H798"/>
  <c r="H738"/>
  <c r="H708"/>
  <c r="H678"/>
  <c r="H618"/>
  <c r="H588"/>
  <c r="H528"/>
  <c r="H498"/>
  <c r="H468"/>
  <c r="H827"/>
  <c r="H797"/>
  <c r="H737"/>
  <c r="H707"/>
  <c r="H677"/>
  <c r="H617"/>
  <c r="H587"/>
  <c r="H527"/>
  <c r="H497"/>
  <c r="H467"/>
  <c r="H826"/>
  <c r="H796"/>
  <c r="H736"/>
  <c r="H706"/>
  <c r="H676"/>
  <c r="H616"/>
  <c r="H586"/>
  <c r="H526"/>
  <c r="H496"/>
  <c r="H466"/>
  <c r="H825"/>
  <c r="H795"/>
  <c r="H735"/>
  <c r="H705"/>
  <c r="H675"/>
  <c r="H615"/>
  <c r="H585"/>
  <c r="H525"/>
  <c r="H495"/>
  <c r="H465"/>
  <c r="H824"/>
  <c r="H794"/>
  <c r="H734"/>
  <c r="H704"/>
  <c r="H674"/>
  <c r="H614"/>
  <c r="H584"/>
  <c r="H524"/>
  <c r="H494"/>
  <c r="H464"/>
  <c r="H823"/>
  <c r="H793"/>
  <c r="H733"/>
  <c r="H703"/>
  <c r="H673"/>
  <c r="H613"/>
  <c r="H583"/>
  <c r="H523"/>
  <c r="H493"/>
  <c r="H463"/>
  <c r="H822"/>
  <c r="H792"/>
  <c r="H732"/>
  <c r="H702"/>
  <c r="H672"/>
  <c r="H612"/>
  <c r="H582"/>
  <c r="H522"/>
  <c r="H492"/>
  <c r="H462"/>
  <c r="H821"/>
  <c r="H791"/>
  <c r="H731"/>
  <c r="H701"/>
  <c r="H671"/>
  <c r="H611"/>
  <c r="H581"/>
  <c r="H521"/>
  <c r="H491"/>
  <c r="H461"/>
  <c r="H242"/>
  <c r="H243"/>
  <c r="H245"/>
  <c r="H247"/>
  <c r="H248"/>
  <c r="H249"/>
  <c r="H251"/>
  <c r="H252"/>
  <c r="H254"/>
  <c r="H255"/>
  <c r="H256"/>
  <c r="H257"/>
  <c r="H259"/>
  <c r="H260"/>
  <c r="H458"/>
  <c r="H414"/>
  <c r="H392"/>
  <c r="H370"/>
  <c r="H348"/>
  <c r="H326"/>
  <c r="H304"/>
  <c r="H282"/>
  <c r="H457"/>
  <c r="H413"/>
  <c r="H391"/>
  <c r="H369"/>
  <c r="H347"/>
  <c r="H325"/>
  <c r="H303"/>
  <c r="H281"/>
  <c r="H455"/>
  <c r="H411"/>
  <c r="H389"/>
  <c r="H367"/>
  <c r="H345"/>
  <c r="H323"/>
  <c r="H301"/>
  <c r="H279"/>
  <c r="H454"/>
  <c r="H410"/>
  <c r="H388"/>
  <c r="H366"/>
  <c r="H344"/>
  <c r="H322"/>
  <c r="H300"/>
  <c r="H278"/>
  <c r="H453"/>
  <c r="H409"/>
  <c r="H387"/>
  <c r="H365"/>
  <c r="H343"/>
  <c r="H321"/>
  <c r="H299"/>
  <c r="H277"/>
  <c r="H452"/>
  <c r="H408"/>
  <c r="H386"/>
  <c r="H364"/>
  <c r="H342"/>
  <c r="H320"/>
  <c r="H298"/>
  <c r="H276"/>
  <c r="H450"/>
  <c r="H406"/>
  <c r="H384"/>
  <c r="H362"/>
  <c r="H340"/>
  <c r="H318"/>
  <c r="H296"/>
  <c r="H274"/>
  <c r="H449"/>
  <c r="H405"/>
  <c r="H383"/>
  <c r="H361"/>
  <c r="H339"/>
  <c r="H317"/>
  <c r="H295"/>
  <c r="H273"/>
  <c r="H447"/>
  <c r="H403"/>
  <c r="H381"/>
  <c r="H359"/>
  <c r="H337"/>
  <c r="H315"/>
  <c r="H293"/>
  <c r="H271"/>
  <c r="H446"/>
  <c r="H402"/>
  <c r="H380"/>
  <c r="H358"/>
  <c r="H336"/>
  <c r="H314"/>
  <c r="H292"/>
  <c r="H270"/>
  <c r="H445"/>
  <c r="H401"/>
  <c r="H379"/>
  <c r="H357"/>
  <c r="H335"/>
  <c r="H313"/>
  <c r="H291"/>
  <c r="H269"/>
  <c r="H443"/>
  <c r="H399"/>
  <c r="H333"/>
  <c r="H311"/>
  <c r="H289"/>
  <c r="H267"/>
  <c r="H441"/>
  <c r="H397"/>
  <c r="H375"/>
  <c r="H353"/>
  <c r="H331"/>
  <c r="H309"/>
  <c r="H287"/>
  <c r="H265"/>
  <c r="H440"/>
  <c r="H396"/>
  <c r="H374"/>
  <c r="H352"/>
  <c r="H330"/>
  <c r="H308"/>
  <c r="H286"/>
  <c r="H264"/>
  <c r="H394"/>
  <c r="H328"/>
  <c r="H230"/>
  <c r="H232"/>
  <c r="H233"/>
  <c r="H234"/>
  <c r="H235"/>
  <c r="H237"/>
  <c r="H238"/>
  <c r="H220"/>
  <c r="H221"/>
  <c r="H223"/>
  <c r="H225"/>
  <c r="H226"/>
  <c r="H227"/>
  <c r="H229"/>
  <c r="H181"/>
  <c r="H182"/>
  <c r="H183"/>
  <c r="H184"/>
  <c r="H185"/>
  <c r="H186"/>
  <c r="H187"/>
  <c r="H188"/>
  <c r="H189"/>
  <c r="H190"/>
  <c r="H192"/>
  <c r="H193"/>
  <c r="H194"/>
  <c r="H195"/>
  <c r="H196"/>
  <c r="H197"/>
  <c r="H198"/>
  <c r="H199"/>
  <c r="H200"/>
  <c r="H201"/>
  <c r="H203"/>
  <c r="H204"/>
  <c r="H205"/>
  <c r="H206"/>
  <c r="H207"/>
  <c r="H208"/>
  <c r="H209"/>
  <c r="H210"/>
  <c r="H213"/>
  <c r="H215"/>
  <c r="H216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H177"/>
  <c r="H173"/>
  <c r="H172"/>
  <c r="H168"/>
  <c r="H167"/>
  <c r="H166"/>
  <c r="H165"/>
  <c r="H164"/>
  <c r="H163"/>
  <c r="H162"/>
  <c r="H160"/>
  <c r="H159"/>
  <c r="H158"/>
  <c r="H157"/>
  <c r="H127"/>
  <c r="H128"/>
  <c r="H129"/>
  <c r="H130"/>
  <c r="H131"/>
  <c r="H132"/>
  <c r="H133"/>
  <c r="H134"/>
  <c r="H135"/>
  <c r="H136"/>
  <c r="H138"/>
  <c r="H139"/>
  <c r="H140"/>
  <c r="H141"/>
  <c r="H145"/>
  <c r="H146"/>
  <c r="H150"/>
  <c r="H151"/>
  <c r="H152"/>
  <c r="H154"/>
  <c r="H73"/>
  <c r="H74"/>
  <c r="H75"/>
  <c r="H76"/>
  <c r="H77"/>
  <c r="H78"/>
  <c r="H80"/>
  <c r="H81"/>
  <c r="H83"/>
  <c r="H84"/>
  <c r="H85"/>
  <c r="H88"/>
  <c r="H89"/>
  <c r="H90"/>
  <c r="H91"/>
  <c r="H92"/>
  <c r="H95"/>
  <c r="H96"/>
  <c r="H97"/>
  <c r="H98"/>
  <c r="H99"/>
  <c r="H100"/>
  <c r="H101"/>
  <c r="H103"/>
  <c r="H104"/>
  <c r="H105"/>
  <c r="H106"/>
  <c r="H108"/>
  <c r="H109"/>
  <c r="H111"/>
  <c r="H112"/>
  <c r="H113"/>
  <c r="H114"/>
  <c r="H115"/>
  <c r="H116"/>
  <c r="H117"/>
  <c r="H118"/>
  <c r="H119"/>
  <c r="H121"/>
  <c r="H122"/>
  <c r="H12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H70"/>
  <c r="H68"/>
  <c r="H67"/>
  <c r="H66"/>
  <c r="H65"/>
  <c r="H63"/>
  <c r="H62"/>
  <c r="H61"/>
  <c r="H60"/>
  <c r="H59"/>
  <c r="H56"/>
  <c r="H55"/>
  <c r="H54"/>
  <c r="H53"/>
  <c r="H52"/>
  <c r="H51"/>
  <c r="H50"/>
  <c r="H49"/>
  <c r="H47"/>
  <c r="H46"/>
  <c r="H45"/>
  <c r="H44"/>
  <c r="H43"/>
  <c r="H42"/>
  <c r="H40"/>
  <c r="H39"/>
  <c r="H37"/>
  <c r="H36"/>
  <c r="H35"/>
  <c r="H34"/>
  <c r="H32"/>
  <c r="H31"/>
  <c r="H30"/>
  <c r="H29"/>
  <c r="H28"/>
  <c r="H26"/>
  <c r="H25"/>
  <c r="H24"/>
  <c r="H23"/>
  <c r="H20"/>
  <c r="H19"/>
  <c r="H17"/>
  <c r="H16"/>
  <c r="H15"/>
  <c r="H14"/>
  <c r="H13"/>
  <c r="H12"/>
  <c r="H10"/>
  <c r="H9"/>
  <c r="H7"/>
  <c r="H6"/>
  <c r="H5"/>
  <c r="H4"/>
  <c r="H3"/>
  <c r="A4" i="11"/>
  <c r="A4" i="10"/>
  <c r="A4" i="9"/>
  <c r="A4" i="8"/>
  <c r="A5" i="7"/>
  <c r="A5" i="6"/>
  <c r="A5" i="5"/>
  <c r="A5" i="4"/>
  <c r="A4"/>
  <c r="A3" i="11"/>
  <c r="A2" i="7"/>
  <c r="A3" i="10"/>
  <c r="A4" i="7"/>
  <c r="A2" i="6"/>
  <c r="A4" i="5"/>
  <c r="A2"/>
  <c r="A2" i="4"/>
  <c r="A3" i="9"/>
  <c r="A3" i="8"/>
  <c r="A4" i="6"/>
  <c r="E148" i="11"/>
  <c r="H1324" i="2"/>
  <c r="C148" i="11"/>
  <c r="H1304" i="2" s="1"/>
  <c r="F147" i="11"/>
  <c r="F146"/>
  <c r="F145"/>
  <c r="F144"/>
  <c r="F143"/>
  <c r="F142"/>
  <c r="F141"/>
  <c r="F140"/>
  <c r="F139"/>
  <c r="F138"/>
  <c r="F137"/>
  <c r="F136"/>
  <c r="F135"/>
  <c r="F134"/>
  <c r="F133"/>
  <c r="E131"/>
  <c r="H1323" i="2" s="1"/>
  <c r="C131" i="11"/>
  <c r="F130"/>
  <c r="F129"/>
  <c r="F128"/>
  <c r="F127"/>
  <c r="F126"/>
  <c r="F125"/>
  <c r="F124"/>
  <c r="F123"/>
  <c r="F122"/>
  <c r="F121"/>
  <c r="F120"/>
  <c r="F119"/>
  <c r="F118"/>
  <c r="F117"/>
  <c r="F116"/>
  <c r="F131" s="1"/>
  <c r="H1333" i="2" s="1"/>
  <c r="E114" i="11"/>
  <c r="H1322" i="2" s="1"/>
  <c r="C114" i="11"/>
  <c r="H1302" i="2"/>
  <c r="F113" i="11"/>
  <c r="F112"/>
  <c r="F111"/>
  <c r="F110"/>
  <c r="F109"/>
  <c r="F108"/>
  <c r="F107"/>
  <c r="F106"/>
  <c r="F105"/>
  <c r="F104"/>
  <c r="F103"/>
  <c r="F102"/>
  <c r="F101"/>
  <c r="F100"/>
  <c r="F99"/>
  <c r="F114" s="1"/>
  <c r="H1332" i="2" s="1"/>
  <c r="E97" i="11"/>
  <c r="H1321" i="2"/>
  <c r="C97" i="11"/>
  <c r="H1301" i="2" s="1"/>
  <c r="F96" i="11"/>
  <c r="F95"/>
  <c r="F94"/>
  <c r="F93"/>
  <c r="F92"/>
  <c r="F91"/>
  <c r="F90"/>
  <c r="F89"/>
  <c r="F88"/>
  <c r="F87"/>
  <c r="F86"/>
  <c r="F85"/>
  <c r="F84"/>
  <c r="F83"/>
  <c r="F82"/>
  <c r="F97" s="1"/>
  <c r="H1331" i="2" s="1"/>
  <c r="E78" i="11"/>
  <c r="H1319" i="2"/>
  <c r="C78" i="11"/>
  <c r="F77"/>
  <c r="F76"/>
  <c r="F75"/>
  <c r="F74"/>
  <c r="F73"/>
  <c r="F72"/>
  <c r="F71"/>
  <c r="F70"/>
  <c r="F69"/>
  <c r="F68"/>
  <c r="F67"/>
  <c r="F66"/>
  <c r="F65"/>
  <c r="F64"/>
  <c r="F78"/>
  <c r="F63"/>
  <c r="E61"/>
  <c r="H1318" i="2"/>
  <c r="C61" i="11"/>
  <c r="H1298" i="2" s="1"/>
  <c r="F60" i="11"/>
  <c r="F59"/>
  <c r="F58"/>
  <c r="F57"/>
  <c r="F56"/>
  <c r="F55"/>
  <c r="F54"/>
  <c r="F53"/>
  <c r="F52"/>
  <c r="F51"/>
  <c r="F50"/>
  <c r="F49"/>
  <c r="F48"/>
  <c r="F47"/>
  <c r="F61"/>
  <c r="H1328" i="2" s="1"/>
  <c r="F46" i="11"/>
  <c r="E44"/>
  <c r="H1317" i="2"/>
  <c r="C44" i="11"/>
  <c r="F43"/>
  <c r="F42"/>
  <c r="F41"/>
  <c r="F40"/>
  <c r="F39"/>
  <c r="F38"/>
  <c r="F37"/>
  <c r="F36"/>
  <c r="F35"/>
  <c r="F34"/>
  <c r="F33"/>
  <c r="F32"/>
  <c r="F31"/>
  <c r="F30"/>
  <c r="F44"/>
  <c r="F29"/>
  <c r="E27"/>
  <c r="H1316" i="2"/>
  <c r="C27" i="11"/>
  <c r="F26"/>
  <c r="F25"/>
  <c r="F24"/>
  <c r="F23"/>
  <c r="F22"/>
  <c r="F21"/>
  <c r="F20"/>
  <c r="F19"/>
  <c r="F18"/>
  <c r="F17"/>
  <c r="F16"/>
  <c r="F15"/>
  <c r="F14"/>
  <c r="F13"/>
  <c r="F12"/>
  <c r="F27"/>
  <c r="H1326" i="2" s="1"/>
  <c r="H27" i="10"/>
  <c r="H1280" i="2"/>
  <c r="G27" i="10"/>
  <c r="H1266" i="2" s="1"/>
  <c r="F27" i="10"/>
  <c r="H1252" i="2"/>
  <c r="E27" i="10"/>
  <c r="H1238" i="2" s="1"/>
  <c r="D27" i="10"/>
  <c r="H1224" i="2" s="1"/>
  <c r="C27" i="10"/>
  <c r="H1210" i="2" s="1"/>
  <c r="I26" i="10"/>
  <c r="H1293" i="2" s="1"/>
  <c r="I25" i="10"/>
  <c r="H1292" i="2"/>
  <c r="I24" i="10"/>
  <c r="H1291" i="2" s="1"/>
  <c r="I23" i="10"/>
  <c r="H1290" i="2"/>
  <c r="I22" i="10"/>
  <c r="H1289" i="2" s="1"/>
  <c r="I21" i="10"/>
  <c r="H1288" i="2"/>
  <c r="I20" i="10"/>
  <c r="H1287" i="2" s="1"/>
  <c r="H18" i="10"/>
  <c r="H1272" i="2"/>
  <c r="G18" i="10"/>
  <c r="I18" s="1"/>
  <c r="H1286" i="2" s="1"/>
  <c r="F18" i="10"/>
  <c r="E18"/>
  <c r="H1230" i="2" s="1"/>
  <c r="D18" i="10"/>
  <c r="H1216" i="2"/>
  <c r="C18" i="10"/>
  <c r="H1202" i="2" s="1"/>
  <c r="I17" i="10"/>
  <c r="H1285" i="2"/>
  <c r="I16" i="10"/>
  <c r="H1284" i="2" s="1"/>
  <c r="I15" i="10"/>
  <c r="H1283" i="2"/>
  <c r="I14" i="10"/>
  <c r="H1282" i="2" s="1"/>
  <c r="I13" i="10"/>
  <c r="H1281" i="2"/>
  <c r="E107" i="9"/>
  <c r="H1191" i="2" s="1"/>
  <c r="D107" i="9"/>
  <c r="H1187" i="2"/>
  <c r="C107" i="9"/>
  <c r="H1183" i="2" s="1"/>
  <c r="F106" i="9"/>
  <c r="H1194" i="2"/>
  <c r="F105" i="9"/>
  <c r="F104"/>
  <c r="E97"/>
  <c r="H1134" i="2" s="1"/>
  <c r="E96" i="9"/>
  <c r="E95"/>
  <c r="H1132" i="2"/>
  <c r="E94" i="9"/>
  <c r="H1131" i="2" s="1"/>
  <c r="E93" i="9"/>
  <c r="F92"/>
  <c r="D92"/>
  <c r="H1086" i="2" s="1"/>
  <c r="C92" i="9"/>
  <c r="H1043" i="2" s="1"/>
  <c r="E91" i="9"/>
  <c r="H1128" i="2" s="1"/>
  <c r="E90" i="9"/>
  <c r="H1127" i="2"/>
  <c r="E89" i="9"/>
  <c r="H1126" i="2" s="1"/>
  <c r="E88" i="9"/>
  <c r="H1125" i="2"/>
  <c r="E86" i="9"/>
  <c r="H1123" i="2" s="1"/>
  <c r="E85" i="9"/>
  <c r="H1122" i="2"/>
  <c r="E84" i="9"/>
  <c r="E83"/>
  <c r="H1120" i="2"/>
  <c r="F82" i="9"/>
  <c r="H1162" i="2" s="1"/>
  <c r="D82" i="9"/>
  <c r="H1076" i="2"/>
  <c r="C82" i="9"/>
  <c r="E81"/>
  <c r="H1118" i="2" s="1"/>
  <c r="E80" i="9"/>
  <c r="H1117" i="2"/>
  <c r="E79" i="9"/>
  <c r="H1116" i="2" s="1"/>
  <c r="E78" i="9"/>
  <c r="H1115" i="2"/>
  <c r="F77" i="9"/>
  <c r="H1157" i="2" s="1"/>
  <c r="E77" i="9"/>
  <c r="H1114" i="2"/>
  <c r="D77" i="9"/>
  <c r="H1071" i="2" s="1"/>
  <c r="C77" i="9"/>
  <c r="H1028" i="2"/>
  <c r="E76" i="9"/>
  <c r="H1113" i="2" s="1"/>
  <c r="E75" i="9"/>
  <c r="H1112" i="2"/>
  <c r="E74" i="9"/>
  <c r="H1111" i="2" s="1"/>
  <c r="F73" i="9"/>
  <c r="H1153" i="2"/>
  <c r="D73" i="9"/>
  <c r="H1067" i="2" s="1"/>
  <c r="C73" i="9"/>
  <c r="H1024" i="2"/>
  <c r="E70" i="9"/>
  <c r="H1109" i="2" s="1"/>
  <c r="E67" i="9"/>
  <c r="H1107" i="2"/>
  <c r="E66" i="9"/>
  <c r="H1106" i="2" s="1"/>
  <c r="E65" i="9"/>
  <c r="H1105" i="2"/>
  <c r="E64" i="9"/>
  <c r="H1104" i="2" s="1"/>
  <c r="E63" i="9"/>
  <c r="H1103" i="2"/>
  <c r="E62" i="9"/>
  <c r="H1102" i="2" s="1"/>
  <c r="E61" i="9"/>
  <c r="H1101" i="2"/>
  <c r="E60" i="9"/>
  <c r="H1100" i="2" s="1"/>
  <c r="E59" i="9"/>
  <c r="H1099" i="2"/>
  <c r="F58" i="9"/>
  <c r="H1141" i="2" s="1"/>
  <c r="D58" i="9"/>
  <c r="H1055" i="2"/>
  <c r="C58" i="9"/>
  <c r="H1012" i="2" s="1"/>
  <c r="E57" i="9"/>
  <c r="H1097" i="2"/>
  <c r="E56" i="9"/>
  <c r="H1096" i="2" s="1"/>
  <c r="E55" i="9"/>
  <c r="H1095" i="2"/>
  <c r="F54" i="9"/>
  <c r="H1137" i="2" s="1"/>
  <c r="F68" i="9"/>
  <c r="H1151" i="2"/>
  <c r="D54" i="9"/>
  <c r="H1051" i="2" s="1"/>
  <c r="D68" i="9"/>
  <c r="H1065" i="2"/>
  <c r="C54" i="9"/>
  <c r="H1008" i="2" s="1"/>
  <c r="C68" i="9"/>
  <c r="E68"/>
  <c r="H1108" i="2" s="1"/>
  <c r="E44" i="9"/>
  <c r="H1005" i="2" s="1"/>
  <c r="E43" i="9"/>
  <c r="H1004" i="2" s="1"/>
  <c r="E42" i="9"/>
  <c r="H1003" i="2"/>
  <c r="E41" i="9"/>
  <c r="D40"/>
  <c r="H969" i="2" s="1"/>
  <c r="C40" i="9"/>
  <c r="C45" s="1"/>
  <c r="C46" s="1"/>
  <c r="H943" i="2" s="1"/>
  <c r="E39" i="9"/>
  <c r="H1000" i="2" s="1"/>
  <c r="E38" i="9"/>
  <c r="H999" i="2"/>
  <c r="E37" i="9"/>
  <c r="H998" i="2" s="1"/>
  <c r="E36" i="9"/>
  <c r="H997" i="2"/>
  <c r="D35" i="9"/>
  <c r="H964" i="2" s="1"/>
  <c r="C35" i="9"/>
  <c r="H932" i="2"/>
  <c r="E34" i="9"/>
  <c r="H995" i="2" s="1"/>
  <c r="E33" i="9"/>
  <c r="H994" i="2"/>
  <c r="E32" i="9"/>
  <c r="H993" i="2" s="1"/>
  <c r="E31" i="9"/>
  <c r="H992" i="2"/>
  <c r="E30" i="9"/>
  <c r="H991" i="2" s="1"/>
  <c r="E29" i="9"/>
  <c r="H990" i="2"/>
  <c r="E28" i="9"/>
  <c r="H989" i="2" s="1"/>
  <c r="E27" i="9"/>
  <c r="D26"/>
  <c r="H955" i="2" s="1"/>
  <c r="C26" i="9"/>
  <c r="H923" i="2"/>
  <c r="E23" i="9"/>
  <c r="H986" i="2" s="1"/>
  <c r="E22" i="9"/>
  <c r="E20"/>
  <c r="H984" i="2"/>
  <c r="E19" i="9"/>
  <c r="H983" i="2" s="1"/>
  <c r="D18" i="9"/>
  <c r="C18"/>
  <c r="E18" s="1"/>
  <c r="H982" i="2" s="1"/>
  <c r="E17" i="9"/>
  <c r="H981" i="2"/>
  <c r="E16" i="9"/>
  <c r="H980" i="2" s="1"/>
  <c r="E15" i="9"/>
  <c r="E14"/>
  <c r="H978" i="2" s="1"/>
  <c r="D13" i="9"/>
  <c r="C13"/>
  <c r="H913" i="2" s="1"/>
  <c r="E11" i="9"/>
  <c r="H976" i="2"/>
  <c r="N42" i="8"/>
  <c r="H789" i="2" s="1"/>
  <c r="G42" i="8"/>
  <c r="J42"/>
  <c r="N40"/>
  <c r="H787" i="2" s="1"/>
  <c r="G40" i="8"/>
  <c r="N39"/>
  <c r="H786" i="2" s="1"/>
  <c r="G39" i="8"/>
  <c r="H576" i="2"/>
  <c r="N38" i="8"/>
  <c r="G38"/>
  <c r="J38"/>
  <c r="H575" i="2"/>
  <c r="N37" i="8"/>
  <c r="Q37" s="1"/>
  <c r="H874" i="2" s="1"/>
  <c r="H784"/>
  <c r="G37" i="8"/>
  <c r="J37" s="1"/>
  <c r="H574" i="2"/>
  <c r="N36" i="8"/>
  <c r="Q36" s="1"/>
  <c r="H873" i="2" s="1"/>
  <c r="G36" i="8"/>
  <c r="J36" s="1"/>
  <c r="P35"/>
  <c r="H842" i="2" s="1"/>
  <c r="O35" i="8"/>
  <c r="H812" i="2"/>
  <c r="M35" i="8"/>
  <c r="H752" i="2" s="1"/>
  <c r="L35" i="8"/>
  <c r="H722" i="2"/>
  <c r="K35" i="8"/>
  <c r="H692" i="2" s="1"/>
  <c r="I35" i="8"/>
  <c r="H632" i="2"/>
  <c r="H35" i="8"/>
  <c r="H602" i="2" s="1"/>
  <c r="F35" i="8"/>
  <c r="H542" i="2"/>
  <c r="E35" i="8"/>
  <c r="G35" s="1"/>
  <c r="D35"/>
  <c r="H482" i="2" s="1"/>
  <c r="N34" i="8"/>
  <c r="Q34"/>
  <c r="G34"/>
  <c r="H571" i="2" s="1"/>
  <c r="J34" i="8"/>
  <c r="H661" i="2"/>
  <c r="N33" i="8"/>
  <c r="H780" i="2" s="1"/>
  <c r="Q33" i="8"/>
  <c r="H870" i="2"/>
  <c r="G33" i="8"/>
  <c r="N32"/>
  <c r="H779" i="2"/>
  <c r="Q32" i="8"/>
  <c r="H869" i="2" s="1"/>
  <c r="G32" i="8"/>
  <c r="N31"/>
  <c r="Q31" s="1"/>
  <c r="H868" i="2" s="1"/>
  <c r="H778"/>
  <c r="G31" i="8"/>
  <c r="J31" s="1"/>
  <c r="H568" i="2"/>
  <c r="P30" i="8"/>
  <c r="H837" i="2" s="1"/>
  <c r="O30" i="8"/>
  <c r="H807" i="2"/>
  <c r="M30" i="8"/>
  <c r="M41" s="1"/>
  <c r="L30"/>
  <c r="L41"/>
  <c r="H728" i="2"/>
  <c r="H717"/>
  <c r="K30" i="8"/>
  <c r="H687" i="2"/>
  <c r="I30" i="8"/>
  <c r="I41" s="1"/>
  <c r="H30"/>
  <c r="H597" i="2"/>
  <c r="H41" i="8"/>
  <c r="H608" i="2" s="1"/>
  <c r="F30" i="8"/>
  <c r="H537" i="2"/>
  <c r="F41" i="8"/>
  <c r="H548" i="2" s="1"/>
  <c r="E30" i="8"/>
  <c r="H507" i="2"/>
  <c r="D30" i="8"/>
  <c r="P28"/>
  <c r="H836" i="2" s="1"/>
  <c r="O28" i="8"/>
  <c r="H806" i="2"/>
  <c r="M28" i="8"/>
  <c r="H746" i="2" s="1"/>
  <c r="L28" i="8"/>
  <c r="K28"/>
  <c r="H686" i="2" s="1"/>
  <c r="I28" i="8"/>
  <c r="H626" i="2"/>
  <c r="H28" i="8"/>
  <c r="H43" s="1"/>
  <c r="H610" i="2" s="1"/>
  <c r="F28" i="8"/>
  <c r="H536" i="2" s="1"/>
  <c r="E28" i="8"/>
  <c r="H506" i="2" s="1"/>
  <c r="D28" i="8"/>
  <c r="H476" i="2" s="1"/>
  <c r="N27" i="8"/>
  <c r="H775" i="2" s="1"/>
  <c r="G27" i="8"/>
  <c r="J27"/>
  <c r="N26"/>
  <c r="Q26" s="1"/>
  <c r="H864" i="2" s="1"/>
  <c r="G26" i="8"/>
  <c r="H564" i="2" s="1"/>
  <c r="N25" i="8"/>
  <c r="H773" i="2" s="1"/>
  <c r="G25" i="8"/>
  <c r="J25"/>
  <c r="H653" i="2" s="1"/>
  <c r="N24" i="8"/>
  <c r="Q24"/>
  <c r="G24"/>
  <c r="J24" s="1"/>
  <c r="N23"/>
  <c r="Q23"/>
  <c r="G23"/>
  <c r="J23" s="1"/>
  <c r="R23" s="1"/>
  <c r="N22"/>
  <c r="G22"/>
  <c r="J22" s="1"/>
  <c r="N20"/>
  <c r="Q20" s="1"/>
  <c r="H770" i="2"/>
  <c r="G20" i="8"/>
  <c r="P19"/>
  <c r="O19"/>
  <c r="H799" i="2"/>
  <c r="M19" i="8"/>
  <c r="H739" i="2" s="1"/>
  <c r="L19" i="8"/>
  <c r="K19"/>
  <c r="H679" i="2" s="1"/>
  <c r="I19" i="8"/>
  <c r="H619" i="2" s="1"/>
  <c r="H19" i="8"/>
  <c r="F19"/>
  <c r="H529" i="2" s="1"/>
  <c r="E19" i="8"/>
  <c r="H499" i="2" s="1"/>
  <c r="D19" i="8"/>
  <c r="H469" i="2" s="1"/>
  <c r="N18" i="8"/>
  <c r="H768" i="2" s="1"/>
  <c r="G18" i="8"/>
  <c r="H558" i="2" s="1"/>
  <c r="N17" i="8"/>
  <c r="H767" i="2"/>
  <c r="Q17" i="8"/>
  <c r="H857" i="2" s="1"/>
  <c r="G17" i="8"/>
  <c r="N16"/>
  <c r="Q16" s="1"/>
  <c r="H856" i="2" s="1"/>
  <c r="H766"/>
  <c r="G16" i="8"/>
  <c r="J16" s="1"/>
  <c r="H556" i="2"/>
  <c r="N15" i="8"/>
  <c r="Q15" s="1"/>
  <c r="H855" i="2" s="1"/>
  <c r="G15" i="8"/>
  <c r="J15" s="1"/>
  <c r="H555" i="2"/>
  <c r="N14" i="8"/>
  <c r="G14"/>
  <c r="H554" i="2" s="1"/>
  <c r="J14" i="8"/>
  <c r="H644" i="2" s="1"/>
  <c r="N13" i="8"/>
  <c r="Q13" s="1"/>
  <c r="H853" i="2" s="1"/>
  <c r="G13" i="8"/>
  <c r="H553" i="2" s="1"/>
  <c r="N12" i="8"/>
  <c r="Q12" s="1"/>
  <c r="G12"/>
  <c r="N11"/>
  <c r="Q11" s="1"/>
  <c r="H761" i="2"/>
  <c r="G11" i="8"/>
  <c r="H551" i="2" s="1"/>
  <c r="L33" i="7"/>
  <c r="H436" i="2" s="1"/>
  <c r="L32" i="7"/>
  <c r="H435" i="2"/>
  <c r="L30" i="7"/>
  <c r="H433" i="2" s="1"/>
  <c r="L29" i="7"/>
  <c r="H432" i="2"/>
  <c r="L28" i="7"/>
  <c r="H431" i="2" s="1"/>
  <c r="L27" i="7"/>
  <c r="H430" i="2"/>
  <c r="M26" i="7"/>
  <c r="H451" i="2" s="1"/>
  <c r="K26" i="7"/>
  <c r="H407" i="2"/>
  <c r="J26" i="7"/>
  <c r="H385" i="2" s="1"/>
  <c r="I26" i="7"/>
  <c r="H363" i="2"/>
  <c r="H26" i="7"/>
  <c r="H341" i="2" s="1"/>
  <c r="G26" i="7"/>
  <c r="H319" i="2"/>
  <c r="F26" i="7"/>
  <c r="H297" i="2" s="1"/>
  <c r="E26" i="7"/>
  <c r="H275" i="2"/>
  <c r="D26" i="7"/>
  <c r="H253" i="2" s="1"/>
  <c r="C26" i="7"/>
  <c r="L25"/>
  <c r="H428" i="2" s="1"/>
  <c r="L24" i="7"/>
  <c r="H427" i="2"/>
  <c r="M23" i="7"/>
  <c r="H448" i="2" s="1"/>
  <c r="K23" i="7"/>
  <c r="J23"/>
  <c r="H382" i="2"/>
  <c r="I23" i="7"/>
  <c r="H360" i="2" s="1"/>
  <c r="H23" i="7"/>
  <c r="H338" i="2"/>
  <c r="G23" i="7"/>
  <c r="H316" i="2" s="1"/>
  <c r="F23" i="7"/>
  <c r="H294" i="2"/>
  <c r="E23" i="7"/>
  <c r="H272" i="2" s="1"/>
  <c r="D23" i="7"/>
  <c r="H250" i="2"/>
  <c r="C23" i="7"/>
  <c r="L22"/>
  <c r="H425" i="2"/>
  <c r="L21" i="7"/>
  <c r="H424" i="2" s="1"/>
  <c r="L20" i="7"/>
  <c r="H423" i="2"/>
  <c r="M19" i="7"/>
  <c r="H444" i="2" s="1"/>
  <c r="K19" i="7"/>
  <c r="H400" i="2"/>
  <c r="J19" i="7"/>
  <c r="H378" i="2" s="1"/>
  <c r="I19" i="7"/>
  <c r="H356" i="2" s="1"/>
  <c r="H19" i="7"/>
  <c r="H334" i="2" s="1"/>
  <c r="G19" i="7"/>
  <c r="H312" i="2"/>
  <c r="F19" i="7"/>
  <c r="H290" i="2" s="1"/>
  <c r="E19" i="7"/>
  <c r="H268" i="2"/>
  <c r="D19" i="7"/>
  <c r="H246" i="2" s="1"/>
  <c r="C19" i="7"/>
  <c r="H224" i="2"/>
  <c r="J18" i="7"/>
  <c r="H377" i="2" s="1"/>
  <c r="I18" i="7"/>
  <c r="H355" i="2" s="1"/>
  <c r="L16" i="7"/>
  <c r="H419" i="2"/>
  <c r="L15" i="7"/>
  <c r="H418" i="2"/>
  <c r="M14" i="7"/>
  <c r="H439" i="2"/>
  <c r="K14" i="7"/>
  <c r="H395" i="2"/>
  <c r="J14" i="7"/>
  <c r="H373" i="2"/>
  <c r="I14" i="7"/>
  <c r="H351" i="2"/>
  <c r="H14" i="7"/>
  <c r="H329" i="2"/>
  <c r="G14" i="7"/>
  <c r="H307" i="2"/>
  <c r="F14" i="7"/>
  <c r="H285" i="2"/>
  <c r="E14" i="7"/>
  <c r="H263" i="2"/>
  <c r="D14" i="7"/>
  <c r="C14"/>
  <c r="H219" i="2" s="1"/>
  <c r="M13" i="7"/>
  <c r="J13"/>
  <c r="H372" i="2" s="1"/>
  <c r="I13" i="7"/>
  <c r="H350" i="2" s="1"/>
  <c r="G13" i="7"/>
  <c r="H306" i="2"/>
  <c r="F13" i="7"/>
  <c r="H284" i="2" s="1"/>
  <c r="E13" i="7"/>
  <c r="E17" s="1"/>
  <c r="D13"/>
  <c r="D43" i="6"/>
  <c r="C43"/>
  <c r="H211" i="2" s="1"/>
  <c r="D33" i="6"/>
  <c r="C33"/>
  <c r="H202" i="2"/>
  <c r="D21" i="6"/>
  <c r="C21"/>
  <c r="H191" i="2" s="1"/>
  <c r="D38" i="5"/>
  <c r="C38"/>
  <c r="H149" i="2"/>
  <c r="D29" i="5"/>
  <c r="C29"/>
  <c r="H142" i="2" s="1"/>
  <c r="H27" i="5"/>
  <c r="G27"/>
  <c r="H169" i="2" s="1"/>
  <c r="D22" i="5"/>
  <c r="C22"/>
  <c r="H16"/>
  <c r="G16"/>
  <c r="H161" i="2" s="1"/>
  <c r="D92" i="4"/>
  <c r="C9" i="14" s="1"/>
  <c r="D9" s="1"/>
  <c r="C92" i="4"/>
  <c r="H69" i="2" s="1"/>
  <c r="D79" i="4"/>
  <c r="D85"/>
  <c r="C79"/>
  <c r="C85" s="1"/>
  <c r="H64" i="2" s="1"/>
  <c r="H58"/>
  <c r="D76" i="4"/>
  <c r="C76"/>
  <c r="D65"/>
  <c r="C65"/>
  <c r="H61"/>
  <c r="H71" s="1"/>
  <c r="H79" s="1"/>
  <c r="G61"/>
  <c r="H110" i="2" s="1"/>
  <c r="D52" i="4"/>
  <c r="C52"/>
  <c r="H38" i="2" s="1"/>
  <c r="H50" i="4"/>
  <c r="H56"/>
  <c r="G50"/>
  <c r="H102" i="2" s="1"/>
  <c r="D40" i="4"/>
  <c r="C40"/>
  <c r="H27" i="2"/>
  <c r="D35" i="4"/>
  <c r="D46" s="1"/>
  <c r="C35"/>
  <c r="H22" i="2"/>
  <c r="D33" i="4"/>
  <c r="C33"/>
  <c r="H21" i="2"/>
  <c r="H28" i="4"/>
  <c r="H34" s="1"/>
  <c r="G28"/>
  <c r="G34" s="1"/>
  <c r="H93" i="2" s="1"/>
  <c r="D28" i="4"/>
  <c r="C28"/>
  <c r="H18" i="2"/>
  <c r="H22" i="4"/>
  <c r="H26" s="1"/>
  <c r="G22"/>
  <c r="G26" s="1"/>
  <c r="D20"/>
  <c r="C20"/>
  <c r="H11" i="2" s="1"/>
  <c r="H18" i="4"/>
  <c r="G18"/>
  <c r="H79" i="2" s="1"/>
  <c r="E7" i="14"/>
  <c r="E73" i="9"/>
  <c r="H1110" i="2" s="1"/>
  <c r="H1327"/>
  <c r="F148" i="11"/>
  <c r="F149" s="1"/>
  <c r="H1335" i="2" s="1"/>
  <c r="N30" i="8"/>
  <c r="H777" i="2" s="1"/>
  <c r="K41" i="8"/>
  <c r="H698" i="2" s="1"/>
  <c r="G30" i="8"/>
  <c r="H567" i="2"/>
  <c r="E54" i="9"/>
  <c r="H1094" i="2" s="1"/>
  <c r="C46" i="4"/>
  <c r="H33" i="2"/>
  <c r="H17" i="7"/>
  <c r="H332" i="2"/>
  <c r="K17" i="7"/>
  <c r="H398" i="2" s="1"/>
  <c r="H31" i="7"/>
  <c r="H34"/>
  <c r="H349" i="2" s="1"/>
  <c r="H562"/>
  <c r="H477"/>
  <c r="H945"/>
  <c r="D21" i="9"/>
  <c r="H953" i="2"/>
  <c r="H1192"/>
  <c r="H1033"/>
  <c r="H709"/>
  <c r="L43" i="8"/>
  <c r="H730" i="2" s="1"/>
  <c r="H560"/>
  <c r="J20" i="8"/>
  <c r="R20" s="1"/>
  <c r="H890" i="2" s="1"/>
  <c r="H1172"/>
  <c r="F87" i="9"/>
  <c r="H1167" i="2" s="1"/>
  <c r="H1303"/>
  <c r="E149" i="11"/>
  <c r="H1325" i="2"/>
  <c r="H589"/>
  <c r="H829"/>
  <c r="H771"/>
  <c r="Q22" i="8"/>
  <c r="Q25"/>
  <c r="D87" i="9"/>
  <c r="H1081" i="2" s="1"/>
  <c r="H563"/>
  <c r="H747"/>
  <c r="H979"/>
  <c r="H950"/>
  <c r="H1022"/>
  <c r="H1121"/>
  <c r="H1133"/>
  <c r="H87"/>
  <c r="J30" i="8"/>
  <c r="H657" i="2" s="1"/>
  <c r="Q30" i="8"/>
  <c r="H867" i="2" s="1"/>
  <c r="N35" i="8"/>
  <c r="O41"/>
  <c r="E35" i="9"/>
  <c r="H996" i="2"/>
  <c r="E58" i="9"/>
  <c r="H1098" i="2" s="1"/>
  <c r="E79" i="11"/>
  <c r="H1320" i="2"/>
  <c r="H565"/>
  <c r="H1244"/>
  <c r="H818"/>
  <c r="O43" i="8"/>
  <c r="H820" i="2"/>
  <c r="H782"/>
  <c r="Q35" i="8"/>
  <c r="H872" i="2" s="1"/>
  <c r="H863"/>
  <c r="H650"/>
  <c r="D41" i="8"/>
  <c r="G71" i="4"/>
  <c r="G79" s="1"/>
  <c r="C13" i="7"/>
  <c r="C149" i="11"/>
  <c r="H1305" i="2"/>
  <c r="H1299"/>
  <c r="E15" i="14"/>
  <c r="D15"/>
  <c r="H1296" i="2"/>
  <c r="C56" i="4"/>
  <c r="H41" i="2" s="1"/>
  <c r="H1329"/>
  <c r="D45" i="9"/>
  <c r="H974" i="2" s="1"/>
  <c r="C21" i="9"/>
  <c r="H921" i="2"/>
  <c r="H918"/>
  <c r="E82" i="9"/>
  <c r="H1119" i="2" s="1"/>
  <c r="H1130"/>
  <c r="D46" i="9"/>
  <c r="H975" i="2" s="1"/>
  <c r="G17" i="7"/>
  <c r="H310" i="2" s="1"/>
  <c r="A3" i="14"/>
  <c r="C73" i="2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A6" i="4"/>
  <c r="A5" i="10"/>
  <c r="A5" i="9"/>
  <c r="A5" i="8"/>
  <c r="C1335" i="2"/>
  <c r="C1334"/>
  <c r="C1333"/>
  <c r="C1332"/>
  <c r="C1331"/>
  <c r="C1330"/>
  <c r="C1329"/>
  <c r="C1328"/>
  <c r="C1327"/>
  <c r="C1326"/>
  <c r="C1325"/>
  <c r="C1324"/>
  <c r="C1323"/>
  <c r="C1322"/>
  <c r="C1321"/>
  <c r="C1320"/>
  <c r="C1319"/>
  <c r="C1318"/>
  <c r="C1317"/>
  <c r="C1316"/>
  <c r="C1315"/>
  <c r="C1314"/>
  <c r="C1313"/>
  <c r="C1312"/>
  <c r="C1311"/>
  <c r="C1310"/>
  <c r="C1309"/>
  <c r="C1308"/>
  <c r="C1307"/>
  <c r="C1306"/>
  <c r="C1305"/>
  <c r="C1304"/>
  <c r="C1303"/>
  <c r="C1302"/>
  <c r="C1301"/>
  <c r="C1300"/>
  <c r="C1299"/>
  <c r="C1298"/>
  <c r="C1297"/>
  <c r="C1296"/>
  <c r="C1294"/>
  <c r="C1293"/>
  <c r="C1292"/>
  <c r="C1291"/>
  <c r="C1290"/>
  <c r="C1289"/>
  <c r="C1288"/>
  <c r="C1287"/>
  <c r="C1286"/>
  <c r="C1285"/>
  <c r="C1284"/>
  <c r="C1283"/>
  <c r="C1282"/>
  <c r="C1281"/>
  <c r="C1280"/>
  <c r="C1279"/>
  <c r="C1278"/>
  <c r="C1277"/>
  <c r="C1276"/>
  <c r="C1275"/>
  <c r="C1274"/>
  <c r="C1273"/>
  <c r="C1272"/>
  <c r="C1271"/>
  <c r="C1270"/>
  <c r="C1269"/>
  <c r="C1268"/>
  <c r="C1267"/>
  <c r="C1266"/>
  <c r="C1265"/>
  <c r="C1264"/>
  <c r="C1263"/>
  <c r="C1262"/>
  <c r="C1261"/>
  <c r="C1260"/>
  <c r="C1259"/>
  <c r="C1258"/>
  <c r="C1257"/>
  <c r="C1256"/>
  <c r="C1255"/>
  <c r="C1254"/>
  <c r="C1253"/>
  <c r="C1252"/>
  <c r="C1251"/>
  <c r="C1250"/>
  <c r="C1249"/>
  <c r="C1248"/>
  <c r="C1247"/>
  <c r="C1246"/>
  <c r="C1245"/>
  <c r="C1244"/>
  <c r="C1243"/>
  <c r="C1242"/>
  <c r="C1241"/>
  <c r="C1240"/>
  <c r="C1239"/>
  <c r="C1238"/>
  <c r="C1237"/>
  <c r="C1236"/>
  <c r="C1235"/>
  <c r="C1234"/>
  <c r="C1233"/>
  <c r="C1232"/>
  <c r="C1231"/>
  <c r="C1230"/>
  <c r="C1229"/>
  <c r="C1228"/>
  <c r="C1227"/>
  <c r="C1226"/>
  <c r="C1225"/>
  <c r="C1224"/>
  <c r="C1223"/>
  <c r="C1222"/>
  <c r="C1221"/>
  <c r="C1220"/>
  <c r="C1219"/>
  <c r="C1218"/>
  <c r="C1217"/>
  <c r="C1216"/>
  <c r="C1215"/>
  <c r="C1214"/>
  <c r="C1213"/>
  <c r="C1212"/>
  <c r="C1211"/>
  <c r="C1210"/>
  <c r="C1209"/>
  <c r="C1208"/>
  <c r="C1207"/>
  <c r="C1206"/>
  <c r="C1205"/>
  <c r="C1204"/>
  <c r="C1203"/>
  <c r="C1202"/>
  <c r="C1201"/>
  <c r="C1200"/>
  <c r="C1199"/>
  <c r="C1198"/>
  <c r="C1197"/>
  <c r="C1195"/>
  <c r="C1194"/>
  <c r="C1193"/>
  <c r="C1192"/>
  <c r="C1191"/>
  <c r="C1190"/>
  <c r="C1189"/>
  <c r="C1188"/>
  <c r="C1187"/>
  <c r="C1186"/>
  <c r="C1185"/>
  <c r="C1184"/>
  <c r="C1183"/>
  <c r="C1182"/>
  <c r="C1181"/>
  <c r="C1180"/>
  <c r="C1179"/>
  <c r="C1178"/>
  <c r="C1177"/>
  <c r="C1176"/>
  <c r="C1175"/>
  <c r="C1174"/>
  <c r="C1173"/>
  <c r="C1172"/>
  <c r="C1171"/>
  <c r="C1170"/>
  <c r="C1169"/>
  <c r="C1168"/>
  <c r="C1167"/>
  <c r="C1166"/>
  <c r="C1165"/>
  <c r="C1164"/>
  <c r="C1163"/>
  <c r="C1162"/>
  <c r="C1161"/>
  <c r="C1160"/>
  <c r="C1159"/>
  <c r="C1158"/>
  <c r="C1157"/>
  <c r="C1156"/>
  <c r="C1155"/>
  <c r="C1154"/>
  <c r="C1153"/>
  <c r="C1152"/>
  <c r="C1151"/>
  <c r="C1150"/>
  <c r="C1149"/>
  <c r="C1148"/>
  <c r="C1147"/>
  <c r="C1146"/>
  <c r="C1145"/>
  <c r="C1144"/>
  <c r="C1143"/>
  <c r="C1142"/>
  <c r="C1141"/>
  <c r="C1140"/>
  <c r="C1139"/>
  <c r="C1138"/>
  <c r="C1137"/>
  <c r="C1136"/>
  <c r="C1135"/>
  <c r="C1134"/>
  <c r="C1133"/>
  <c r="C1132"/>
  <c r="C1131"/>
  <c r="C1130"/>
  <c r="C1129"/>
  <c r="C1128"/>
  <c r="C1127"/>
  <c r="C1126"/>
  <c r="C1125"/>
  <c r="C1124"/>
  <c r="C1123"/>
  <c r="C1122"/>
  <c r="C1121"/>
  <c r="C1120"/>
  <c r="C1119"/>
  <c r="C1118"/>
  <c r="C1117"/>
  <c r="C1116"/>
  <c r="C1115"/>
  <c r="C1114"/>
  <c r="C1113"/>
  <c r="C1112"/>
  <c r="C1111"/>
  <c r="C1110"/>
  <c r="C1109"/>
  <c r="C1108"/>
  <c r="C1107"/>
  <c r="C1106"/>
  <c r="C1105"/>
  <c r="C1104"/>
  <c r="C1103"/>
  <c r="C1102"/>
  <c r="C1101"/>
  <c r="C1100"/>
  <c r="C1099"/>
  <c r="C1098"/>
  <c r="C1097"/>
  <c r="C1096"/>
  <c r="C1095"/>
  <c r="C1094"/>
  <c r="C1093"/>
  <c r="C1092"/>
  <c r="C1091"/>
  <c r="C1090"/>
  <c r="C1089"/>
  <c r="C1088"/>
  <c r="C1087"/>
  <c r="C1086"/>
  <c r="C1085"/>
  <c r="C1084"/>
  <c r="C1083"/>
  <c r="C1082"/>
  <c r="C1081"/>
  <c r="C1080"/>
  <c r="C1079"/>
  <c r="C1078"/>
  <c r="C1077"/>
  <c r="C1076"/>
  <c r="C1075"/>
  <c r="C1074"/>
  <c r="C1073"/>
  <c r="C1072"/>
  <c r="C1071"/>
  <c r="C1070"/>
  <c r="C1069"/>
  <c r="C1068"/>
  <c r="C1067"/>
  <c r="C1066"/>
  <c r="C1065"/>
  <c r="C1064"/>
  <c r="C1063"/>
  <c r="C1062"/>
  <c r="C1061"/>
  <c r="C1060"/>
  <c r="C1059"/>
  <c r="C1058"/>
  <c r="C1057"/>
  <c r="C1056"/>
  <c r="C1055"/>
  <c r="C1054"/>
  <c r="C1053"/>
  <c r="C1052"/>
  <c r="C1051"/>
  <c r="C1050"/>
  <c r="C1049"/>
  <c r="C1048"/>
  <c r="C1047"/>
  <c r="C1046"/>
  <c r="C1045"/>
  <c r="C1044"/>
  <c r="C1043"/>
  <c r="C1042"/>
  <c r="C1041"/>
  <c r="C1040"/>
  <c r="C1039"/>
  <c r="C1038"/>
  <c r="C1037"/>
  <c r="C1036"/>
  <c r="C1035"/>
  <c r="C1034"/>
  <c r="C1033"/>
  <c r="C1032"/>
  <c r="C1031"/>
  <c r="C1030"/>
  <c r="C1029"/>
  <c r="C1028"/>
  <c r="C1027"/>
  <c r="C1026"/>
  <c r="C1025"/>
  <c r="C1024"/>
  <c r="C1023"/>
  <c r="C1022"/>
  <c r="C1021"/>
  <c r="C1020"/>
  <c r="C1019"/>
  <c r="C1018"/>
  <c r="C1017"/>
  <c r="C1016"/>
  <c r="C1015"/>
  <c r="C1014"/>
  <c r="C1013"/>
  <c r="C1012"/>
  <c r="C1011"/>
  <c r="C1010"/>
  <c r="C1009"/>
  <c r="C1008"/>
  <c r="C1007"/>
  <c r="C1006"/>
  <c r="C1005"/>
  <c r="C1004"/>
  <c r="C1003"/>
  <c r="C1002"/>
  <c r="C1001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A6" i="5"/>
  <c r="A5" i="11"/>
  <c r="C820" i="2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8"/>
  <c r="C737"/>
  <c r="C734"/>
  <c r="C732"/>
  <c r="C729"/>
  <c r="C726"/>
  <c r="C723"/>
  <c r="C720"/>
  <c r="C718"/>
  <c r="C715"/>
  <c r="C712"/>
  <c r="C709"/>
  <c r="C707"/>
  <c r="C704"/>
  <c r="C701"/>
  <c r="C698"/>
  <c r="C695"/>
  <c r="C692"/>
  <c r="C690"/>
  <c r="C687"/>
  <c r="C684"/>
  <c r="C681"/>
  <c r="C679"/>
  <c r="C676"/>
  <c r="C673"/>
  <c r="C670"/>
  <c r="C668"/>
  <c r="C665"/>
  <c r="C662"/>
  <c r="C659"/>
  <c r="C657"/>
  <c r="C654"/>
  <c r="C651"/>
  <c r="C648"/>
  <c r="C645"/>
  <c r="C643"/>
  <c r="C640"/>
  <c r="C638"/>
  <c r="C635"/>
  <c r="C632"/>
  <c r="C629"/>
  <c r="C626"/>
  <c r="C623"/>
  <c r="C621"/>
  <c r="C618"/>
  <c r="C615"/>
  <c r="C613"/>
  <c r="C610"/>
  <c r="C607"/>
  <c r="C604"/>
  <c r="C601"/>
  <c r="C599"/>
  <c r="C596"/>
  <c r="C593"/>
  <c r="C590"/>
  <c r="C588"/>
  <c r="C585"/>
  <c r="C582"/>
  <c r="C579"/>
  <c r="C577"/>
  <c r="C574"/>
  <c r="C572"/>
  <c r="C569"/>
  <c r="C566"/>
  <c r="C563"/>
  <c r="C561"/>
  <c r="C558"/>
  <c r="C555"/>
  <c r="C553"/>
  <c r="C550"/>
  <c r="C547"/>
  <c r="C545"/>
  <c r="C543"/>
  <c r="C540"/>
  <c r="C537"/>
  <c r="C534"/>
  <c r="C531"/>
  <c r="C529"/>
  <c r="C526"/>
  <c r="C523"/>
  <c r="C520"/>
  <c r="C518"/>
  <c r="C515"/>
  <c r="C512"/>
  <c r="C510"/>
  <c r="C507"/>
  <c r="C504"/>
  <c r="C501"/>
  <c r="C499"/>
  <c r="C496"/>
  <c r="C493"/>
  <c r="C490"/>
  <c r="C488"/>
  <c r="C485"/>
  <c r="C482"/>
  <c r="C479"/>
  <c r="C476"/>
  <c r="C473"/>
  <c r="C470"/>
  <c r="C468"/>
  <c r="C465"/>
  <c r="C463"/>
  <c r="C459"/>
  <c r="C456"/>
  <c r="C453"/>
  <c r="C450"/>
  <c r="C448"/>
  <c r="C445"/>
  <c r="C442"/>
  <c r="C440"/>
  <c r="C437"/>
  <c r="C435"/>
  <c r="C432"/>
  <c r="C429"/>
  <c r="C426"/>
  <c r="C423"/>
  <c r="C420"/>
  <c r="C417"/>
  <c r="C414"/>
  <c r="C412"/>
  <c r="C409"/>
  <c r="C406"/>
  <c r="C403"/>
  <c r="C401"/>
  <c r="C398"/>
  <c r="C395"/>
  <c r="C392"/>
  <c r="C389"/>
  <c r="C387"/>
  <c r="C384"/>
  <c r="C382"/>
  <c r="C380"/>
  <c r="C378"/>
  <c r="C376"/>
  <c r="C374"/>
  <c r="C372"/>
  <c r="C370"/>
  <c r="C368"/>
  <c r="C366"/>
  <c r="C364"/>
  <c r="C362"/>
  <c r="C360"/>
  <c r="C357"/>
  <c r="C355"/>
  <c r="C353"/>
  <c r="C351"/>
  <c r="C349"/>
  <c r="C347"/>
  <c r="C345"/>
  <c r="C343"/>
  <c r="C341"/>
  <c r="C339"/>
  <c r="C336"/>
  <c r="C334"/>
  <c r="C332"/>
  <c r="C330"/>
  <c r="C328"/>
  <c r="C326"/>
  <c r="C324"/>
  <c r="C322"/>
  <c r="C320"/>
  <c r="C318"/>
  <c r="C316"/>
  <c r="C314"/>
  <c r="C312"/>
  <c r="C309"/>
  <c r="C307"/>
  <c r="C305"/>
  <c r="C303"/>
  <c r="C301"/>
  <c r="C299"/>
  <c r="C297"/>
  <c r="C295"/>
  <c r="C293"/>
  <c r="C291"/>
  <c r="C289"/>
  <c r="C287"/>
  <c r="C284"/>
  <c r="C282"/>
  <c r="C280"/>
  <c r="C278"/>
  <c r="C276"/>
  <c r="C274"/>
  <c r="C272"/>
  <c r="C270"/>
  <c r="C269"/>
  <c r="C266"/>
  <c r="C264"/>
  <c r="C262"/>
  <c r="C260"/>
  <c r="C258"/>
  <c r="C256"/>
  <c r="C254"/>
  <c r="C252"/>
  <c r="C250"/>
  <c r="C248"/>
  <c r="C246"/>
  <c r="C244"/>
  <c r="C242"/>
  <c r="C239"/>
  <c r="C237"/>
  <c r="C235"/>
  <c r="C233"/>
  <c r="C231"/>
  <c r="C229"/>
  <c r="C227"/>
  <c r="C225"/>
  <c r="C222"/>
  <c r="C220"/>
  <c r="C218"/>
  <c r="C215"/>
  <c r="C213"/>
  <c r="C211"/>
  <c r="C208"/>
  <c r="C206"/>
  <c r="C204"/>
  <c r="C202"/>
  <c r="C200"/>
  <c r="C198"/>
  <c r="C195"/>
  <c r="C193"/>
  <c r="C191"/>
  <c r="C189"/>
  <c r="C187"/>
  <c r="C185"/>
  <c r="C183"/>
  <c r="C181"/>
  <c r="A6" i="6"/>
  <c r="C781" i="2"/>
  <c r="C739"/>
  <c r="C736"/>
  <c r="C735"/>
  <c r="C733"/>
  <c r="C731"/>
  <c r="C730"/>
  <c r="C728"/>
  <c r="C727"/>
  <c r="C725"/>
  <c r="C724"/>
  <c r="C722"/>
  <c r="C721"/>
  <c r="C719"/>
  <c r="C717"/>
  <c r="C716"/>
  <c r="C714"/>
  <c r="C713"/>
  <c r="C711"/>
  <c r="C710"/>
  <c r="C708"/>
  <c r="C706"/>
  <c r="C705"/>
  <c r="C703"/>
  <c r="C702"/>
  <c r="C700"/>
  <c r="C699"/>
  <c r="C697"/>
  <c r="C696"/>
  <c r="C694"/>
  <c r="C693"/>
  <c r="C691"/>
  <c r="C689"/>
  <c r="C688"/>
  <c r="C686"/>
  <c r="C685"/>
  <c r="C683"/>
  <c r="C682"/>
  <c r="C680"/>
  <c r="C678"/>
  <c r="C677"/>
  <c r="C675"/>
  <c r="C674"/>
  <c r="C672"/>
  <c r="C671"/>
  <c r="C669"/>
  <c r="C667"/>
  <c r="C666"/>
  <c r="C664"/>
  <c r="C663"/>
  <c r="C661"/>
  <c r="C660"/>
  <c r="C658"/>
  <c r="C656"/>
  <c r="C655"/>
  <c r="C653"/>
  <c r="C652"/>
  <c r="C650"/>
  <c r="C649"/>
  <c r="C647"/>
  <c r="C646"/>
  <c r="C644"/>
  <c r="C642"/>
  <c r="C641"/>
  <c r="C639"/>
  <c r="C637"/>
  <c r="C636"/>
  <c r="C634"/>
  <c r="C633"/>
  <c r="C631"/>
  <c r="C630"/>
  <c r="C628"/>
  <c r="C627"/>
  <c r="C625"/>
  <c r="C624"/>
  <c r="C622"/>
  <c r="C620"/>
  <c r="C619"/>
  <c r="C617"/>
  <c r="C616"/>
  <c r="C614"/>
  <c r="C612"/>
  <c r="C611"/>
  <c r="C609"/>
  <c r="C608"/>
  <c r="C606"/>
  <c r="C605"/>
  <c r="C603"/>
  <c r="C602"/>
  <c r="C600"/>
  <c r="C598"/>
  <c r="C597"/>
  <c r="C595"/>
  <c r="C594"/>
  <c r="C592"/>
  <c r="C591"/>
  <c r="C589"/>
  <c r="C587"/>
  <c r="C586"/>
  <c r="C584"/>
  <c r="C583"/>
  <c r="C581"/>
  <c r="C580"/>
  <c r="C578"/>
  <c r="C576"/>
  <c r="C575"/>
  <c r="C573"/>
  <c r="C571"/>
  <c r="C570"/>
  <c r="C568"/>
  <c r="C567"/>
  <c r="C565"/>
  <c r="C564"/>
  <c r="C562"/>
  <c r="C560"/>
  <c r="C559"/>
  <c r="C557"/>
  <c r="C556"/>
  <c r="C554"/>
  <c r="C552"/>
  <c r="C551"/>
  <c r="C549"/>
  <c r="C548"/>
  <c r="C546"/>
  <c r="C544"/>
  <c r="C542"/>
  <c r="C541"/>
  <c r="C539"/>
  <c r="C538"/>
  <c r="C536"/>
  <c r="C535"/>
  <c r="C533"/>
  <c r="C532"/>
  <c r="C530"/>
  <c r="C528"/>
  <c r="C527"/>
  <c r="C525"/>
  <c r="C524"/>
  <c r="C522"/>
  <c r="C521"/>
  <c r="C519"/>
  <c r="C517"/>
  <c r="C516"/>
  <c r="C514"/>
  <c r="C513"/>
  <c r="C511"/>
  <c r="C509"/>
  <c r="C508"/>
  <c r="C506"/>
  <c r="C505"/>
  <c r="C503"/>
  <c r="C502"/>
  <c r="C500"/>
  <c r="C498"/>
  <c r="C497"/>
  <c r="C495"/>
  <c r="C494"/>
  <c r="C492"/>
  <c r="C491"/>
  <c r="C489"/>
  <c r="C487"/>
  <c r="C486"/>
  <c r="C484"/>
  <c r="C483"/>
  <c r="C481"/>
  <c r="C480"/>
  <c r="C478"/>
  <c r="C477"/>
  <c r="C475"/>
  <c r="C474"/>
  <c r="C472"/>
  <c r="C471"/>
  <c r="C469"/>
  <c r="C467"/>
  <c r="C466"/>
  <c r="C464"/>
  <c r="C462"/>
  <c r="C461"/>
  <c r="C458"/>
  <c r="C457"/>
  <c r="C455"/>
  <c r="C454"/>
  <c r="C452"/>
  <c r="C451"/>
  <c r="C449"/>
  <c r="C447"/>
  <c r="C446"/>
  <c r="C444"/>
  <c r="C443"/>
  <c r="C441"/>
  <c r="C439"/>
  <c r="C438"/>
  <c r="C436"/>
  <c r="C434"/>
  <c r="C433"/>
  <c r="C431"/>
  <c r="C430"/>
  <c r="C428"/>
  <c r="C427"/>
  <c r="C425"/>
  <c r="C424"/>
  <c r="C422"/>
  <c r="C421"/>
  <c r="C419"/>
  <c r="C418"/>
  <c r="C416"/>
  <c r="C415"/>
  <c r="C413"/>
  <c r="C411"/>
  <c r="C410"/>
  <c r="C408"/>
  <c r="C407"/>
  <c r="C405"/>
  <c r="C404"/>
  <c r="C402"/>
  <c r="C400"/>
  <c r="C399"/>
  <c r="C397"/>
  <c r="C396"/>
  <c r="C394"/>
  <c r="C393"/>
  <c r="C391"/>
  <c r="C390"/>
  <c r="C388"/>
  <c r="C386"/>
  <c r="C385"/>
  <c r="C383"/>
  <c r="C381"/>
  <c r="C379"/>
  <c r="C377"/>
  <c r="C375"/>
  <c r="C373"/>
  <c r="C371"/>
  <c r="C369"/>
  <c r="C367"/>
  <c r="C365"/>
  <c r="C363"/>
  <c r="C361"/>
  <c r="C359"/>
  <c r="C358"/>
  <c r="C356"/>
  <c r="C354"/>
  <c r="C352"/>
  <c r="C350"/>
  <c r="C348"/>
  <c r="C346"/>
  <c r="C344"/>
  <c r="C342"/>
  <c r="C340"/>
  <c r="C338"/>
  <c r="C337"/>
  <c r="C335"/>
  <c r="C333"/>
  <c r="C331"/>
  <c r="C329"/>
  <c r="C327"/>
  <c r="C325"/>
  <c r="C323"/>
  <c r="C321"/>
  <c r="C319"/>
  <c r="C317"/>
  <c r="C315"/>
  <c r="C313"/>
  <c r="C311"/>
  <c r="C310"/>
  <c r="C308"/>
  <c r="C306"/>
  <c r="C304"/>
  <c r="C302"/>
  <c r="C300"/>
  <c r="C298"/>
  <c r="C296"/>
  <c r="C294"/>
  <c r="C292"/>
  <c r="C290"/>
  <c r="C288"/>
  <c r="C286"/>
  <c r="C285"/>
  <c r="C283"/>
  <c r="C281"/>
  <c r="C279"/>
  <c r="C277"/>
  <c r="C275"/>
  <c r="C273"/>
  <c r="C271"/>
  <c r="C268"/>
  <c r="C267"/>
  <c r="C265"/>
  <c r="C263"/>
  <c r="C261"/>
  <c r="C259"/>
  <c r="C257"/>
  <c r="C255"/>
  <c r="C253"/>
  <c r="C251"/>
  <c r="C249"/>
  <c r="C247"/>
  <c r="C245"/>
  <c r="C243"/>
  <c r="C241"/>
  <c r="C240"/>
  <c r="C238"/>
  <c r="C236"/>
  <c r="C234"/>
  <c r="C232"/>
  <c r="C230"/>
  <c r="C228"/>
  <c r="C226"/>
  <c r="C224"/>
  <c r="C223"/>
  <c r="C221"/>
  <c r="C219"/>
  <c r="C216"/>
  <c r="C214"/>
  <c r="C212"/>
  <c r="C210"/>
  <c r="C209"/>
  <c r="C207"/>
  <c r="C205"/>
  <c r="C203"/>
  <c r="C201"/>
  <c r="C199"/>
  <c r="C197"/>
  <c r="C196"/>
  <c r="C194"/>
  <c r="C192"/>
  <c r="C190"/>
  <c r="C188"/>
  <c r="C186"/>
  <c r="C184"/>
  <c r="C182"/>
  <c r="A6" i="7"/>
  <c r="H1334" i="2"/>
  <c r="H82"/>
  <c r="F17" i="7"/>
  <c r="F31" s="1"/>
  <c r="C17"/>
  <c r="H222" i="2" s="1"/>
  <c r="H862"/>
  <c r="H218"/>
  <c r="H772"/>
  <c r="H48"/>
  <c r="H1193"/>
  <c r="F107" i="9"/>
  <c r="H1195" i="2"/>
  <c r="E12" i="14"/>
  <c r="D12" s="1"/>
  <c r="C79" i="11"/>
  <c r="H1300" i="2" s="1"/>
  <c r="F79" i="11"/>
  <c r="H1330" i="2" s="1"/>
  <c r="G31" i="5"/>
  <c r="H170" i="2" s="1"/>
  <c r="H438"/>
  <c r="M17" i="7"/>
  <c r="H442" i="2" s="1"/>
  <c r="G31" i="7"/>
  <c r="G34" s="1"/>
  <c r="H327" i="2" s="1"/>
  <c r="H488"/>
  <c r="D43" i="8"/>
  <c r="H490" i="2" s="1"/>
  <c r="H228"/>
  <c r="L23" i="7"/>
  <c r="H426" i="2"/>
  <c r="H404"/>
  <c r="K31" i="7"/>
  <c r="H412" i="2" s="1"/>
  <c r="H988"/>
  <c r="E26" i="9"/>
  <c r="H987" i="2" s="1"/>
  <c r="H1002"/>
  <c r="E40" i="9"/>
  <c r="H1001" i="2" s="1"/>
  <c r="H231"/>
  <c r="L26" i="7"/>
  <c r="H429" i="2"/>
  <c r="H552"/>
  <c r="J12" i="8"/>
  <c r="H642" i="2" s="1"/>
  <c r="H346"/>
  <c r="G41" i="8"/>
  <c r="H578" i="2" s="1"/>
  <c r="I27" i="10"/>
  <c r="H1294" i="2" s="1"/>
  <c r="L19" i="7"/>
  <c r="H422" i="2" s="1"/>
  <c r="H240"/>
  <c r="D17" i="7"/>
  <c r="D31" s="1"/>
  <c r="L14"/>
  <c r="H417" i="2"/>
  <c r="H241"/>
  <c r="H570"/>
  <c r="J33" i="8"/>
  <c r="H660" i="2" s="1"/>
  <c r="R33" i="8"/>
  <c r="H900" i="2" s="1"/>
  <c r="H120"/>
  <c r="H861"/>
  <c r="J18" i="8"/>
  <c r="H774" i="2"/>
  <c r="E41" i="8"/>
  <c r="H512" i="2"/>
  <c r="H785"/>
  <c r="Q38" i="8"/>
  <c r="H716" i="2"/>
  <c r="H557"/>
  <c r="J17" i="8"/>
  <c r="R17" s="1"/>
  <c r="H887" i="2" s="1"/>
  <c r="P41" i="8"/>
  <c r="H569" i="2"/>
  <c r="J32" i="8"/>
  <c r="H659" i="2"/>
  <c r="H764"/>
  <c r="Q14" i="8"/>
  <c r="H854" i="2" s="1"/>
  <c r="E13" i="14"/>
  <c r="D13" s="1"/>
  <c r="H1297" i="2"/>
  <c r="E14" i="14"/>
  <c r="D14" s="1"/>
  <c r="H577" i="2"/>
  <c r="J40" i="8"/>
  <c r="C46"/>
  <c r="P43"/>
  <c r="H850" i="2" s="1"/>
  <c r="H848"/>
  <c r="H518"/>
  <c r="E45" i="9"/>
  <c r="H1006" i="2" s="1"/>
  <c r="K34" i="7"/>
  <c r="H415" i="2" s="1"/>
  <c r="M31" i="7"/>
  <c r="M34" s="1"/>
  <c r="H459" i="2" s="1"/>
  <c r="H667"/>
  <c r="H647"/>
  <c r="H875"/>
  <c r="R32" i="8"/>
  <c r="H899" i="2" s="1"/>
  <c r="H324"/>
  <c r="R34" i="8"/>
  <c r="H901" i="2" s="1"/>
  <c r="H871"/>
  <c r="H669"/>
  <c r="H655"/>
  <c r="H665"/>
  <c r="R38" i="8"/>
  <c r="H905" i="2" s="1"/>
  <c r="H781"/>
  <c r="Q27" i="8"/>
  <c r="R27" s="1"/>
  <c r="H895" i="2" s="1"/>
  <c r="Q39" i="8"/>
  <c r="H876" i="2" s="1"/>
  <c r="Q42" i="8"/>
  <c r="R42" s="1"/>
  <c r="H909" i="2" s="1"/>
  <c r="H579"/>
  <c r="J39" i="8"/>
  <c r="R39" s="1"/>
  <c r="H906" i="2" s="1"/>
  <c r="J13" i="8"/>
  <c r="B151" i="11" l="1"/>
  <c r="B50" i="5"/>
  <c r="B38" i="7"/>
  <c r="B52" i="5"/>
  <c r="B40" i="7"/>
  <c r="C48" i="8"/>
  <c r="B100" i="4"/>
  <c r="B31" i="10"/>
  <c r="B111" i="9"/>
  <c r="B54" i="6"/>
  <c r="D98" i="9"/>
  <c r="D99" s="1"/>
  <c r="H1093" i="2" s="1"/>
  <c r="E92" i="9"/>
  <c r="E87" s="1"/>
  <c r="C87"/>
  <c r="H937" i="2"/>
  <c r="H942"/>
  <c r="Q18" i="8"/>
  <c r="H858" i="2" s="1"/>
  <c r="R25" i="8"/>
  <c r="H893" i="2" s="1"/>
  <c r="H648"/>
  <c r="E43" i="8"/>
  <c r="H520" i="2" s="1"/>
  <c r="N28" i="8"/>
  <c r="H765" i="2"/>
  <c r="R13" i="8"/>
  <c r="H883" i="2" s="1"/>
  <c r="K43" i="8"/>
  <c r="H700" i="2" s="1"/>
  <c r="H763"/>
  <c r="N19" i="8"/>
  <c r="G19"/>
  <c r="J19" s="1"/>
  <c r="J11"/>
  <c r="H641" i="2" s="1"/>
  <c r="D44" i="6"/>
  <c r="D46" s="1"/>
  <c r="R24" i="8"/>
  <c r="H892" i="2" s="1"/>
  <c r="H652"/>
  <c r="M43" i="8"/>
  <c r="H760" i="2" s="1"/>
  <c r="N41" i="8"/>
  <c r="H758" i="2"/>
  <c r="H851"/>
  <c r="R11" i="8"/>
  <c r="H881" i="2" s="1"/>
  <c r="H559"/>
  <c r="R22" i="8"/>
  <c r="H891" i="2" s="1"/>
  <c r="H651"/>
  <c r="R36" i="8"/>
  <c r="H903" i="2" s="1"/>
  <c r="H663"/>
  <c r="H860"/>
  <c r="H572"/>
  <c r="J35" i="8"/>
  <c r="R37"/>
  <c r="H904" i="2" s="1"/>
  <c r="H664"/>
  <c r="H852"/>
  <c r="R12" i="8"/>
  <c r="H882" i="2" s="1"/>
  <c r="H645"/>
  <c r="R15" i="8"/>
  <c r="H885" i="2" s="1"/>
  <c r="R16" i="8"/>
  <c r="H886" i="2" s="1"/>
  <c r="H646"/>
  <c r="I43" i="8"/>
  <c r="H640" i="2" s="1"/>
  <c r="H638"/>
  <c r="J41" i="8"/>
  <c r="R31"/>
  <c r="H898" i="2" s="1"/>
  <c r="H658"/>
  <c r="H643"/>
  <c r="H666"/>
  <c r="H865"/>
  <c r="F98" i="9"/>
  <c r="H561" i="2"/>
  <c r="R30" i="8"/>
  <c r="H897" i="2" s="1"/>
  <c r="J26" i="8"/>
  <c r="H627" i="2"/>
  <c r="F43" i="8"/>
  <c r="H550" i="2" s="1"/>
  <c r="G56" i="4"/>
  <c r="H107" i="2" s="1"/>
  <c r="C44" i="6"/>
  <c r="H262" i="2"/>
  <c r="H762"/>
  <c r="G28" i="8"/>
  <c r="H596" i="2"/>
  <c r="H573"/>
  <c r="H783"/>
  <c r="Q40" i="8"/>
  <c r="E13" i="9"/>
  <c r="H1258" i="2"/>
  <c r="H879"/>
  <c r="H456"/>
  <c r="R14" i="8"/>
  <c r="H884" i="2" s="1"/>
  <c r="B56" i="6"/>
  <c r="B113" i="9"/>
  <c r="B33" i="10"/>
  <c r="D56" i="4"/>
  <c r="G36" i="5"/>
  <c r="H174" i="2" s="1"/>
  <c r="D3" i="12"/>
  <c r="D15"/>
  <c r="C31" i="5"/>
  <c r="H143" i="2" s="1"/>
  <c r="H137"/>
  <c r="H31" i="5"/>
  <c r="H36" s="1"/>
  <c r="D31"/>
  <c r="H124" i="2"/>
  <c r="D5" i="12"/>
  <c r="L18" i="7"/>
  <c r="H421" i="2" s="1"/>
  <c r="H86"/>
  <c r="G37" i="4"/>
  <c r="C7" i="14" s="1"/>
  <c r="D7" s="1"/>
  <c r="C94" i="4"/>
  <c r="H71" i="2" s="1"/>
  <c r="D13" i="12"/>
  <c r="C10" i="14"/>
  <c r="D12" i="12"/>
  <c r="D11"/>
  <c r="H57" i="2"/>
  <c r="J17" i="7"/>
  <c r="I17"/>
  <c r="H37" i="4"/>
  <c r="H95" s="1"/>
  <c r="H244" i="2"/>
  <c r="L13" i="7"/>
  <c r="H416" i="2" s="1"/>
  <c r="D94" i="4"/>
  <c r="D95" s="1"/>
  <c r="F34" i="7"/>
  <c r="H305" i="2" s="1"/>
  <c r="H302"/>
  <c r="E31" i="7"/>
  <c r="H266" i="2"/>
  <c r="D34" i="7"/>
  <c r="H261" i="2" s="1"/>
  <c r="H258"/>
  <c r="C31" i="7"/>
  <c r="H288" i="2"/>
  <c r="H1129" l="1"/>
  <c r="H1092"/>
  <c r="H1038"/>
  <c r="C98" i="9"/>
  <c r="R18" i="8"/>
  <c r="H888" i="2" s="1"/>
  <c r="Q28" i="8"/>
  <c r="H866" i="2" s="1"/>
  <c r="H776"/>
  <c r="H769"/>
  <c r="Q19" i="8"/>
  <c r="H859" i="2" s="1"/>
  <c r="G43" i="8"/>
  <c r="H580" i="2" s="1"/>
  <c r="E21" i="9"/>
  <c r="H977" i="2"/>
  <c r="C46" i="6"/>
  <c r="H212" i="2"/>
  <c r="H654"/>
  <c r="R26" i="8"/>
  <c r="H894" i="2" s="1"/>
  <c r="L17" i="7"/>
  <c r="H420" i="2" s="1"/>
  <c r="F99" i="9"/>
  <c r="H1179" i="2" s="1"/>
  <c r="H1178"/>
  <c r="H1124"/>
  <c r="E98" i="9"/>
  <c r="H668" i="2"/>
  <c r="R41" i="8"/>
  <c r="H908" i="2" s="1"/>
  <c r="H877"/>
  <c r="R40" i="8"/>
  <c r="H907" i="2" s="1"/>
  <c r="H566"/>
  <c r="J28" i="8"/>
  <c r="J43" s="1"/>
  <c r="H670" i="2" s="1"/>
  <c r="R35" i="8"/>
  <c r="H902" i="2" s="1"/>
  <c r="H662"/>
  <c r="H649"/>
  <c r="N43" i="8"/>
  <c r="H790" i="2" s="1"/>
  <c r="Q41" i="8"/>
  <c r="H788" i="2"/>
  <c r="C95" i="4"/>
  <c r="C33" i="5"/>
  <c r="H144" i="2" s="1"/>
  <c r="G33" i="5"/>
  <c r="H171" i="2" s="1"/>
  <c r="C36" i="5"/>
  <c r="H147" i="2" s="1"/>
  <c r="D33" i="5"/>
  <c r="D36"/>
  <c r="D37" s="1"/>
  <c r="H33"/>
  <c r="D4" i="12"/>
  <c r="D19" s="1"/>
  <c r="H94" i="2"/>
  <c r="C11" i="14"/>
  <c r="D18" i="12"/>
  <c r="G95" i="4"/>
  <c r="E6" i="14" s="1"/>
  <c r="D10" i="12"/>
  <c r="H72" i="2"/>
  <c r="D6" i="12"/>
  <c r="D20" s="1"/>
  <c r="C6" i="14"/>
  <c r="D16" i="12"/>
  <c r="H376" i="2"/>
  <c r="J31" i="7"/>
  <c r="H354" i="2"/>
  <c r="I31" i="7"/>
  <c r="H236" i="2"/>
  <c r="C34" i="7"/>
  <c r="H280" i="2"/>
  <c r="E34" i="7"/>
  <c r="H283" i="2" s="1"/>
  <c r="H1049" l="1"/>
  <c r="C99" i="9"/>
  <c r="H1050" i="2" s="1"/>
  <c r="R19" i="8"/>
  <c r="H889" i="2" s="1"/>
  <c r="R28" i="8"/>
  <c r="H896" i="2" s="1"/>
  <c r="H656"/>
  <c r="E46" i="9"/>
  <c r="H1007" i="2" s="1"/>
  <c r="H985"/>
  <c r="H1135"/>
  <c r="E99" i="9"/>
  <c r="H1136" i="2" s="1"/>
  <c r="H214"/>
  <c r="E10" i="14"/>
  <c r="D10" s="1"/>
  <c r="H878" i="2"/>
  <c r="Q43" i="8"/>
  <c r="H880" i="2" s="1"/>
  <c r="C37" i="5"/>
  <c r="D21" i="12" s="1"/>
  <c r="G37" i="5"/>
  <c r="H175" i="2" s="1"/>
  <c r="D8" i="12"/>
  <c r="C42" i="5"/>
  <c r="C45" s="1"/>
  <c r="H156" i="2" s="1"/>
  <c r="D42" i="5"/>
  <c r="H44" s="1"/>
  <c r="H37"/>
  <c r="H42" s="1"/>
  <c r="D6" i="14"/>
  <c r="H125" i="2"/>
  <c r="J34" i="7"/>
  <c r="H393" i="2" s="1"/>
  <c r="H390"/>
  <c r="I34" i="7"/>
  <c r="H371" i="2" s="1"/>
  <c r="H368"/>
  <c r="L31" i="7"/>
  <c r="H434" i="2" s="1"/>
  <c r="H239"/>
  <c r="R43" i="8" l="1"/>
  <c r="H910" i="2" s="1"/>
  <c r="H153"/>
  <c r="H148"/>
  <c r="G42" i="5"/>
  <c r="C44" s="1"/>
  <c r="D23" i="12"/>
  <c r="D24"/>
  <c r="D22"/>
  <c r="D44" i="5"/>
  <c r="H45"/>
  <c r="D45"/>
  <c r="L34" i="7"/>
  <c r="E11" i="14" s="1"/>
  <c r="D11" s="1"/>
  <c r="G45" i="5" l="1"/>
  <c r="H179" i="2" s="1"/>
  <c r="G44" i="5"/>
  <c r="H178" i="2" s="1"/>
  <c r="H176"/>
  <c r="H155"/>
  <c r="H437"/>
  <c r="E8" i="14" l="1"/>
  <c r="D8" s="1"/>
</calcChain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<sst xmlns="http://schemas.openxmlformats.org/spreadsheetml/2006/main" count="4319" uniqueCount="1000">
  <si>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</si>
  <si>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</si>
  <si>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</si>
  <si>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</si>
  <si>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</si>
  <si>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</si>
  <si>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</si>
  <si>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</si>
  <si>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</si>
  <si>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</si>
  <si>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</si>
  <si>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</si>
  <si>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</si>
  <si>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</si>
  <si>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</si>
  <si>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</si>
  <si>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</si>
  <si>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</si>
  <si>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</si>
  <si>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</si>
  <si>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</si>
  <si>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</si>
  <si>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</si>
  <si>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</si>
  <si>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</si>
  <si>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</si>
  <si>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</si>
  <si>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</si>
  <si>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</si>
  <si>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</si>
  <si>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</si>
  <si>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</si>
  <si>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</si>
  <si>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</si>
  <si>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</si>
  <si>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</si>
  <si>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</si>
  <si>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</si>
  <si>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</si>
  <si>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</si>
  <si>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</si>
  <si>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</si>
  <si>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</si>
  <si>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</si>
  <si>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</si>
  <si>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</si>
  <si>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</si>
  <si>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</si>
  <si>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</si>
  <si>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</si>
  <si>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</si>
  <si>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</si>
  <si>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</si>
  <si>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</si>
  <si>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</si>
  <si>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</si>
  <si>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</si>
  <si>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</si>
  <si>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</si>
  <si>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</si>
  <si>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</si>
  <si>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</si>
  <si>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</si>
  <si>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</si>
  <si>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</si>
  <si>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</si>
  <si>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</si>
  <si>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</si>
  <si>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</si>
  <si>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</si>
  <si>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</si>
  <si>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</si>
  <si>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</si>
  <si>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</si>
  <si>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</si>
  <si>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</si>
  <si>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</si>
  <si>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</si>
  <si>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</si>
  <si>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</si>
  <si>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</si>
  <si>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</si>
  <si>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</si>
  <si>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</si>
  <si>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</si>
  <si>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</si>
  <si>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</si>
  <si>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</si>
  <si>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</si>
  <si>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</si>
  <si>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</si>
  <si>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</si>
  <si>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</si>
  <si>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</si>
  <si>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</si>
  <si>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</si>
  <si>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</si>
  <si>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</si>
  <si>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</si>
  <si>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</si>
  <si>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</si>
  <si>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</si>
  <si>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</si>
  <si>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</si>
  <si>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</si>
  <si>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</si>
  <si>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</si>
  <si>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</si>
  <si>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</si>
  <si>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</si>
  <si>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</si>
  <si>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</si>
  <si>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</si>
  <si>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</si>
  <si>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</si>
  <si>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</si>
  <si>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</si>
  <si>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</si>
  <si>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</si>
  <si>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</si>
  <si>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</si>
  <si>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</si>
  <si>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</si>
  <si>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</si>
  <si>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</si>
  <si>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</si>
  <si>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</si>
  <si>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</si>
  <si>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</si>
  <si>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</si>
  <si>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</si>
  <si>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</si>
  <si>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</si>
  <si>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</si>
  <si>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</si>
  <si>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</si>
  <si>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</si>
  <si>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</si>
  <si>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</si>
  <si>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</si>
  <si>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</si>
  <si>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</si>
  <si>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</si>
  <si>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</si>
  <si>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</si>
  <si>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</si>
  <si>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</si>
  <si>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</si>
  <si>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</si>
  <si>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</si>
  <si>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</si>
  <si>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</si>
  <si>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</si>
  <si>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</si>
  <si>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</si>
  <si>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</si>
  <si>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</si>
  <si>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</si>
  <si>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</si>
  <si>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</si>
  <si>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</si>
  <si>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</si>
  <si>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</si>
  <si>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</si>
  <si>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</si>
  <si>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</si>
  <si>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</si>
  <si>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</si>
  <si>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</si>
  <si>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</si>
  <si>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</si>
  <si>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</si>
  <si>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</si>
  <si>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</si>
  <si>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</si>
  <si>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</si>
  <si>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</si>
  <si>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</si>
  <si>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</si>
  <si>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</si>
  <si>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</si>
  <si>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</si>
  <si>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</si>
  <si>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</si>
  <si>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</si>
  <si>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</si>
  <si>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</si>
  <si>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</si>
  <si>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</si>
  <si>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</si>
  <si>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</si>
  <si>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</si>
  <si>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</si>
  <si>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</si>
  <si>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</si>
  <si>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</si>
  <si>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</si>
  <si>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</si>
  <si>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</si>
  <si>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</si>
  <si>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</si>
  <si>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</si>
  <si>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</si>
  <si>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</si>
  <si>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</si>
  <si>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</si>
  <si>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</si>
  <si>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</si>
  <si>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</si>
  <si>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</si>
  <si>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</si>
  <si>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</si>
  <si>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</si>
  <si>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</si>
  <si>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</si>
  <si>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</si>
  <si>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</si>
  <si>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</si>
  <si>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</si>
  <si>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</si>
  <si>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</si>
  <si>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</si>
  <si>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</si>
  <si>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</si>
  <si>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</si>
  <si>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</si>
  <si>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</si>
  <si>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</si>
  <si>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</si>
  <si>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</si>
  <si>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</si>
  <si>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</si>
  <si>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</si>
  <si>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</si>
  <si>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</si>
  <si>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</si>
  <si>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</si>
  <si>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</si>
  <si>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</si>
  <si>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</si>
  <si>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</si>
  <si>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</si>
  <si>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</si>
  <si>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</si>
  <si>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</si>
  <si>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</si>
  <si>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</si>
  <si>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</si>
  <si>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</si>
  <si>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</si>
  <si>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</si>
  <si>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</si>
  <si>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</si>
  <si>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</si>
  <si>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</si>
  <si>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</si>
  <si>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</si>
  <si>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</si>
  <si>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</si>
  <si>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</si>
  <si>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</si>
  <si>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</si>
  <si>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</si>
  <si>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</si>
  <si>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</si>
  <si>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</si>
  <si>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</si>
  <si>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</si>
  <si>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</si>
  <si>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</si>
  <si>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</si>
  <si>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</si>
  <si>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</si>
  <si>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</si>
  <si>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</si>
  <si>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</si>
  <si>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</si>
  <si>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</si>
  <si>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</si>
  <si>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</si>
  <si>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</si>
  <si>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</si>
  <si>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</si>
  <si>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</si>
  <si>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</si>
  <si>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</si>
  <si>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</si>
  <si>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</si>
  <si>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</si>
  <si>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</si>
  <si>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</si>
  <si>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</si>
  <si>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</si>
  <si>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</si>
  <si>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</si>
  <si>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</si>
  <si>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</si>
  <si>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</si>
  <si>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</si>
  <si>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</si>
  <si>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</si>
  <si>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</si>
  <si>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</si>
  <si>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</si>
  <si>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</si>
  <si>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</si>
  <si>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</si>
  <si>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</si>
  <si>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</si>
  <si>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</si>
  <si>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</si>
  <si>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</si>
  <si>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</si>
  <si>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</si>
  <si>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</si>
  <si>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</si>
  <si>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</si>
  <si>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</si>
  <si>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</si>
  <si>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</si>
  <si>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</si>
  <si>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</si>
  <si>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</si>
  <si>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</si>
  <si>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</si>
  <si>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</si>
  <si>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</si>
  <si>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</si>
  <si>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</si>
  <si>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</si>
  <si>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</si>
  <si>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</si>
  <si>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</si>
  <si>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</si>
  <si>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</si>
  <si>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</si>
  <si>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</si>
  <si>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</si>
  <si>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</si>
  <si>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</si>
  <si>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</si>
  <si>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</si>
  <si>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</si>
  <si>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</si>
  <si>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</si>
  <si>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</si>
  <si>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</si>
  <si>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</si>
  <si>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</si>
  <si>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</si>
  <si>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</si>
  <si>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</si>
  <si>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</si>
  <si>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</si>
  <si>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</si>
  <si>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</si>
  <si>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</si>
  <si>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</si>
  <si>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</si>
  <si>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</si>
  <si>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</si>
  <si>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</si>
  <si>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</si>
  <si>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</si>
  <si>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</si>
  <si>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</si>
  <si>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</si>
  <si>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</si>
  <si>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</si>
  <si>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</si>
  <si>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</si>
  <si>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</si>
  <si>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</si>
  <si>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</si>
  <si>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</si>
  <si>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</si>
  <si>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</si>
  <si>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</si>
  <si>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</si>
  <si>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</si>
  <si>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</si>
  <si>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</si>
  <si>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</si>
  <si>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</si>
  <si>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</si>
  <si>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</si>
  <si>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</si>
  <si>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</si>
  <si>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</si>
  <si>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</si>
  <si>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</si>
  <si>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</si>
  <si>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</si>
  <si>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</si>
  <si>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</si>
  <si>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</si>
  <si>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</si>
  <si>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</si>
  <si>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</si>
  <si>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</si>
  <si>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</si>
  <si>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</si>
  <si>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</si>
  <si>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</si>
  <si>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</si>
  <si>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</si>
  <si>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</si>
  <si>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</si>
  <si>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</si>
  <si>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</si>
  <si>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</si>
  <si>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</si>
  <si>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</si>
  <si>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</si>
  <si>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</si>
  <si>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</si>
  <si>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</si>
  <si>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</si>
  <si>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</si>
  <si>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</si>
  <si>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</si>
  <si>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</si>
  <si>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</si>
  <si>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</si>
  <si>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</si>
  <si>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</si>
  <si>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</si>
  <si>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</si>
  <si>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</si>
  <si>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</si>
  <si>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</si>
  <si>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</si>
  <si>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</si>
  <si>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</si>
  <si>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</si>
  <si>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</si>
  <si>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</si>
  <si>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</si>
  <si>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</si>
  <si>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</si>
  <si>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</si>
  <si>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</si>
  <si>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</si>
  <si>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</si>
  <si>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</si>
  <si>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</si>
  <si>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</si>
  <si>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</si>
  <si>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</si>
  <si>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</si>
  <si>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</si>
  <si>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</si>
  <si>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</si>
  <si>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</si>
  <si>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</si>
  <si>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</si>
  <si>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</si>
  <si>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</si>
  <si>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</si>
  <si>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</si>
  <si>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</si>
  <si>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</si>
  <si>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</si>
  <si>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</si>
  <si>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</si>
  <si>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</si>
  <si>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</si>
  <si>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</si>
  <si>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</si>
  <si>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</si>
  <si>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</si>
  <si>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</si>
  <si>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</si>
  <si>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</si>
  <si>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</si>
  <si>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</si>
  <si>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</si>
  <si>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</si>
  <si>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</si>
  <si>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</si>
  <si>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</si>
  <si>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</si>
  <si>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</si>
  <si>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</si>
  <si>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</si>
  <si>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</si>
  <si>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</si>
  <si>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</si>
  <si>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</si>
  <si>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</si>
  <si>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</si>
  <si>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</si>
  <si>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</si>
  <si>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</si>
  <si>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</si>
  <si>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</si>
  <si>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</si>
  <si>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</si>
  <si>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</si>
  <si>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</si>
  <si>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</si>
  <si>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</si>
  <si>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</si>
  <si>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</si>
  <si>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</si>
  <si>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</si>
  <si>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</si>
  <si>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</si>
  <si>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</si>
  <si>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</si>
  <si>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</si>
  <si>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</si>
  <si>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</si>
  <si>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</si>
  <si>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</si>
  <si>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</si>
  <si>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</si>
  <si>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</si>
  <si>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</si>
  <si>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</si>
  <si>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</si>
  <si>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</si>
  <si>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</si>
  <si>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</si>
  <si>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</si>
  <si>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</si>
  <si>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</si>
  <si>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</si>
  <si>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</si>
  <si>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</si>
  <si>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</si>
  <si>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</si>
  <si>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</si>
  <si>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</si>
  <si>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</si>
  <si>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</si>
  <si>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</si>
  <si>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</si>
  <si>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</si>
  <si>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</si>
  <si>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</si>
  <si>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</si>
  <si>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</si>
  <si>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</si>
  <si>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</si>
  <si>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</si>
  <si>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</si>
  <si>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</si>
  <si>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</si>
  <si>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</si>
  <si>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</si>
  <si>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</si>
  <si>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</si>
  <si>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</si>
  <si>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</si>
  <si>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</si>
  <si>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</si>
  <si>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</si>
  <si>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</si>
  <si>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</si>
  <si>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</si>
  <si>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</si>
  <si>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</si>
  <si>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</si>
  <si>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</si>
  <si>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</si>
  <si>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</si>
  <si>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</si>
  <si>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</si>
  <si>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</si>
  <si>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</si>
  <si>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</si>
  <si>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</si>
  <si>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</si>
  <si>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</si>
  <si>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</si>
  <si>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</si>
  <si>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</si>
  <si>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</si>
  <si>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</si>
  <si>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</si>
  <si>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</si>
  <si>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</si>
  <si>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</si>
  <si>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</si>
  <si>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</si>
  <si>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</si>
  <si>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</si>
  <si>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</si>
  <si>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</si>
  <si>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</si>
  <si>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</si>
  <si>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</si>
  <si>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</si>
  <si>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</si>
  <si>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</si>
  <si>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</si>
  <si>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</si>
  <si>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</si>
  <si>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</si>
  <si>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</si>
  <si>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</si>
  <si>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</si>
  <si>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</si>
  <si>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</si>
  <si>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</si>
  <si>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</si>
  <si>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</si>
  <si>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</si>
  <si>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</si>
  <si>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</si>
  <si>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</si>
  <si>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</si>
  <si>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</si>
  <si>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</si>
  <si>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</si>
  <si>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</si>
  <si>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</si>
  <si>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</si>
  <si>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</si>
  <si>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</si>
  <si>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</si>
  <si>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</si>
  <si>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</si>
  <si>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</si>
  <si>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</si>
  <si>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</si>
  <si>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</si>
  <si>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</si>
  <si>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</si>
  <si>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</si>
  <si>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</si>
  <si>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</si>
  <si>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</si>
  <si>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</si>
  <si>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</si>
  <si>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</si>
  <si>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</si>
  <si>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</si>
  <si>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</si>
  <si>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</si>
  <si>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</si>
  <si>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</si>
  <si>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</si>
  <si>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</si>
  <si>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</si>
  <si>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</si>
  <si>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</si>
  <si>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</si>
  <si>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</si>
  <si>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</si>
  <si>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</si>
  <si>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</si>
  <si>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</si>
  <si>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</si>
  <si>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</si>
  <si>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</si>
  <si>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</si>
  <si>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</si>
  <si>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</si>
  <si>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</si>
  <si>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</si>
  <si>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</si>
  <si>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</si>
  <si>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</si>
  <si>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</si>
  <si>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</si>
  <si>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</si>
  <si>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</si>
  <si>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</si>
  <si>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</si>
  <si>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</si>
  <si>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</si>
  <si>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</si>
  <si>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</si>
  <si>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</si>
  <si>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</si>
  <si>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</si>
  <si>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</si>
  <si>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</si>
  <si>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</si>
  <si>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</si>
  <si>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</si>
  <si>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</si>
  <si>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</si>
  <si>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</si>
  <si>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</si>
  <si>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</si>
  <si>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</si>
  <si>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</si>
  <si>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</si>
  <si>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</si>
  <si>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</si>
  <si>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</si>
  <si>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</si>
  <si>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</si>
  <si>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</si>
  <si>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</si>
  <si>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</si>
  <si>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</si>
  <si>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</si>
  <si>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</si>
  <si>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</si>
  <si>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</si>
  <si>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</si>
  <si>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</si>
  <si>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</si>
  <si>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</si>
  <si>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</si>
  <si>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</si>
  <si>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</si>
  <si>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</si>
  <si>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</si>
  <si>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</si>
  <si>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</si>
  <si>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</si>
  <si>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</si>
  <si>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</si>
  <si>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</si>
  <si>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</si>
  <si>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</si>
  <si>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</si>
  <si>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</si>
  <si>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</si>
  <si>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</si>
  <si>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</si>
  <si>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</si>
  <si>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</si>
  <si>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</si>
  <si>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</si>
  <si>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</si>
  <si>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</si>
  <si>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</si>
  <si>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</si>
  <si>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</si>
  <si>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</si>
  <si>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</si>
  <si>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</si>
  <si>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</si>
  <si>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</si>
  <si>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</si>
  <si>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</si>
  <si>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</si>
  <si>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</si>
  <si>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</si>
  <si>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</si>
  <si>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</si>
  <si>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</si>
  <si>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</si>
  <si>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</si>
  <si>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</si>
  <si>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</si>
  <si>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</si>
  <si>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</si>
  <si>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</si>
  <si>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</si>
  <si>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</si>
  <si>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</si>
  <si>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</si>
  <si>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</si>
  <si>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</si>
  <si>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</si>
  <si>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</si>
  <si>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</si>
  <si>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</si>
  <si>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</si>
  <si>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</si>
  <si>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</si>
  <si>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</si>
  <si>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</si>
  <si>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</si>
  <si>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</si>
  <si>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</si>
  <si>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</si>
  <si>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</si>
  <si>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</si>
  <si>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</si>
  <si>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</si>
  <si>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</si>
  <si>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</si>
  <si>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</si>
  <si>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</si>
  <si>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</si>
  <si>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</si>
  <si>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</si>
  <si>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</si>
  <si>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</si>
  <si>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</si>
  <si>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</si>
  <si>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</si>
  <si>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</si>
  <si>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</si>
  <si>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</si>
  <si>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</si>
  <si>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</si>
  <si>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</si>
  <si>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</si>
  <si>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</si>
  <si>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</si>
  <si>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</si>
  <si>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</si>
  <si>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</si>
  <si>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</si>
  <si>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</si>
  <si>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</si>
  <si>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</si>
  <si>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</si>
  <si>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</si>
  <si>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</si>
  <si>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</si>
  <si>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</si>
  <si>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</si>
  <si>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</si>
  <si>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</si>
  <si>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</si>
  <si>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</si>
  <si>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</si>
  <si>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</si>
  <si>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</si>
  <si>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</si>
  <si>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</si>
  <si>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</si>
  <si>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</si>
  <si>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</si>
  <si>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</si>
  <si>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</si>
  <si>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</si>
  <si>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</si>
  <si>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</si>
  <si>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</si>
  <si>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</si>
  <si>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</si>
  <si>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</si>
  <si>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</si>
  <si>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</si>
  <si>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</si>
  <si>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</si>
  <si>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</si>
  <si>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</si>
  <si>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</si>
  <si>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</si>
  <si>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</si>
  <si>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</si>
  <si>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</si>
  <si>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</si>
  <si>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</si>
  <si>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</si>
  <si>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</si>
  <si>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</si>
  <si>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</si>
  <si>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</si>
  <si>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</si>
  <si>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</si>
  <si>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</si>
  <si>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</si>
  <si>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</si>
  <si>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</si>
  <si>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</si>
  <si>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</si>
  <si>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</si>
  <si>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</si>
  <si>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</si>
  <si>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</si>
  <si>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</si>
  <si>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</si>
  <si>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</si>
  <si>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</si>
  <si>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</si>
  <si>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</si>
  <si>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</si>
  <si>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</si>
  <si>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</si>
  <si>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</si>
  <si>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</si>
  <si>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</si>
  <si>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</si>
  <si>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</si>
  <si>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</si>
  <si>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</si>
  <si>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</si>
  <si>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</si>
  <si>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</si>
  <si>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</si>
  <si>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</si>
  <si>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</si>
  <si>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</si>
  <si>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</si>
  <si>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</si>
  <si>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</si>
  <si>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</si>
  <si>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</si>
  <si>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</si>
  <si>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</si>
  <si>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</si>
  <si>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</si>
  <si>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</si>
  <si>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</si>
  <si>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</si>
  <si>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</si>
  <si>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</si>
  <si>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</si>
  <si>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</si>
  <si>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</si>
  <si>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</si>
  <si>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</si>
  <si>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</si>
  <si>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</si>
  <si>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</si>
  <si>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</si>
  <si>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</si>
  <si>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</si>
  <si>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</si>
  <si>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</si>
  <si>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</si>
  <si>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</si>
  <si>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</si>
  <si>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</si>
  <si>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</si>
  <si>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</si>
  <si>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</si>
  <si>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</si>
  <si>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</si>
  <si>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</si>
  <si>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</si>
  <si>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</si>
  <si>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</si>
  <si>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</si>
  <si>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</si>
  <si>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</si>
  <si>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</si>
  <si>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</si>
  <si>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</si>
  <si>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</si>
  <si>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</si>
  <si>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</si>
  <si>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</si>
  <si>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</si>
  <si>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</si>
  <si>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</si>
  <si>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</si>
  <si>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</si>
  <si>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</si>
  <si>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</si>
  <si>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</si>
  <si>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</si>
  <si>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</si>
  <si>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</si>
  <si>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</si>
  <si>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</si>
  <si>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</si>
  <si>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</si>
  <si>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</si>
  <si>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</si>
  <si>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</si>
  <si>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</si>
  <si>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</si>
  <si>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</si>
  <si>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</si>
  <si>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</si>
  <si>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</si>
  <si>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</si>
  <si>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</si>
  <si>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</si>
  <si>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</si>
  <si>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</si>
  <si>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</si>
  <si>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</si>
  <si>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</si>
  <si>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</si>
  <si>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</si>
  <si>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</si>
  <si>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</si>
  <si>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</si>
  <si>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</si>
  <si>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</si>
  <si>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</si>
  <si>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</si>
  <si>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</si>
  <si>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</si>
  <si>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</si>
  <si>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</si>
  <si>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</si>
  <si>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</si>
  <si>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</si>
  <si>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</si>
  <si>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</si>
  <si>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</si>
  <si>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</si>
  <si>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</si>
  <si>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Слънчо АД</t>
  </si>
  <si>
    <t>814244008</t>
  </si>
  <si>
    <t>Емил Митанов Динков</t>
  </si>
  <si>
    <t>Изпълнителен директор</t>
  </si>
  <si>
    <t>гр. Свищов, обл. В.Търново, ул."Дунав" №16</t>
  </si>
  <si>
    <t>0631 60165</t>
  </si>
  <si>
    <t>0631 43606</t>
  </si>
  <si>
    <t>office@slantcho.com</t>
  </si>
  <si>
    <t>www.slantcho.com</t>
  </si>
  <si>
    <t>Стефка Борисова Неделчева</t>
  </si>
  <si>
    <t>Зам.гл.счетоводител</t>
  </si>
</sst>
</file>

<file path=xl/styles.xml><?xml version="1.0" encoding="utf-8"?>
<styleSheet xmlns="http://schemas.openxmlformats.org/spreadsheetml/2006/main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48">
    <xf numFmtId="0" fontId="0" fillId="0" borderId="0" xfId="0"/>
    <xf numFmtId="0" fontId="2" fillId="0" borderId="1" xfId="15" applyFont="1" applyBorder="1" applyAlignment="1" applyProtection="1">
      <alignment horizontal="centerContinuous" vertical="center" wrapText="1"/>
    </xf>
    <xf numFmtId="0" fontId="3" fillId="0" borderId="2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 wrapText="1"/>
    </xf>
    <xf numFmtId="0" fontId="3" fillId="0" borderId="4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/>
    </xf>
    <xf numFmtId="0" fontId="2" fillId="0" borderId="4" xfId="15" applyFont="1" applyBorder="1" applyAlignment="1" applyProtection="1">
      <alignment horizontal="centerContinuous" vertical="center"/>
    </xf>
    <xf numFmtId="0" fontId="3" fillId="0" borderId="5" xfId="15" applyFont="1" applyBorder="1" applyAlignment="1" applyProtection="1">
      <alignment horizontal="right" vertical="center" wrapText="1"/>
    </xf>
    <xf numFmtId="0" fontId="3" fillId="0" borderId="1" xfId="15" applyFont="1" applyBorder="1" applyAlignment="1" applyProtection="1">
      <alignment horizontal="lef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5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6" xfId="11" applyFont="1" applyBorder="1" applyAlignment="1" applyProtection="1">
      <alignment horizontal="center" vertical="center"/>
    </xf>
    <xf numFmtId="0" fontId="2" fillId="0" borderId="7" xfId="11" applyFont="1" applyBorder="1" applyAlignment="1" applyProtection="1">
      <alignment horizontal="center" vertical="top" wrapText="1"/>
    </xf>
    <xf numFmtId="14" fontId="2" fillId="0" borderId="7" xfId="11" applyNumberFormat="1" applyFont="1" applyBorder="1" applyAlignment="1" applyProtection="1">
      <alignment horizontal="center" vertical="center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49" fontId="2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right" vertical="top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 applyProtection="1">
      <alignment horizontal="right" vertical="top" wrapText="1"/>
    </xf>
    <xf numFmtId="49" fontId="3" fillId="0" borderId="5" xfId="11" applyNumberFormat="1" applyFont="1" applyFill="1" applyBorder="1" applyAlignment="1" applyProtection="1">
      <alignment horizontal="right" vertical="top" wrapText="1"/>
    </xf>
    <xf numFmtId="1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5" xfId="11" applyNumberFormat="1" applyFont="1" applyBorder="1" applyAlignment="1" applyProtection="1">
      <alignment horizontal="right" vertical="top" wrapText="1"/>
    </xf>
    <xf numFmtId="0" fontId="8" fillId="2" borderId="9" xfId="11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5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5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5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0" fontId="3" fillId="0" borderId="5" xfId="13" applyFont="1" applyBorder="1" applyAlignment="1" applyProtection="1">
      <alignment vertical="center" wrapText="1"/>
    </xf>
    <xf numFmtId="3" fontId="3" fillId="0" borderId="5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5" xfId="13" applyNumberFormat="1" applyFont="1" applyBorder="1" applyAlignment="1" applyProtection="1">
      <alignment horizontal="center" vertical="center"/>
    </xf>
    <xf numFmtId="3" fontId="3" fillId="0" borderId="5" xfId="13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1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1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1" applyNumberFormat="1" applyFont="1" applyFill="1" applyBorder="1" applyAlignment="1" applyProtection="1">
      <alignment vertical="top" wrapText="1"/>
    </xf>
    <xf numFmtId="49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1" applyNumberFormat="1" applyFont="1" applyFill="1" applyBorder="1" applyAlignment="1" applyProtection="1">
      <alignment horizontal="right" vertical="top" wrapText="1"/>
    </xf>
    <xf numFmtId="0" fontId="8" fillId="2" borderId="6" xfId="11" applyFont="1" applyFill="1" applyBorder="1" applyAlignment="1" applyProtection="1">
      <alignment vertical="top" wrapText="1"/>
    </xf>
    <xf numFmtId="49" fontId="3" fillId="0" borderId="7" xfId="11" applyNumberFormat="1" applyFont="1" applyFill="1" applyBorder="1" applyAlignment="1" applyProtection="1">
      <alignment horizontal="right" vertical="top" wrapText="1"/>
    </xf>
    <xf numFmtId="1" fontId="2" fillId="0" borderId="12" xfId="11" applyNumberFormat="1" applyFont="1" applyBorder="1" applyAlignment="1" applyProtection="1">
      <alignment horizontal="right" vertical="top" wrapText="1"/>
    </xf>
    <xf numFmtId="1" fontId="2" fillId="0" borderId="7" xfId="11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1" applyNumberFormat="1" applyFont="1" applyFill="1" applyBorder="1" applyAlignment="1" applyProtection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top" wrapText="1"/>
    </xf>
    <xf numFmtId="0" fontId="2" fillId="0" borderId="15" xfId="11" applyFont="1" applyBorder="1" applyAlignment="1" applyProtection="1">
      <alignment horizontal="center" vertical="top" wrapText="1"/>
    </xf>
    <xf numFmtId="0" fontId="8" fillId="2" borderId="6" xfId="11" applyFont="1" applyFill="1" applyBorder="1" applyAlignment="1" applyProtection="1">
      <alignment horizontal="left" vertical="top" wrapText="1"/>
    </xf>
    <xf numFmtId="49" fontId="2" fillId="0" borderId="7" xfId="11" applyNumberFormat="1" applyFont="1" applyBorder="1" applyAlignment="1" applyProtection="1">
      <alignment horizontal="right" vertical="top" wrapText="1"/>
    </xf>
    <xf numFmtId="49" fontId="2" fillId="0" borderId="14" xfId="11" applyNumberFormat="1" applyFont="1" applyBorder="1" applyAlignment="1" applyProtection="1">
      <alignment horizontal="center" vertical="center" wrapText="1"/>
    </xf>
    <xf numFmtId="49" fontId="2" fillId="4" borderId="7" xfId="11" applyNumberFormat="1" applyFont="1" applyFill="1" applyBorder="1" applyAlignment="1" applyProtection="1">
      <alignment horizontal="right" vertical="top" wrapText="1"/>
    </xf>
    <xf numFmtId="49" fontId="2" fillId="0" borderId="12" xfId="11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1" applyNumberFormat="1" applyFont="1" applyFill="1" applyBorder="1" applyAlignment="1" applyProtection="1">
      <alignment vertical="center" wrapText="1"/>
    </xf>
    <xf numFmtId="0" fontId="2" fillId="0" borderId="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 wrapText="1"/>
    </xf>
    <xf numFmtId="0" fontId="3" fillId="0" borderId="9" xfId="13" applyFont="1" applyBorder="1" applyAlignment="1" applyProtection="1">
      <alignment horizontal="left" vertical="center" wrapText="1"/>
    </xf>
    <xf numFmtId="0" fontId="10" fillId="0" borderId="9" xfId="13" applyFont="1" applyBorder="1" applyAlignment="1" applyProtection="1">
      <alignment horizontal="right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10" fillId="0" borderId="9" xfId="13" applyFont="1" applyBorder="1" applyAlignment="1" applyProtection="1">
      <alignment horizontal="left"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2" fillId="0" borderId="13" xfId="13" applyNumberFormat="1" applyFont="1" applyFill="1" applyBorder="1" applyAlignment="1" applyProtection="1">
      <alignment vertical="center"/>
    </xf>
    <xf numFmtId="0" fontId="3" fillId="0" borderId="9" xfId="13" applyFont="1" applyFill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8" fillId="0" borderId="9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vertical="center" wrapText="1"/>
    </xf>
    <xf numFmtId="0" fontId="2" fillId="0" borderId="7" xfId="13" applyFont="1" applyBorder="1" applyAlignment="1" applyProtection="1">
      <alignment vertical="center" wrapText="1"/>
    </xf>
    <xf numFmtId="3" fontId="2" fillId="0" borderId="7" xfId="13" applyNumberFormat="1" applyFont="1" applyBorder="1" applyAlignment="1" applyProtection="1">
      <alignment vertical="center"/>
    </xf>
    <xf numFmtId="3" fontId="2" fillId="0" borderId="8" xfId="13" applyNumberFormat="1" applyFont="1" applyBorder="1" applyAlignment="1" applyProtection="1">
      <alignment vertical="center"/>
    </xf>
    <xf numFmtId="0" fontId="10" fillId="0" borderId="14" xfId="13" applyFont="1" applyBorder="1" applyAlignment="1" applyProtection="1">
      <alignment horizontal="right" vertical="center" wrapText="1"/>
    </xf>
    <xf numFmtId="0" fontId="10" fillId="0" borderId="12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left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0" fontId="2" fillId="0" borderId="6" xfId="13" applyFont="1" applyBorder="1" applyAlignment="1" applyProtection="1">
      <alignment horizontal="left" vertical="center" wrapText="1"/>
    </xf>
    <xf numFmtId="0" fontId="2" fillId="0" borderId="14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49" fontId="10" fillId="0" borderId="5" xfId="13" applyNumberFormat="1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horizontal="center" vertical="center" wrapText="1"/>
    </xf>
    <xf numFmtId="3" fontId="2" fillId="0" borderId="12" xfId="13" applyNumberFormat="1" applyFont="1" applyBorder="1" applyAlignment="1" applyProtection="1">
      <alignment vertical="center"/>
    </xf>
    <xf numFmtId="3" fontId="2" fillId="0" borderId="15" xfId="13" applyNumberFormat="1" applyFont="1" applyBorder="1" applyAlignment="1" applyProtection="1">
      <alignment vertical="center"/>
    </xf>
    <xf numFmtId="49" fontId="2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left" vertical="center" wrapText="1"/>
    </xf>
    <xf numFmtId="0" fontId="2" fillId="0" borderId="17" xfId="13" applyFont="1" applyBorder="1" applyAlignment="1" applyProtection="1">
      <alignment horizontal="center"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14" fontId="2" fillId="0" borderId="7" xfId="12" applyNumberFormat="1" applyFont="1" applyFill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0" fontId="3" fillId="0" borderId="9" xfId="12" applyFont="1" applyBorder="1" applyAlignment="1" applyProtection="1">
      <alignment wrapText="1"/>
    </xf>
    <xf numFmtId="0" fontId="3" fillId="0" borderId="9" xfId="12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49" fontId="2" fillId="0" borderId="12" xfId="12" applyNumberFormat="1" applyFont="1" applyFill="1" applyBorder="1" applyAlignment="1" applyProtection="1">
      <alignment horizontal="center" vertical="center" wrapText="1"/>
    </xf>
    <xf numFmtId="49" fontId="2" fillId="0" borderId="15" xfId="12" applyNumberFormat="1" applyFont="1" applyFill="1" applyBorder="1" applyAlignment="1" applyProtection="1">
      <alignment horizontal="center" vertical="center" wrapText="1"/>
    </xf>
    <xf numFmtId="0" fontId="10" fillId="0" borderId="21" xfId="12" applyFont="1" applyBorder="1" applyAlignment="1" applyProtection="1">
      <alignment wrapText="1"/>
    </xf>
    <xf numFmtId="49" fontId="10" fillId="0" borderId="11" xfId="12" applyNumberFormat="1" applyFont="1" applyBorder="1" applyAlignment="1" applyProtection="1">
      <alignment horizontal="center" wrapText="1"/>
    </xf>
    <xf numFmtId="0" fontId="10" fillId="0" borderId="6" xfId="12" applyFont="1" applyBorder="1" applyAlignment="1" applyProtection="1">
      <alignment wrapText="1"/>
    </xf>
    <xf numFmtId="49" fontId="10" fillId="0" borderId="7" xfId="12" applyNumberFormat="1" applyFont="1" applyBorder="1" applyAlignment="1" applyProtection="1">
      <alignment wrapText="1"/>
    </xf>
    <xf numFmtId="3" fontId="3" fillId="0" borderId="7" xfId="12" applyNumberFormat="1" applyFont="1" applyFill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0" fontId="2" fillId="0" borderId="18" xfId="12" applyFont="1" applyBorder="1" applyAlignment="1" applyProtection="1">
      <alignment horizontal="right" wrapText="1"/>
    </xf>
    <xf numFmtId="49" fontId="2" fillId="0" borderId="19" xfId="12" applyNumberFormat="1" applyFont="1" applyBorder="1" applyAlignment="1" applyProtection="1">
      <alignment horizontal="center" wrapText="1"/>
    </xf>
    <xf numFmtId="49" fontId="10" fillId="0" borderId="7" xfId="12" applyNumberFormat="1" applyFont="1" applyBorder="1" applyAlignment="1" applyProtection="1">
      <alignment horizontal="center" wrapText="1"/>
    </xf>
    <xf numFmtId="0" fontId="2" fillId="0" borderId="14" xfId="12" applyFont="1" applyBorder="1" applyAlignment="1" applyProtection="1">
      <alignment horizontal="right" wrapText="1"/>
    </xf>
    <xf numFmtId="49" fontId="2" fillId="0" borderId="12" xfId="12" applyNumberFormat="1" applyFont="1" applyBorder="1" applyAlignment="1" applyProtection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 applyProtection="1">
      <alignment wrapText="1"/>
    </xf>
    <xf numFmtId="49" fontId="2" fillId="0" borderId="17" xfId="12" applyNumberFormat="1" applyFont="1" applyBorder="1" applyAlignment="1" applyProtection="1">
      <alignment horizontal="center" wrapText="1"/>
    </xf>
    <xf numFmtId="0" fontId="10" fillId="0" borderId="23" xfId="12" applyFont="1" applyBorder="1" applyAlignment="1" applyProtection="1">
      <alignment wrapText="1"/>
    </xf>
    <xf numFmtId="49" fontId="10" fillId="0" borderId="24" xfId="12" applyNumberFormat="1" applyFont="1" applyBorder="1" applyAlignment="1" applyProtection="1">
      <alignment horizontal="center" wrapText="1"/>
    </xf>
    <xf numFmtId="0" fontId="3" fillId="0" borderId="21" xfId="12" applyFont="1" applyBorder="1" applyAlignment="1" applyProtection="1">
      <alignment wrapText="1"/>
    </xf>
    <xf numFmtId="0" fontId="10" fillId="0" borderId="16" xfId="12" applyFont="1" applyBorder="1" applyAlignment="1" applyProtection="1">
      <alignment wrapText="1"/>
    </xf>
    <xf numFmtId="49" fontId="10" fillId="0" borderId="17" xfId="12" applyNumberFormat="1" applyFont="1" applyBorder="1" applyAlignment="1" applyProtection="1">
      <alignment horizontal="center" wrapText="1"/>
    </xf>
    <xf numFmtId="3" fontId="2" fillId="0" borderId="17" xfId="12" applyNumberFormat="1" applyFont="1" applyFill="1" applyBorder="1" applyAlignment="1" applyProtection="1">
      <alignment wrapText="1"/>
    </xf>
    <xf numFmtId="3" fontId="2" fillId="0" borderId="25" xfId="12" applyNumberFormat="1" applyFont="1" applyFill="1" applyBorder="1" applyAlignment="1" applyProtection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Fill="1" applyBorder="1" applyAlignment="1" applyProtection="1">
      <alignment wrapText="1"/>
    </xf>
    <xf numFmtId="3" fontId="10" fillId="0" borderId="25" xfId="12" applyNumberFormat="1" applyFont="1" applyFill="1" applyBorder="1" applyAlignment="1" applyProtection="1">
      <alignment wrapText="1"/>
    </xf>
    <xf numFmtId="49" fontId="5" fillId="0" borderId="11" xfId="12" applyNumberFormat="1" applyFont="1" applyBorder="1" applyAlignment="1" applyProtection="1">
      <alignment horizontal="center" wrapText="1"/>
    </xf>
    <xf numFmtId="49" fontId="5" fillId="0" borderId="19" xfId="12" applyNumberFormat="1" applyFont="1" applyBorder="1" applyAlignment="1" applyProtection="1">
      <alignment horizont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3" fontId="3" fillId="0" borderId="13" xfId="14" applyNumberFormat="1" applyFont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vertical="top" wrapText="1"/>
    </xf>
    <xf numFmtId="1" fontId="12" fillId="2" borderId="9" xfId="11" applyNumberFormat="1" applyFont="1" applyFill="1" applyBorder="1" applyAlignment="1" applyProtection="1">
      <alignment vertical="top"/>
    </xf>
    <xf numFmtId="0" fontId="8" fillId="2" borderId="14" xfId="11" applyNumberFormat="1" applyFont="1" applyFill="1" applyBorder="1" applyAlignment="1" applyProtection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horizontal="center" vertical="center"/>
    </xf>
    <xf numFmtId="0" fontId="12" fillId="2" borderId="9" xfId="11" applyFont="1" applyFill="1" applyBorder="1" applyAlignment="1" applyProtection="1">
      <alignment horizontal="center" vertical="top" wrapText="1"/>
    </xf>
    <xf numFmtId="0" fontId="8" fillId="2" borderId="9" xfId="11" applyFont="1" applyFill="1" applyBorder="1" applyAlignment="1" applyProtection="1">
      <alignment horizontal="center" vertical="top" wrapText="1"/>
    </xf>
    <xf numFmtId="1" fontId="12" fillId="2" borderId="9" xfId="11" applyNumberFormat="1" applyFont="1" applyFill="1" applyBorder="1" applyAlignment="1" applyProtection="1">
      <alignment horizontal="center" vertical="top"/>
    </xf>
    <xf numFmtId="1" fontId="12" fillId="2" borderId="9" xfId="11" applyNumberFormat="1" applyFont="1" applyFill="1" applyBorder="1" applyAlignment="1" applyProtection="1">
      <alignment vertical="top" wrapText="1"/>
    </xf>
    <xf numFmtId="1" fontId="3" fillId="0" borderId="5" xfId="11" applyNumberFormat="1" applyFont="1" applyBorder="1" applyAlignment="1" applyProtection="1">
      <alignment horizontal="right" vertical="center" wrapText="1"/>
    </xf>
    <xf numFmtId="0" fontId="8" fillId="2" borderId="16" xfId="11" applyFont="1" applyFill="1" applyBorder="1" applyAlignment="1" applyProtection="1">
      <alignment vertical="center" wrapText="1"/>
    </xf>
    <xf numFmtId="49" fontId="2" fillId="0" borderId="17" xfId="11" applyNumberFormat="1" applyFont="1" applyBorder="1" applyAlignment="1" applyProtection="1">
      <alignment horizontal="right" vertical="center" wrapText="1"/>
    </xf>
    <xf numFmtId="1" fontId="2" fillId="0" borderId="17" xfId="11" applyNumberFormat="1" applyFont="1" applyBorder="1" applyAlignment="1" applyProtection="1">
      <alignment horizontal="right" vertical="center" wrapText="1"/>
    </xf>
    <xf numFmtId="0" fontId="8" fillId="2" borderId="14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7" xfId="14" applyFont="1" applyBorder="1" applyAlignment="1" applyProtection="1">
      <alignment horizontal="centerContinuous" vertical="center" wrapText="1"/>
    </xf>
    <xf numFmtId="0" fontId="2" fillId="4" borderId="31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Continuous" vertical="center" wrapText="1"/>
    </xf>
    <xf numFmtId="0" fontId="2" fillId="4" borderId="26" xfId="14" applyFont="1" applyFill="1" applyBorder="1" applyAlignment="1" applyProtection="1">
      <alignment horizontal="center" vertical="center" wrapText="1"/>
    </xf>
    <xf numFmtId="0" fontId="2" fillId="4" borderId="22" xfId="14" applyFont="1" applyFill="1" applyBorder="1" applyAlignment="1" applyProtection="1">
      <alignment horizontal="centerContinuous" vertical="center" wrapText="1"/>
    </xf>
    <xf numFmtId="0" fontId="2" fillId="0" borderId="18" xfId="14" applyFont="1" applyBorder="1" applyAlignment="1" applyProtection="1">
      <alignment horizontal="center" vertical="center" wrapText="1"/>
    </xf>
    <xf numFmtId="49" fontId="2" fillId="0" borderId="19" xfId="14" applyNumberFormat="1" applyFont="1" applyBorder="1" applyAlignment="1" applyProtection="1">
      <alignment horizontal="center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0" fontId="2" fillId="0" borderId="20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49" fontId="2" fillId="0" borderId="7" xfId="14" applyNumberFormat="1" applyFont="1" applyBorder="1" applyAlignment="1" applyProtection="1">
      <alignment horizontal="center" vertical="center" wrapText="1"/>
    </xf>
    <xf numFmtId="49" fontId="3" fillId="4" borderId="7" xfId="14" applyNumberFormat="1" applyFont="1" applyFill="1" applyBorder="1" applyAlignment="1" applyProtection="1">
      <alignment horizontal="center" vertical="center" wrapText="1"/>
    </xf>
    <xf numFmtId="49" fontId="3" fillId="0" borderId="8" xfId="14" applyNumberFormat="1" applyFont="1" applyFill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vertical="center" wrapText="1"/>
    </xf>
    <xf numFmtId="49" fontId="2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wrapText="1"/>
    </xf>
    <xf numFmtId="49" fontId="3" fillId="0" borderId="5" xfId="14" applyNumberFormat="1" applyFont="1" applyBorder="1" applyAlignment="1" applyProtection="1">
      <alignment horizontal="center" wrapText="1"/>
    </xf>
    <xf numFmtId="0" fontId="3" fillId="0" borderId="14" xfId="14" applyFont="1" applyBorder="1" applyAlignment="1" applyProtection="1">
      <alignment vertical="center" wrapText="1"/>
    </xf>
    <xf numFmtId="49" fontId="3" fillId="0" borderId="12" xfId="14" applyNumberFormat="1" applyFont="1" applyBorder="1" applyAlignment="1" applyProtection="1">
      <alignment horizontal="center" vertical="center" wrapText="1"/>
    </xf>
    <xf numFmtId="0" fontId="2" fillId="0" borderId="16" xfId="14" applyFont="1" applyBorder="1" applyAlignment="1" applyProtection="1">
      <alignment vertical="center" wrapText="1"/>
    </xf>
    <xf numFmtId="49" fontId="2" fillId="0" borderId="17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9" xfId="11" applyFont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Fill="1" applyBorder="1" applyAlignment="1" applyProtection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17" xfId="14" applyNumberFormat="1" applyFont="1" applyBorder="1" applyAlignment="1" applyProtection="1">
      <alignment vertical="center"/>
    </xf>
    <xf numFmtId="3" fontId="2" fillId="0" borderId="25" xfId="14" applyNumberFormat="1" applyFont="1" applyBorder="1" applyAlignment="1" applyProtection="1">
      <alignment vertical="center"/>
    </xf>
    <xf numFmtId="0" fontId="25" fillId="6" borderId="41" xfId="15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5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 applyProtection="1">
      <alignment vertical="top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top" wrapText="1"/>
    </xf>
    <xf numFmtId="3" fontId="10" fillId="0" borderId="13" xfId="11" applyNumberFormat="1" applyFont="1" applyBorder="1" applyAlignment="1" applyProtection="1">
      <alignment vertical="top" wrapText="1"/>
    </xf>
    <xf numFmtId="3" fontId="2" fillId="0" borderId="5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2" xfId="11" applyNumberFormat="1" applyFont="1" applyBorder="1" applyAlignment="1" applyProtection="1">
      <alignment vertical="top" wrapText="1"/>
    </xf>
    <xf numFmtId="3" fontId="2" fillId="0" borderId="15" xfId="11" applyNumberFormat="1" applyFont="1" applyBorder="1" applyAlignment="1" applyProtection="1">
      <alignment vertical="top" wrapText="1"/>
    </xf>
    <xf numFmtId="3" fontId="2" fillId="0" borderId="17" xfId="11" applyNumberFormat="1" applyFont="1" applyBorder="1" applyAlignment="1" applyProtection="1">
      <alignment vertical="center" wrapText="1"/>
    </xf>
    <xf numFmtId="3" fontId="2" fillId="0" borderId="25" xfId="11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center" wrapText="1"/>
    </xf>
    <xf numFmtId="3" fontId="10" fillId="0" borderId="13" xfId="11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1" applyNumberFormat="1" applyFont="1" applyFill="1" applyBorder="1" applyAlignment="1" applyProtection="1">
      <alignment vertical="top" wrapText="1"/>
    </xf>
    <xf numFmtId="3" fontId="3" fillId="0" borderId="13" xfId="11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10" fillId="0" borderId="5" xfId="13" applyNumberFormat="1" applyFont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2" fillId="0" borderId="7" xfId="13" applyNumberFormat="1" applyFont="1" applyFill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10" fillId="0" borderId="12" xfId="13" applyNumberFormat="1" applyFont="1" applyBorder="1" applyAlignment="1" applyProtection="1">
      <alignment vertical="center"/>
    </xf>
    <xf numFmtId="3" fontId="10" fillId="0" borderId="15" xfId="13" applyNumberFormat="1" applyFont="1" applyBorder="1" applyAlignment="1" applyProtection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3" fillId="0" borderId="5" xfId="14" applyNumberFormat="1" applyFont="1" applyFill="1" applyBorder="1" applyAlignment="1" applyProtection="1">
      <alignment vertical="center"/>
    </xf>
    <xf numFmtId="3" fontId="2" fillId="0" borderId="17" xfId="14" applyNumberFormat="1" applyFont="1" applyFill="1" applyBorder="1" applyAlignment="1" applyProtection="1">
      <alignment vertical="center"/>
    </xf>
    <xf numFmtId="3" fontId="2" fillId="0" borderId="12" xfId="14" applyNumberFormat="1" applyFont="1" applyFill="1" applyBorder="1" applyAlignment="1" applyProtection="1">
      <alignment vertical="center"/>
    </xf>
    <xf numFmtId="3" fontId="2" fillId="0" borderId="5" xfId="14" applyNumberFormat="1" applyFont="1" applyBorder="1" applyAlignment="1" applyProtection="1">
      <alignment vertical="center"/>
    </xf>
    <xf numFmtId="3" fontId="2" fillId="0" borderId="13" xfId="14" applyNumberFormat="1" applyFont="1" applyBorder="1" applyAlignment="1" applyProtection="1">
      <alignment vertical="center"/>
    </xf>
    <xf numFmtId="3" fontId="2" fillId="4" borderId="5" xfId="14" applyNumberFormat="1" applyFont="1" applyFill="1" applyBorder="1" applyAlignment="1" applyProtection="1">
      <alignment vertical="center"/>
    </xf>
    <xf numFmtId="3" fontId="3" fillId="0" borderId="11" xfId="12" applyNumberFormat="1" applyFont="1" applyFill="1" applyBorder="1" applyAlignment="1" applyProtection="1">
      <alignment wrapText="1"/>
    </xf>
    <xf numFmtId="3" fontId="3" fillId="0" borderId="22" xfId="12" applyNumberFormat="1" applyFont="1" applyFill="1" applyBorder="1" applyAlignment="1" applyProtection="1">
      <alignment wrapText="1"/>
    </xf>
    <xf numFmtId="3" fontId="2" fillId="0" borderId="19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12" xfId="12" applyNumberFormat="1" applyFont="1" applyFill="1" applyBorder="1" applyAlignment="1" applyProtection="1">
      <alignment wrapText="1"/>
    </xf>
    <xf numFmtId="3" fontId="2" fillId="0" borderId="15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 applyProtection="1">
      <alignment horizontal="centerContinuous" vertical="center" wrapText="1"/>
    </xf>
    <xf numFmtId="0" fontId="3" fillId="0" borderId="36" xfId="15" applyFont="1" applyBorder="1" applyAlignment="1" applyProtection="1">
      <alignment horizontal="centerContinuous" vertical="center" wrapText="1"/>
    </xf>
    <xf numFmtId="49" fontId="34" fillId="0" borderId="35" xfId="15" applyNumberFormat="1" applyFont="1" applyFill="1" applyBorder="1" applyAlignment="1" applyProtection="1">
      <alignment horizontal="centerContinuous"/>
    </xf>
    <xf numFmtId="0" fontId="35" fillId="0" borderId="36" xfId="15" applyFont="1" applyFill="1" applyBorder="1" applyAlignment="1" applyProtection="1">
      <alignment horizontal="centerContinuous" vertical="center" wrapText="1"/>
    </xf>
    <xf numFmtId="0" fontId="2" fillId="0" borderId="3" xfId="15" applyFont="1" applyFill="1" applyBorder="1" applyAlignment="1" applyProtection="1">
      <alignment horizontal="centerContinuous" vertical="center" wrapText="1"/>
    </xf>
    <xf numFmtId="0" fontId="3" fillId="0" borderId="4" xfId="15" applyFont="1" applyFill="1" applyBorder="1" applyAlignment="1" applyProtection="1">
      <alignment horizontal="centerContinuous" vertical="center" wrapText="1"/>
    </xf>
    <xf numFmtId="0" fontId="34" fillId="0" borderId="35" xfId="15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3" applyFont="1" applyBorder="1" applyAlignment="1" applyProtection="1">
      <alignment horizontal="left" wrapText="1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11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29" xfId="14" applyFont="1" applyBorder="1" applyAlignment="1" applyProtection="1">
      <alignment horizontal="center" vertical="center" wrapText="1"/>
    </xf>
    <xf numFmtId="0" fontId="2" fillId="0" borderId="23" xfId="14" applyFont="1" applyBorder="1" applyAlignment="1" applyProtection="1">
      <alignment horizontal="center" vertical="center" wrapText="1"/>
    </xf>
    <xf numFmtId="0" fontId="2" fillId="0" borderId="21" xfId="14" applyFont="1" applyBorder="1" applyAlignment="1" applyProtection="1">
      <alignment horizontal="center" vertical="center" wrapText="1"/>
    </xf>
    <xf numFmtId="49" fontId="2" fillId="0" borderId="30" xfId="14" applyNumberFormat="1" applyFont="1" applyBorder="1" applyAlignment="1" applyProtection="1">
      <alignment horizontal="center" vertical="center" wrapText="1"/>
    </xf>
    <xf numFmtId="49" fontId="2" fillId="0" borderId="24" xfId="14" applyNumberFormat="1" applyFont="1" applyBorder="1" applyAlignment="1" applyProtection="1">
      <alignment horizontal="center" vertical="center" wrapText="1"/>
    </xf>
    <xf numFmtId="49" fontId="2" fillId="0" borderId="11" xfId="14" applyNumberFormat="1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3" fillId="0" borderId="0" xfId="11" applyFont="1" applyBorder="1" applyAlignment="1" applyProtection="1">
      <alignment horizontal="left" vertical="center"/>
      <protection locked="0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</cellXfs>
  <cellStyles count="17">
    <cellStyle name="Currency 2" xfId="1"/>
    <cellStyle name="Euro" xfId="2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Нормален" xfId="0" builtinId="0"/>
    <cellStyle name="Процент" xfId="16" builtinId="5"/>
    <cellStyle name="Хипервръзка" xfId="3" builtinId="8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29"/>
  <sheetViews>
    <sheetView view="pageBreakPreview" topLeftCell="A13" zoomScaleNormal="100" zoomScaleSheetLayoutView="100" workbookViewId="0">
      <selection activeCell="B16" sqref="B16"/>
    </sheetView>
  </sheetViews>
  <sheetFormatPr defaultColWidth="9.109375" defaultRowHeight="15.6"/>
  <cols>
    <col min="1" max="1" width="30.6640625" style="688" customWidth="1"/>
    <col min="2" max="2" width="65.6640625" style="688" customWidth="1"/>
    <col min="3" max="26" width="9.109375" style="688"/>
    <col min="27" max="27" width="9.88671875" style="688" bestFit="1" customWidth="1"/>
    <col min="28" max="16384" width="9.109375" style="688"/>
  </cols>
  <sheetData>
    <row r="1" spans="1:27">
      <c r="A1" s="1" t="s">
        <v>962</v>
      </c>
      <c r="B1" s="2"/>
      <c r="Z1" s="699">
        <v>1</v>
      </c>
      <c r="AA1" s="700">
        <f>IF(ISBLANK(_endDate),"",_endDate)</f>
        <v>44561</v>
      </c>
    </row>
    <row r="2" spans="1:27">
      <c r="A2" s="687" t="s">
        <v>963</v>
      </c>
      <c r="B2" s="682"/>
      <c r="Z2" s="699">
        <v>2</v>
      </c>
      <c r="AA2" s="700">
        <f>IF(ISBLANK(_pdeReportingDate),"",_pdeReportingDate)</f>
        <v>44644</v>
      </c>
    </row>
    <row r="3" spans="1:27">
      <c r="A3" s="683" t="s">
        <v>961</v>
      </c>
      <c r="B3" s="684"/>
      <c r="Z3" s="699">
        <v>3</v>
      </c>
      <c r="AA3" s="700" t="str">
        <f>IF(ISBLANK(_authorName),"",_authorName)</f>
        <v>Стефка Борисова Неделчева</v>
      </c>
    </row>
    <row r="4" spans="1:27">
      <c r="A4" s="681" t="s">
        <v>987</v>
      </c>
      <c r="B4" s="682"/>
    </row>
    <row r="5" spans="1:27" ht="46.8">
      <c r="A5" s="685" t="s">
        <v>928</v>
      </c>
      <c r="B5" s="686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8">
        <v>44197</v>
      </c>
    </row>
    <row r="10" spans="1:27">
      <c r="A10" s="7" t="s">
        <v>2</v>
      </c>
      <c r="B10" s="578">
        <v>44561</v>
      </c>
    </row>
    <row r="11" spans="1:27">
      <c r="A11" s="7" t="s">
        <v>975</v>
      </c>
      <c r="B11" s="578">
        <v>44644</v>
      </c>
    </row>
    <row r="12" spans="1:27">
      <c r="A12" s="8"/>
      <c r="B12" s="9"/>
    </row>
    <row r="13" spans="1:27">
      <c r="A13" s="3" t="s">
        <v>971</v>
      </c>
      <c r="B13" s="4"/>
    </row>
    <row r="14" spans="1:27">
      <c r="A14" s="7" t="s">
        <v>970</v>
      </c>
      <c r="B14" s="577" t="s">
        <v>989</v>
      </c>
    </row>
    <row r="15" spans="1:27">
      <c r="A15" s="10" t="s">
        <v>967</v>
      </c>
      <c r="B15" s="579" t="s">
        <v>923</v>
      </c>
    </row>
    <row r="16" spans="1:27">
      <c r="A16" s="7" t="s">
        <v>3</v>
      </c>
      <c r="B16" s="577" t="s">
        <v>990</v>
      </c>
    </row>
    <row r="17" spans="1:2">
      <c r="A17" s="7" t="s">
        <v>920</v>
      </c>
      <c r="B17" s="577" t="s">
        <v>991</v>
      </c>
    </row>
    <row r="18" spans="1:2">
      <c r="A18" s="7" t="s">
        <v>919</v>
      </c>
      <c r="B18" s="577" t="s">
        <v>992</v>
      </c>
    </row>
    <row r="19" spans="1:2">
      <c r="A19" s="7" t="s">
        <v>4</v>
      </c>
      <c r="B19" s="577" t="s">
        <v>993</v>
      </c>
    </row>
    <row r="20" spans="1:2">
      <c r="A20" s="7" t="s">
        <v>5</v>
      </c>
      <c r="B20" s="577" t="s">
        <v>993</v>
      </c>
    </row>
    <row r="21" spans="1:2">
      <c r="A21" s="10" t="s">
        <v>6</v>
      </c>
      <c r="B21" s="579" t="s">
        <v>994</v>
      </c>
    </row>
    <row r="22" spans="1:2">
      <c r="A22" s="10" t="s">
        <v>917</v>
      </c>
      <c r="B22" s="579" t="s">
        <v>995</v>
      </c>
    </row>
    <row r="23" spans="1:2">
      <c r="A23" s="10" t="s">
        <v>7</v>
      </c>
      <c r="B23" s="689" t="s">
        <v>996</v>
      </c>
    </row>
    <row r="24" spans="1:2">
      <c r="A24" s="10" t="s">
        <v>918</v>
      </c>
      <c r="B24" s="690" t="s">
        <v>997</v>
      </c>
    </row>
    <row r="25" spans="1:2">
      <c r="A25" s="7" t="s">
        <v>921</v>
      </c>
      <c r="B25" s="691"/>
    </row>
    <row r="26" spans="1:2">
      <c r="A26" s="10" t="s">
        <v>968</v>
      </c>
      <c r="B26" s="579" t="s">
        <v>998</v>
      </c>
    </row>
    <row r="27" spans="1:2">
      <c r="A27" s="10" t="s">
        <v>969</v>
      </c>
      <c r="B27" s="579" t="s">
        <v>999</v>
      </c>
    </row>
    <row r="28" spans="1:2">
      <c r="A28" s="11"/>
      <c r="B28" s="11"/>
    </row>
    <row r="29" spans="1:2">
      <c r="A29" s="12" t="s">
        <v>988</v>
      </c>
      <c r="B29" s="13"/>
    </row>
  </sheetData>
  <sheetProtection password="E11D" sheet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4.4"/>
  <cols>
    <col min="1" max="1" width="11.44140625" customWidth="1"/>
    <col min="2" max="2" width="52" customWidth="1"/>
    <col min="3" max="3" width="20.88671875" customWidth="1"/>
    <col min="4" max="4" width="23.6640625" customWidth="1"/>
    <col min="5" max="5" width="19.33203125" customWidth="1"/>
    <col min="6" max="6" width="52.33203125" customWidth="1"/>
    <col min="7" max="7" width="14.5546875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6">
      <c r="A2" s="663" t="str">
        <f>CONCATENATE("на информацията, въведена в справките на ",UPPER(pdeName))</f>
        <v>на информацията, въведена в справките на СЛЪНЧО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6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10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10" ht="18.75" customHeight="1">
      <c r="A6" s="676" t="s">
        <v>982</v>
      </c>
      <c r="B6" s="667" t="s">
        <v>945</v>
      </c>
      <c r="C6" s="674">
        <f>'1-Баланс'!C95</f>
        <v>5287</v>
      </c>
      <c r="D6" s="675">
        <f t="shared" ref="D6:D15" si="0">C6-E6</f>
        <v>0</v>
      </c>
      <c r="E6" s="674">
        <f>'1-Баланс'!G95</f>
        <v>5287</v>
      </c>
      <c r="F6" s="668" t="s">
        <v>946</v>
      </c>
      <c r="G6" s="676" t="s">
        <v>982</v>
      </c>
    </row>
    <row r="7" spans="1:10" ht="18.75" customHeight="1">
      <c r="A7" s="676" t="s">
        <v>982</v>
      </c>
      <c r="B7" s="667" t="s">
        <v>944</v>
      </c>
      <c r="C7" s="674">
        <f>'1-Баланс'!G37</f>
        <v>5095</v>
      </c>
      <c r="D7" s="675">
        <f t="shared" si="0"/>
        <v>1895</v>
      </c>
      <c r="E7" s="674">
        <f>'1-Баланс'!G18</f>
        <v>3200</v>
      </c>
      <c r="F7" s="668" t="s">
        <v>455</v>
      </c>
      <c r="G7" s="676" t="s">
        <v>982</v>
      </c>
    </row>
    <row r="8" spans="1:10" ht="18.75" customHeight="1">
      <c r="A8" s="676" t="s">
        <v>982</v>
      </c>
      <c r="B8" s="667" t="s">
        <v>942</v>
      </c>
      <c r="C8" s="674">
        <f>ABS('1-Баланс'!G32)-ABS('1-Баланс'!G33)</f>
        <v>988</v>
      </c>
      <c r="D8" s="675">
        <f t="shared" si="0"/>
        <v>0</v>
      </c>
      <c r="E8" s="674">
        <f>ABS('2-Отчет за доходите'!C44)-ABS('2-Отчет за доходите'!G44)</f>
        <v>988</v>
      </c>
      <c r="F8" s="668" t="s">
        <v>943</v>
      </c>
      <c r="G8" s="677" t="s">
        <v>984</v>
      </c>
    </row>
    <row r="9" spans="1:10" ht="18.75" customHeight="1">
      <c r="A9" s="676" t="s">
        <v>982</v>
      </c>
      <c r="B9" s="667" t="s">
        <v>948</v>
      </c>
      <c r="C9" s="674">
        <f>'1-Баланс'!D92</f>
        <v>2282</v>
      </c>
      <c r="D9" s="675">
        <f t="shared" si="0"/>
        <v>0</v>
      </c>
      <c r="E9" s="674">
        <f>'3-Отчет за паричния поток'!C45</f>
        <v>2282</v>
      </c>
      <c r="F9" s="668" t="s">
        <v>947</v>
      </c>
      <c r="G9" s="677" t="s">
        <v>983</v>
      </c>
    </row>
    <row r="10" spans="1:10" ht="18.75" customHeight="1">
      <c r="A10" s="676" t="s">
        <v>982</v>
      </c>
      <c r="B10" s="667" t="s">
        <v>949</v>
      </c>
      <c r="C10" s="674">
        <f>'1-Баланс'!C92</f>
        <v>1826</v>
      </c>
      <c r="D10" s="675">
        <f t="shared" si="0"/>
        <v>0</v>
      </c>
      <c r="E10" s="674">
        <f>'3-Отчет за паричния поток'!C46</f>
        <v>1826</v>
      </c>
      <c r="F10" s="668" t="s">
        <v>950</v>
      </c>
      <c r="G10" s="677" t="s">
        <v>983</v>
      </c>
    </row>
    <row r="11" spans="1:10" ht="18.75" customHeight="1">
      <c r="A11" s="676" t="s">
        <v>982</v>
      </c>
      <c r="B11" s="667" t="s">
        <v>944</v>
      </c>
      <c r="C11" s="674">
        <f>'1-Баланс'!G37</f>
        <v>5095</v>
      </c>
      <c r="D11" s="675">
        <f t="shared" si="0"/>
        <v>0</v>
      </c>
      <c r="E11" s="674">
        <f>'4-Отчет за собствения капитал'!L34</f>
        <v>5095</v>
      </c>
      <c r="F11" s="668" t="s">
        <v>951</v>
      </c>
      <c r="G11" s="677" t="s">
        <v>985</v>
      </c>
    </row>
    <row r="12" spans="1:10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10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10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10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4.4"/>
  <cols>
    <col min="1" max="1" width="4.33203125" customWidth="1"/>
    <col min="2" max="2" width="31.109375" bestFit="1" customWidth="1"/>
    <col min="3" max="3" width="40" bestFit="1" customWidth="1"/>
    <col min="4" max="5" width="18.5546875" customWidth="1"/>
  </cols>
  <sheetData>
    <row r="1" spans="1:5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5" ht="24" customHeight="1">
      <c r="A2" s="645" t="s">
        <v>881</v>
      </c>
      <c r="B2" s="643"/>
      <c r="C2" s="643"/>
      <c r="D2" s="644"/>
    </row>
    <row r="3" spans="1:5" ht="31.2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0.16300940438871472</v>
      </c>
      <c r="E3" s="646"/>
    </row>
    <row r="4" spans="1:5" ht="31.2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0.19391560353287537</v>
      </c>
    </row>
    <row r="5" spans="1:5" ht="31.2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5.145833333333333</v>
      </c>
    </row>
    <row r="6" spans="1:5" ht="31.2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0.18687346321165121</v>
      </c>
    </row>
    <row r="7" spans="1:5" ht="24" customHeight="1">
      <c r="A7" s="645" t="s">
        <v>892</v>
      </c>
      <c r="B7" s="643"/>
      <c r="C7" s="643"/>
      <c r="D7" s="644"/>
    </row>
    <row r="8" spans="1:5" ht="31.2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1.2219766974688631</v>
      </c>
    </row>
    <row r="9" spans="1:5" ht="24" customHeight="1">
      <c r="A9" s="645" t="s">
        <v>895</v>
      </c>
      <c r="B9" s="643"/>
      <c r="C9" s="643"/>
      <c r="D9" s="644"/>
    </row>
    <row r="10" spans="1:5" ht="31.2">
      <c r="A10" s="592">
        <v>6</v>
      </c>
      <c r="B10" s="590" t="s">
        <v>896</v>
      </c>
      <c r="C10" s="591" t="s">
        <v>897</v>
      </c>
      <c r="D10" s="641">
        <f>'1-Баланс'!C94/'1-Баланс'!G79</f>
        <v>21.604166666666668</v>
      </c>
    </row>
    <row r="11" spans="1:5" ht="62.4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13.942708333333334</v>
      </c>
    </row>
    <row r="12" spans="1:5" ht="46.8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9.5104166666666661</v>
      </c>
    </row>
    <row r="13" spans="1:5" ht="31.2">
      <c r="A13" s="592">
        <v>9</v>
      </c>
      <c r="B13" s="590" t="s">
        <v>900</v>
      </c>
      <c r="C13" s="591" t="s">
        <v>901</v>
      </c>
      <c r="D13" s="641">
        <f>'1-Баланс'!C92/'1-Баланс'!G79</f>
        <v>9.5104166666666661</v>
      </c>
    </row>
    <row r="14" spans="1:5" ht="24" customHeight="1">
      <c r="A14" s="645" t="s">
        <v>902</v>
      </c>
      <c r="B14" s="643"/>
      <c r="C14" s="643"/>
      <c r="D14" s="644"/>
    </row>
    <row r="15" spans="1:5" ht="31.2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2.3302575932333718</v>
      </c>
    </row>
    <row r="16" spans="1:5" ht="31.2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1.1463968223945527</v>
      </c>
    </row>
    <row r="17" spans="1:5" ht="24" customHeight="1">
      <c r="A17" s="645" t="s">
        <v>905</v>
      </c>
      <c r="B17" s="643"/>
      <c r="C17" s="643"/>
      <c r="D17" s="644"/>
    </row>
    <row r="18" spans="1:5" ht="31.2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5" ht="31.2">
      <c r="A19" s="592">
        <v>13</v>
      </c>
      <c r="B19" s="590" t="s">
        <v>932</v>
      </c>
      <c r="C19" s="591" t="s">
        <v>906</v>
      </c>
      <c r="D19" s="641">
        <f>D4/D5</f>
        <v>3.7684003925417077E-2</v>
      </c>
    </row>
    <row r="20" spans="1:5" ht="31.2">
      <c r="A20" s="592">
        <v>14</v>
      </c>
      <c r="B20" s="590" t="s">
        <v>907</v>
      </c>
      <c r="C20" s="591" t="s">
        <v>908</v>
      </c>
      <c r="D20" s="641">
        <f>D6/D5</f>
        <v>3.6315490826555705E-2</v>
      </c>
    </row>
    <row r="21" spans="1:5" ht="15.6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1105</v>
      </c>
      <c r="E21" s="698"/>
    </row>
    <row r="22" spans="1:5" ht="46.8">
      <c r="A22" s="592">
        <v>16</v>
      </c>
      <c r="B22" s="590" t="s">
        <v>913</v>
      </c>
      <c r="C22" s="591" t="s">
        <v>914</v>
      </c>
      <c r="D22" s="647">
        <f>D21/'1-Баланс'!G37</f>
        <v>0.2168792934249264</v>
      </c>
    </row>
    <row r="23" spans="1:5" ht="31.2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0.23047838237711654</v>
      </c>
    </row>
    <row r="24" spans="1:5" ht="31.2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0.13694721825962911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N1335"/>
  <sheetViews>
    <sheetView zoomScale="70" zoomScaleNormal="70" workbookViewId="0"/>
  </sheetViews>
  <sheetFormatPr defaultColWidth="9.109375" defaultRowHeight="15.6"/>
  <cols>
    <col min="1" max="1" width="16.5546875" style="105" bestFit="1" customWidth="1"/>
    <col min="2" max="2" width="12.109375" style="105" bestFit="1" customWidth="1"/>
    <col min="3" max="3" width="14.33203125" style="105" customWidth="1"/>
    <col min="4" max="4" width="14.109375" style="105" bestFit="1" customWidth="1"/>
    <col min="5" max="5" width="16.6640625" style="105" bestFit="1" customWidth="1"/>
    <col min="6" max="6" width="53.109375" style="105" customWidth="1"/>
    <col min="7" max="7" width="16" style="105" bestFit="1" customWidth="1"/>
    <col min="8" max="8" width="15.6640625" style="105" customWidth="1"/>
    <col min="9" max="16384" width="9.109375" style="105"/>
  </cols>
  <sheetData>
    <row r="1" spans="1:14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7" customFormat="1">
      <c r="C2" s="580"/>
      <c r="F2" s="501" t="s">
        <v>851</v>
      </c>
    </row>
    <row r="3" spans="1:14">
      <c r="A3" s="105" t="str">
        <f t="shared" ref="A3:A34" si="0">pdeName</f>
        <v>Слънчо АД</v>
      </c>
      <c r="B3" s="105" t="str">
        <f t="shared" ref="B3:B34" si="1">pdeBulstat</f>
        <v>814244008</v>
      </c>
      <c r="C3" s="581">
        <f t="shared" ref="C3:C34" si="2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98</v>
      </c>
    </row>
    <row r="4" spans="1:14">
      <c r="A4" s="105" t="str">
        <f t="shared" si="0"/>
        <v>Слънчо АД</v>
      </c>
      <c r="B4" s="105" t="str">
        <f t="shared" si="1"/>
        <v>814244008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363</v>
      </c>
    </row>
    <row r="5" spans="1:14">
      <c r="A5" s="105" t="str">
        <f t="shared" si="0"/>
        <v>Слънчо АД</v>
      </c>
      <c r="B5" s="105" t="str">
        <f t="shared" si="1"/>
        <v>814244008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484</v>
      </c>
    </row>
    <row r="6" spans="1:14">
      <c r="A6" s="105" t="str">
        <f t="shared" si="0"/>
        <v>Слънчо АД</v>
      </c>
      <c r="B6" s="105" t="str">
        <f t="shared" si="1"/>
        <v>814244008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172</v>
      </c>
    </row>
    <row r="7" spans="1:14">
      <c r="A7" s="105" t="str">
        <f t="shared" si="0"/>
        <v>Слънчо АД</v>
      </c>
      <c r="B7" s="105" t="str">
        <f t="shared" si="1"/>
        <v>814244008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12</v>
      </c>
    </row>
    <row r="8" spans="1:14">
      <c r="A8" s="105" t="str">
        <f t="shared" si="0"/>
        <v>Слънчо АД</v>
      </c>
      <c r="B8" s="105" t="str">
        <f t="shared" si="1"/>
        <v>814244008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0</v>
      </c>
    </row>
    <row r="9" spans="1:14">
      <c r="A9" s="105" t="str">
        <f t="shared" si="0"/>
        <v>Слънчо АД</v>
      </c>
      <c r="B9" s="105" t="str">
        <f t="shared" si="1"/>
        <v>814244008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0</v>
      </c>
    </row>
    <row r="10" spans="1:14">
      <c r="A10" s="105" t="str">
        <f t="shared" si="0"/>
        <v>Слънчо АД</v>
      </c>
      <c r="B10" s="105" t="str">
        <f t="shared" si="1"/>
        <v>814244008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10</v>
      </c>
    </row>
    <row r="11" spans="1:14">
      <c r="A11" s="105" t="str">
        <f t="shared" si="0"/>
        <v>Слънчо АД</v>
      </c>
      <c r="B11" s="105" t="str">
        <f t="shared" si="1"/>
        <v>814244008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1139</v>
      </c>
    </row>
    <row r="12" spans="1:14">
      <c r="A12" s="105" t="str">
        <f t="shared" si="0"/>
        <v>Слънчо АД</v>
      </c>
      <c r="B12" s="105" t="str">
        <f t="shared" si="1"/>
        <v>814244008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0</v>
      </c>
    </row>
    <row r="13" spans="1:14">
      <c r="A13" s="105" t="str">
        <f t="shared" si="0"/>
        <v>Слънчо АД</v>
      </c>
      <c r="B13" s="105" t="str">
        <f t="shared" si="1"/>
        <v>814244008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 t="str">
        <f t="shared" si="0"/>
        <v>Слънчо АД</v>
      </c>
      <c r="B14" s="105" t="str">
        <f t="shared" si="1"/>
        <v>814244008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0</v>
      </c>
    </row>
    <row r="15" spans="1:14">
      <c r="A15" s="105" t="str">
        <f t="shared" si="0"/>
        <v>Слънчо АД</v>
      </c>
      <c r="B15" s="105" t="str">
        <f t="shared" si="1"/>
        <v>814244008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0</v>
      </c>
    </row>
    <row r="16" spans="1:14">
      <c r="A16" s="105" t="str">
        <f t="shared" si="0"/>
        <v>Слънчо АД</v>
      </c>
      <c r="B16" s="105" t="str">
        <f t="shared" si="1"/>
        <v>814244008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Слънчо АД</v>
      </c>
      <c r="B17" s="105" t="str">
        <f t="shared" si="1"/>
        <v>814244008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0</v>
      </c>
    </row>
    <row r="18" spans="1:8">
      <c r="A18" s="105" t="str">
        <f t="shared" si="0"/>
        <v>Слънчо АД</v>
      </c>
      <c r="B18" s="105" t="str">
        <f t="shared" si="1"/>
        <v>814244008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0</v>
      </c>
    </row>
    <row r="19" spans="1:8">
      <c r="A19" s="105" t="str">
        <f t="shared" si="0"/>
        <v>Слънчо АД</v>
      </c>
      <c r="B19" s="105" t="str">
        <f t="shared" si="1"/>
        <v>814244008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 t="str">
        <f t="shared" si="0"/>
        <v>Слънчо АД</v>
      </c>
      <c r="B20" s="105" t="str">
        <f t="shared" si="1"/>
        <v>814244008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Слънчо АД</v>
      </c>
      <c r="B21" s="105" t="str">
        <f t="shared" si="1"/>
        <v>814244008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 t="str">
        <f t="shared" si="0"/>
        <v>Слънчо АД</v>
      </c>
      <c r="B22" s="105" t="str">
        <f t="shared" si="1"/>
        <v>814244008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0</v>
      </c>
    </row>
    <row r="23" spans="1:8">
      <c r="A23" s="105" t="str">
        <f t="shared" si="0"/>
        <v>Слънчо АД</v>
      </c>
      <c r="B23" s="105" t="str">
        <f t="shared" si="1"/>
        <v>814244008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0</v>
      </c>
    </row>
    <row r="24" spans="1:8">
      <c r="A24" s="105" t="str">
        <f t="shared" si="0"/>
        <v>Слънчо АД</v>
      </c>
      <c r="B24" s="105" t="str">
        <f t="shared" si="1"/>
        <v>814244008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Слънчо АД</v>
      </c>
      <c r="B25" s="105" t="str">
        <f t="shared" si="1"/>
        <v>814244008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0</v>
      </c>
    </row>
    <row r="26" spans="1:8">
      <c r="A26" s="105" t="str">
        <f t="shared" si="0"/>
        <v>Слънчо АД</v>
      </c>
      <c r="B26" s="105" t="str">
        <f t="shared" si="1"/>
        <v>814244008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0</v>
      </c>
    </row>
    <row r="27" spans="1:8">
      <c r="A27" s="105" t="str">
        <f t="shared" si="0"/>
        <v>Слънчо АД</v>
      </c>
      <c r="B27" s="105" t="str">
        <f t="shared" si="1"/>
        <v>814244008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Слънчо АД</v>
      </c>
      <c r="B28" s="105" t="str">
        <f t="shared" si="1"/>
        <v>814244008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Слънчо АД</v>
      </c>
      <c r="B29" s="105" t="str">
        <f t="shared" si="1"/>
        <v>814244008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Слънчо АД</v>
      </c>
      <c r="B30" s="105" t="str">
        <f t="shared" si="1"/>
        <v>814244008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Слънчо АД</v>
      </c>
      <c r="B31" s="105" t="str">
        <f t="shared" si="1"/>
        <v>814244008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Слънчо АД</v>
      </c>
      <c r="B32" s="105" t="str">
        <f t="shared" si="1"/>
        <v>814244008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>
      <c r="A33" s="105" t="str">
        <f t="shared" si="0"/>
        <v>Слънчо АД</v>
      </c>
      <c r="B33" s="105" t="str">
        <f t="shared" si="1"/>
        <v>814244008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0</v>
      </c>
    </row>
    <row r="34" spans="1:8">
      <c r="A34" s="105" t="str">
        <f t="shared" si="0"/>
        <v>Слънчо АД</v>
      </c>
      <c r="B34" s="105" t="str">
        <f t="shared" si="1"/>
        <v>814244008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0</v>
      </c>
    </row>
    <row r="35" spans="1:8">
      <c r="A35" s="105" t="str">
        <f t="shared" ref="A35:A66" si="3">pdeName</f>
        <v>Слънчо АД</v>
      </c>
      <c r="B35" s="105" t="str">
        <f t="shared" ref="B35:B66" si="4">pdeBulstat</f>
        <v>814244008</v>
      </c>
      <c r="C35" s="581">
        <f t="shared" ref="C35:C66" si="5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Слънчо АД</v>
      </c>
      <c r="B36" s="105" t="str">
        <f t="shared" si="4"/>
        <v>814244008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Слънчо АД</v>
      </c>
      <c r="B37" s="105" t="str">
        <f t="shared" si="4"/>
        <v>814244008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0</v>
      </c>
    </row>
    <row r="38" spans="1:8">
      <c r="A38" s="105" t="str">
        <f t="shared" si="3"/>
        <v>Слънчо АД</v>
      </c>
      <c r="B38" s="105" t="str">
        <f t="shared" si="4"/>
        <v>814244008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0</v>
      </c>
    </row>
    <row r="39" spans="1:8">
      <c r="A39" s="105" t="str">
        <f t="shared" si="3"/>
        <v>Слънчо АД</v>
      </c>
      <c r="B39" s="105" t="str">
        <f t="shared" si="4"/>
        <v>814244008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Слънчо АД</v>
      </c>
      <c r="B40" s="105" t="str">
        <f t="shared" si="4"/>
        <v>814244008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>
      <c r="A41" s="105" t="str">
        <f t="shared" si="3"/>
        <v>Слънчо АД</v>
      </c>
      <c r="B41" s="105" t="str">
        <f t="shared" si="4"/>
        <v>814244008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1139</v>
      </c>
    </row>
    <row r="42" spans="1:8">
      <c r="A42" s="105" t="str">
        <f t="shared" si="3"/>
        <v>Слънчо АД</v>
      </c>
      <c r="B42" s="105" t="str">
        <f t="shared" si="4"/>
        <v>814244008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1010</v>
      </c>
    </row>
    <row r="43" spans="1:8">
      <c r="A43" s="105" t="str">
        <f t="shared" si="3"/>
        <v>Слънчо АД</v>
      </c>
      <c r="B43" s="105" t="str">
        <f t="shared" si="4"/>
        <v>814244008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452</v>
      </c>
    </row>
    <row r="44" spans="1:8">
      <c r="A44" s="105" t="str">
        <f t="shared" si="3"/>
        <v>Слънчо АД</v>
      </c>
      <c r="B44" s="105" t="str">
        <f t="shared" si="4"/>
        <v>814244008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0</v>
      </c>
    </row>
    <row r="45" spans="1:8">
      <c r="A45" s="105" t="str">
        <f t="shared" si="3"/>
        <v>Слънчо АД</v>
      </c>
      <c r="B45" s="105" t="str">
        <f t="shared" si="4"/>
        <v>814244008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0</v>
      </c>
    </row>
    <row r="46" spans="1:8">
      <c r="A46" s="105" t="str">
        <f t="shared" si="3"/>
        <v>Слънчо АД</v>
      </c>
      <c r="B46" s="105" t="str">
        <f t="shared" si="4"/>
        <v>814244008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Слънчо АД</v>
      </c>
      <c r="B47" s="105" t="str">
        <f t="shared" si="4"/>
        <v>814244008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Слънчо АД</v>
      </c>
      <c r="B48" s="105" t="str">
        <f t="shared" si="4"/>
        <v>814244008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1462</v>
      </c>
    </row>
    <row r="49" spans="1:8">
      <c r="A49" s="105" t="str">
        <f t="shared" si="3"/>
        <v>Слънчо АД</v>
      </c>
      <c r="B49" s="105" t="str">
        <f t="shared" si="4"/>
        <v>814244008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0</v>
      </c>
    </row>
    <row r="50" spans="1:8">
      <c r="A50" s="105" t="str">
        <f t="shared" si="3"/>
        <v>Слънчо АД</v>
      </c>
      <c r="B50" s="105" t="str">
        <f t="shared" si="4"/>
        <v>814244008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846</v>
      </c>
    </row>
    <row r="51" spans="1:8">
      <c r="A51" s="105" t="str">
        <f t="shared" si="3"/>
        <v>Слънчо АД</v>
      </c>
      <c r="B51" s="105" t="str">
        <f t="shared" si="4"/>
        <v>814244008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0</v>
      </c>
    </row>
    <row r="52" spans="1:8">
      <c r="A52" s="105" t="str">
        <f t="shared" si="3"/>
        <v>Слънчо АД</v>
      </c>
      <c r="B52" s="105" t="str">
        <f t="shared" si="4"/>
        <v>814244008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0</v>
      </c>
    </row>
    <row r="53" spans="1:8">
      <c r="A53" s="105" t="str">
        <f t="shared" si="3"/>
        <v>Слънчо АД</v>
      </c>
      <c r="B53" s="105" t="str">
        <f t="shared" si="4"/>
        <v>814244008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 t="str">
        <f t="shared" si="3"/>
        <v>Слънчо АД</v>
      </c>
      <c r="B54" s="105" t="str">
        <f t="shared" si="4"/>
        <v>814244008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0</v>
      </c>
    </row>
    <row r="55" spans="1:8">
      <c r="A55" s="105" t="str">
        <f t="shared" si="3"/>
        <v>Слънчо АД</v>
      </c>
      <c r="B55" s="105" t="str">
        <f t="shared" si="4"/>
        <v>814244008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Слънчо АД</v>
      </c>
      <c r="B56" s="105" t="str">
        <f t="shared" si="4"/>
        <v>814244008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5</v>
      </c>
    </row>
    <row r="57" spans="1:8">
      <c r="A57" s="105" t="str">
        <f t="shared" si="3"/>
        <v>Слънчо АД</v>
      </c>
      <c r="B57" s="105" t="str">
        <f t="shared" si="4"/>
        <v>814244008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851</v>
      </c>
    </row>
    <row r="58" spans="1:8">
      <c r="A58" s="105" t="str">
        <f t="shared" si="3"/>
        <v>Слънчо АД</v>
      </c>
      <c r="B58" s="105" t="str">
        <f t="shared" si="4"/>
        <v>814244008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0</v>
      </c>
    </row>
    <row r="59" spans="1:8">
      <c r="A59" s="105" t="str">
        <f t="shared" si="3"/>
        <v>Слънчо АД</v>
      </c>
      <c r="B59" s="105" t="str">
        <f t="shared" si="4"/>
        <v>814244008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Слънчо АД</v>
      </c>
      <c r="B60" s="105" t="str">
        <f t="shared" si="4"/>
        <v>814244008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Слънчо АД</v>
      </c>
      <c r="B61" s="105" t="str">
        <f t="shared" si="4"/>
        <v>814244008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 t="str">
        <f t="shared" si="3"/>
        <v>Слънчо АД</v>
      </c>
      <c r="B62" s="105" t="str">
        <f t="shared" si="4"/>
        <v>814244008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Слънчо АД</v>
      </c>
      <c r="B63" s="105" t="str">
        <f t="shared" si="4"/>
        <v>814244008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Слънчо АД</v>
      </c>
      <c r="B64" s="105" t="str">
        <f t="shared" si="4"/>
        <v>814244008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0</v>
      </c>
    </row>
    <row r="65" spans="1:8">
      <c r="A65" s="105" t="str">
        <f t="shared" si="3"/>
        <v>Слънчо АД</v>
      </c>
      <c r="B65" s="105" t="str">
        <f t="shared" si="4"/>
        <v>814244008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3</v>
      </c>
    </row>
    <row r="66" spans="1:8">
      <c r="A66" s="105" t="str">
        <f t="shared" si="3"/>
        <v>Слънчо АД</v>
      </c>
      <c r="B66" s="105" t="str">
        <f t="shared" si="4"/>
        <v>814244008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1823</v>
      </c>
    </row>
    <row r="67" spans="1:8">
      <c r="A67" s="105" t="str">
        <f t="shared" ref="A67:A98" si="6">pdeName</f>
        <v>Слънчо АД</v>
      </c>
      <c r="B67" s="105" t="str">
        <f t="shared" ref="B67:B98" si="7">pdeBulstat</f>
        <v>814244008</v>
      </c>
      <c r="C67" s="581">
        <f t="shared" ref="C67:C98" si="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0</v>
      </c>
    </row>
    <row r="68" spans="1:8">
      <c r="A68" s="105" t="str">
        <f t="shared" si="6"/>
        <v>Слънчо АД</v>
      </c>
      <c r="B68" s="105" t="str">
        <f t="shared" si="7"/>
        <v>814244008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Слънчо АД</v>
      </c>
      <c r="B69" s="105" t="str">
        <f t="shared" si="7"/>
        <v>814244008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1826</v>
      </c>
    </row>
    <row r="70" spans="1:8">
      <c r="A70" s="105" t="str">
        <f t="shared" si="6"/>
        <v>Слънчо АД</v>
      </c>
      <c r="B70" s="105" t="str">
        <f t="shared" si="7"/>
        <v>814244008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9</v>
      </c>
    </row>
    <row r="71" spans="1:8">
      <c r="A71" s="105" t="str">
        <f t="shared" si="6"/>
        <v>Слънчо АД</v>
      </c>
      <c r="B71" s="105" t="str">
        <f t="shared" si="7"/>
        <v>814244008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4148</v>
      </c>
    </row>
    <row r="72" spans="1:8">
      <c r="A72" s="105" t="str">
        <f t="shared" si="6"/>
        <v>Слънчо АД</v>
      </c>
      <c r="B72" s="105" t="str">
        <f t="shared" si="7"/>
        <v>814244008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5287</v>
      </c>
    </row>
    <row r="73" spans="1:8">
      <c r="A73" s="105" t="str">
        <f t="shared" si="6"/>
        <v>Слънчо АД</v>
      </c>
      <c r="B73" s="105" t="str">
        <f t="shared" si="7"/>
        <v>814244008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3200</v>
      </c>
    </row>
    <row r="74" spans="1:8">
      <c r="A74" s="105" t="str">
        <f t="shared" si="6"/>
        <v>Слънчо АД</v>
      </c>
      <c r="B74" s="105" t="str">
        <f t="shared" si="7"/>
        <v>814244008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3200</v>
      </c>
    </row>
    <row r="75" spans="1:8">
      <c r="A75" s="105" t="str">
        <f t="shared" si="6"/>
        <v>Слънчо АД</v>
      </c>
      <c r="B75" s="105" t="str">
        <f t="shared" si="7"/>
        <v>814244008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Слънчо АД</v>
      </c>
      <c r="B76" s="105" t="str">
        <f t="shared" si="7"/>
        <v>814244008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>
      <c r="A77" s="105" t="str">
        <f t="shared" si="6"/>
        <v>Слънчо АД</v>
      </c>
      <c r="B77" s="105" t="str">
        <f t="shared" si="7"/>
        <v>814244008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Слънчо АД</v>
      </c>
      <c r="B78" s="105" t="str">
        <f t="shared" si="7"/>
        <v>814244008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Слънчо АД</v>
      </c>
      <c r="B79" s="105" t="str">
        <f t="shared" si="7"/>
        <v>814244008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3200</v>
      </c>
    </row>
    <row r="80" spans="1:8">
      <c r="A80" s="105" t="str">
        <f t="shared" si="6"/>
        <v>Слънчо АД</v>
      </c>
      <c r="B80" s="105" t="str">
        <f t="shared" si="7"/>
        <v>814244008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199</v>
      </c>
    </row>
    <row r="81" spans="1:8">
      <c r="A81" s="105" t="str">
        <f t="shared" si="6"/>
        <v>Слънчо АД</v>
      </c>
      <c r="B81" s="105" t="str">
        <f t="shared" si="7"/>
        <v>814244008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178</v>
      </c>
    </row>
    <row r="82" spans="1:8">
      <c r="A82" s="105" t="str">
        <f t="shared" si="6"/>
        <v>Слънчо АД</v>
      </c>
      <c r="B82" s="105" t="str">
        <f t="shared" si="7"/>
        <v>814244008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320</v>
      </c>
    </row>
    <row r="83" spans="1:8">
      <c r="A83" s="105" t="str">
        <f t="shared" si="6"/>
        <v>Слънчо АД</v>
      </c>
      <c r="B83" s="105" t="str">
        <f t="shared" si="7"/>
        <v>814244008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320</v>
      </c>
    </row>
    <row r="84" spans="1:8">
      <c r="A84" s="105" t="str">
        <f t="shared" si="6"/>
        <v>Слънчо АД</v>
      </c>
      <c r="B84" s="105" t="str">
        <f t="shared" si="7"/>
        <v>814244008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Слънчо АД</v>
      </c>
      <c r="B85" s="105" t="str">
        <f t="shared" si="7"/>
        <v>814244008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>
      <c r="A86" s="105" t="str">
        <f t="shared" si="6"/>
        <v>Слънчо АД</v>
      </c>
      <c r="B86" s="105" t="str">
        <f t="shared" si="7"/>
        <v>814244008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697</v>
      </c>
    </row>
    <row r="87" spans="1:8">
      <c r="A87" s="105" t="str">
        <f t="shared" si="6"/>
        <v>Слънчо АД</v>
      </c>
      <c r="B87" s="105" t="str">
        <f t="shared" si="7"/>
        <v>814244008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210</v>
      </c>
    </row>
    <row r="88" spans="1:8">
      <c r="A88" s="105" t="str">
        <f t="shared" si="6"/>
        <v>Слънчо АД</v>
      </c>
      <c r="B88" s="105" t="str">
        <f t="shared" si="7"/>
        <v>814244008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210</v>
      </c>
    </row>
    <row r="89" spans="1:8">
      <c r="A89" s="105" t="str">
        <f t="shared" si="6"/>
        <v>Слънчо АД</v>
      </c>
      <c r="B89" s="105" t="str">
        <f t="shared" si="7"/>
        <v>814244008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>
      <c r="A90" s="105" t="str">
        <f t="shared" si="6"/>
        <v>Слънчо АД</v>
      </c>
      <c r="B90" s="105" t="str">
        <f t="shared" si="7"/>
        <v>814244008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 t="str">
        <f t="shared" si="6"/>
        <v>Слънчо АД</v>
      </c>
      <c r="B91" s="105" t="str">
        <f t="shared" si="7"/>
        <v>814244008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988</v>
      </c>
    </row>
    <row r="92" spans="1:8">
      <c r="A92" s="105" t="str">
        <f t="shared" si="6"/>
        <v>Слънчо АД</v>
      </c>
      <c r="B92" s="105" t="str">
        <f t="shared" si="7"/>
        <v>814244008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>
      <c r="A93" s="105" t="str">
        <f t="shared" si="6"/>
        <v>Слънчо АД</v>
      </c>
      <c r="B93" s="105" t="str">
        <f t="shared" si="7"/>
        <v>814244008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1198</v>
      </c>
    </row>
    <row r="94" spans="1:8">
      <c r="A94" s="105" t="str">
        <f t="shared" si="6"/>
        <v>Слънчо АД</v>
      </c>
      <c r="B94" s="105" t="str">
        <f t="shared" si="7"/>
        <v>814244008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5095</v>
      </c>
    </row>
    <row r="95" spans="1:8">
      <c r="A95" s="105" t="str">
        <f t="shared" si="6"/>
        <v>Слънчо АД</v>
      </c>
      <c r="B95" s="105" t="str">
        <f t="shared" si="7"/>
        <v>814244008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Слънчо АД</v>
      </c>
      <c r="B96" s="105" t="str">
        <f t="shared" si="7"/>
        <v>814244008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>
      <c r="A97" s="105" t="str">
        <f t="shared" si="6"/>
        <v>Слънчо АД</v>
      </c>
      <c r="B97" s="105" t="str">
        <f t="shared" si="7"/>
        <v>814244008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>
      <c r="A98" s="105" t="str">
        <f t="shared" si="6"/>
        <v>Слънчо АД</v>
      </c>
      <c r="B98" s="105" t="str">
        <f t="shared" si="7"/>
        <v>814244008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Слънчо АД</v>
      </c>
      <c r="B99" s="105" t="str">
        <f t="shared" ref="B99:B125" si="10">pdeBulstat</f>
        <v>814244008</v>
      </c>
      <c r="C99" s="581">
        <f t="shared" ref="C99:C125" si="11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Слънчо АД</v>
      </c>
      <c r="B100" s="105" t="str">
        <f t="shared" si="10"/>
        <v>814244008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>
      <c r="A101" s="105" t="str">
        <f t="shared" si="9"/>
        <v>Слънчо АД</v>
      </c>
      <c r="B101" s="105" t="str">
        <f t="shared" si="10"/>
        <v>814244008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>
      <c r="A102" s="105" t="str">
        <f t="shared" si="9"/>
        <v>Слънчо АД</v>
      </c>
      <c r="B102" s="105" t="str">
        <f t="shared" si="10"/>
        <v>814244008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>
      <c r="A103" s="105" t="str">
        <f t="shared" si="9"/>
        <v>Слънчо АД</v>
      </c>
      <c r="B103" s="105" t="str">
        <f t="shared" si="10"/>
        <v>814244008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>
      <c r="A104" s="105" t="str">
        <f t="shared" si="9"/>
        <v>Слънчо АД</v>
      </c>
      <c r="B104" s="105" t="str">
        <f t="shared" si="10"/>
        <v>814244008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Слънчо АД</v>
      </c>
      <c r="B105" s="105" t="str">
        <f t="shared" si="10"/>
        <v>814244008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>
      <c r="A106" s="105" t="str">
        <f t="shared" si="9"/>
        <v>Слънчо АД</v>
      </c>
      <c r="B106" s="105" t="str">
        <f t="shared" si="10"/>
        <v>814244008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>
      <c r="A107" s="105" t="str">
        <f t="shared" si="9"/>
        <v>Слънчо АД</v>
      </c>
      <c r="B107" s="105" t="str">
        <f t="shared" si="10"/>
        <v>814244008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>
      <c r="A108" s="105" t="str">
        <f t="shared" si="9"/>
        <v>Слънчо АД</v>
      </c>
      <c r="B108" s="105" t="str">
        <f t="shared" si="10"/>
        <v>814244008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>
      <c r="A109" s="105" t="str">
        <f t="shared" si="9"/>
        <v>Слънчо АД</v>
      </c>
      <c r="B109" s="105" t="str">
        <f t="shared" si="10"/>
        <v>814244008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>
      <c r="A110" s="105" t="str">
        <f t="shared" si="9"/>
        <v>Слънчо АД</v>
      </c>
      <c r="B110" s="105" t="str">
        <f t="shared" si="10"/>
        <v>814244008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169</v>
      </c>
    </row>
    <row r="111" spans="1:8">
      <c r="A111" s="105" t="str">
        <f t="shared" si="9"/>
        <v>Слънчо АД</v>
      </c>
      <c r="B111" s="105" t="str">
        <f t="shared" si="10"/>
        <v>814244008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36</v>
      </c>
    </row>
    <row r="112" spans="1:8">
      <c r="A112" s="105" t="str">
        <f t="shared" si="9"/>
        <v>Слънчо АД</v>
      </c>
      <c r="B112" s="105" t="str">
        <f t="shared" si="10"/>
        <v>814244008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>
      <c r="A113" s="105" t="str">
        <f t="shared" si="9"/>
        <v>Слънчо АД</v>
      </c>
      <c r="B113" s="105" t="str">
        <f t="shared" si="10"/>
        <v>814244008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51</v>
      </c>
    </row>
    <row r="114" spans="1:8">
      <c r="A114" s="105" t="str">
        <f t="shared" si="9"/>
        <v>Слънчо АД</v>
      </c>
      <c r="B114" s="105" t="str">
        <f t="shared" si="10"/>
        <v>814244008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>
      <c r="A115" s="105" t="str">
        <f t="shared" si="9"/>
        <v>Слънчо АД</v>
      </c>
      <c r="B115" s="105" t="str">
        <f t="shared" si="10"/>
        <v>814244008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>
      <c r="A116" s="105" t="str">
        <f t="shared" si="9"/>
        <v>Слънчо АД</v>
      </c>
      <c r="B116" s="105" t="str">
        <f t="shared" si="10"/>
        <v>814244008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32</v>
      </c>
    </row>
    <row r="117" spans="1:8">
      <c r="A117" s="105" t="str">
        <f t="shared" si="9"/>
        <v>Слънчо АД</v>
      </c>
      <c r="B117" s="105" t="str">
        <f t="shared" si="10"/>
        <v>814244008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48</v>
      </c>
    </row>
    <row r="118" spans="1:8">
      <c r="A118" s="105" t="str">
        <f t="shared" si="9"/>
        <v>Слънчо АД</v>
      </c>
      <c r="B118" s="105" t="str">
        <f t="shared" si="10"/>
        <v>814244008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23</v>
      </c>
    </row>
    <row r="119" spans="1:8">
      <c r="A119" s="105" t="str">
        <f t="shared" si="9"/>
        <v>Слънчо АД</v>
      </c>
      <c r="B119" s="105" t="str">
        <f t="shared" si="10"/>
        <v>814244008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>
      <c r="A120" s="105" t="str">
        <f t="shared" si="9"/>
        <v>Слънчо АД</v>
      </c>
      <c r="B120" s="105" t="str">
        <f t="shared" si="10"/>
        <v>814244008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192</v>
      </c>
    </row>
    <row r="121" spans="1:8">
      <c r="A121" s="105" t="str">
        <f t="shared" si="9"/>
        <v>Слънчо АД</v>
      </c>
      <c r="B121" s="105" t="str">
        <f t="shared" si="10"/>
        <v>814244008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Слънчо АД</v>
      </c>
      <c r="B122" s="105" t="str">
        <f t="shared" si="10"/>
        <v>814244008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>
      <c r="A123" s="105" t="str">
        <f t="shared" si="9"/>
        <v>Слънчо АД</v>
      </c>
      <c r="B123" s="105" t="str">
        <f t="shared" si="10"/>
        <v>814244008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>
      <c r="A124" s="105" t="str">
        <f t="shared" si="9"/>
        <v>Слънчо АД</v>
      </c>
      <c r="B124" s="105" t="str">
        <f t="shared" si="10"/>
        <v>814244008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192</v>
      </c>
    </row>
    <row r="125" spans="1:8">
      <c r="A125" s="105" t="str">
        <f t="shared" si="9"/>
        <v>Слънчо АД</v>
      </c>
      <c r="B125" s="105" t="str">
        <f t="shared" si="10"/>
        <v>814244008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5287</v>
      </c>
    </row>
    <row r="126" spans="1:8" s="497" customFormat="1">
      <c r="C126" s="580"/>
      <c r="F126" s="501" t="s">
        <v>852</v>
      </c>
    </row>
    <row r="127" spans="1:8">
      <c r="A127" s="105" t="str">
        <f t="shared" ref="A127:A158" si="12">pdeName</f>
        <v>Слънчо АД</v>
      </c>
      <c r="B127" s="105" t="str">
        <f t="shared" ref="B127:B158" si="13">pdeBulstat</f>
        <v>814244008</v>
      </c>
      <c r="C127" s="581">
        <f t="shared" ref="C127:C158" si="14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2878</v>
      </c>
    </row>
    <row r="128" spans="1:8">
      <c r="A128" s="105" t="str">
        <f t="shared" si="12"/>
        <v>Слънчо АД</v>
      </c>
      <c r="B128" s="105" t="str">
        <f t="shared" si="13"/>
        <v>814244008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372</v>
      </c>
    </row>
    <row r="129" spans="1:8">
      <c r="A129" s="105" t="str">
        <f t="shared" si="12"/>
        <v>Слънчо АД</v>
      </c>
      <c r="B129" s="105" t="str">
        <f t="shared" si="13"/>
        <v>814244008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297</v>
      </c>
    </row>
    <row r="130" spans="1:8">
      <c r="A130" s="105" t="str">
        <f t="shared" si="12"/>
        <v>Слънчо АД</v>
      </c>
      <c r="B130" s="105" t="str">
        <f t="shared" si="13"/>
        <v>814244008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1218</v>
      </c>
    </row>
    <row r="131" spans="1:8">
      <c r="A131" s="105" t="str">
        <f t="shared" si="12"/>
        <v>Слънчо АД</v>
      </c>
      <c r="B131" s="105" t="str">
        <f t="shared" si="13"/>
        <v>814244008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233</v>
      </c>
    </row>
    <row r="132" spans="1:8">
      <c r="A132" s="105" t="str">
        <f t="shared" si="12"/>
        <v>Слънчо АД</v>
      </c>
      <c r="B132" s="105" t="str">
        <f t="shared" si="13"/>
        <v>814244008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4</v>
      </c>
    </row>
    <row r="133" spans="1:8">
      <c r="A133" s="105" t="str">
        <f t="shared" si="12"/>
        <v>Слънчо АД</v>
      </c>
      <c r="B133" s="105" t="str">
        <f t="shared" si="13"/>
        <v>814244008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-96</v>
      </c>
    </row>
    <row r="134" spans="1:8">
      <c r="A134" s="105" t="str">
        <f t="shared" si="12"/>
        <v>Слънчо АД</v>
      </c>
      <c r="B134" s="105" t="str">
        <f t="shared" si="13"/>
        <v>814244008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65</v>
      </c>
    </row>
    <row r="135" spans="1:8">
      <c r="A135" s="105" t="str">
        <f t="shared" si="12"/>
        <v>Слънчо АД</v>
      </c>
      <c r="B135" s="105" t="str">
        <f t="shared" si="13"/>
        <v>814244008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>
      <c r="A136" s="105" t="str">
        <f t="shared" si="12"/>
        <v>Слънчо АД</v>
      </c>
      <c r="B136" s="105" t="str">
        <f t="shared" si="13"/>
        <v>814244008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>
      <c r="A137" s="105" t="str">
        <f t="shared" si="12"/>
        <v>Слънчо АД</v>
      </c>
      <c r="B137" s="105" t="str">
        <f t="shared" si="13"/>
        <v>814244008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4971</v>
      </c>
    </row>
    <row r="138" spans="1:8">
      <c r="A138" s="105" t="str">
        <f t="shared" si="12"/>
        <v>Слънчо АД</v>
      </c>
      <c r="B138" s="105" t="str">
        <f t="shared" si="13"/>
        <v>814244008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>
      <c r="A139" s="105" t="str">
        <f t="shared" si="12"/>
        <v>Слънчо АД</v>
      </c>
      <c r="B139" s="105" t="str">
        <f t="shared" si="13"/>
        <v>814244008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>
      <c r="A140" s="105" t="str">
        <f t="shared" si="12"/>
        <v>Слънчо АД</v>
      </c>
      <c r="B140" s="105" t="str">
        <f t="shared" si="13"/>
        <v>814244008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</v>
      </c>
    </row>
    <row r="141" spans="1:8">
      <c r="A141" s="105" t="str">
        <f t="shared" si="12"/>
        <v>Слънчо АД</v>
      </c>
      <c r="B141" s="105" t="str">
        <f t="shared" si="13"/>
        <v>814244008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</v>
      </c>
    </row>
    <row r="142" spans="1:8">
      <c r="A142" s="105" t="str">
        <f t="shared" si="12"/>
        <v>Слънчо АД</v>
      </c>
      <c r="B142" s="105" t="str">
        <f t="shared" si="13"/>
        <v>814244008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</v>
      </c>
    </row>
    <row r="143" spans="1:8">
      <c r="A143" s="105" t="str">
        <f t="shared" si="12"/>
        <v>Слънчо АД</v>
      </c>
      <c r="B143" s="105" t="str">
        <f t="shared" si="13"/>
        <v>814244008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4978</v>
      </c>
    </row>
    <row r="144" spans="1:8">
      <c r="A144" s="105" t="str">
        <f t="shared" si="12"/>
        <v>Слънчо АД</v>
      </c>
      <c r="B144" s="105" t="str">
        <f t="shared" si="13"/>
        <v>814244008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1105</v>
      </c>
    </row>
    <row r="145" spans="1:8">
      <c r="A145" s="105" t="str">
        <f t="shared" si="12"/>
        <v>Слънчо АД</v>
      </c>
      <c r="B145" s="105" t="str">
        <f t="shared" si="13"/>
        <v>814244008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>
      <c r="A146" s="105" t="str">
        <f t="shared" si="12"/>
        <v>Слънчо АД</v>
      </c>
      <c r="B146" s="105" t="str">
        <f t="shared" si="13"/>
        <v>814244008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>
      <c r="A147" s="105" t="str">
        <f t="shared" si="12"/>
        <v>Слънчо АД</v>
      </c>
      <c r="B147" s="105" t="str">
        <f t="shared" si="13"/>
        <v>814244008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4978</v>
      </c>
    </row>
    <row r="148" spans="1:8">
      <c r="A148" s="105" t="str">
        <f t="shared" si="12"/>
        <v>Слънчо АД</v>
      </c>
      <c r="B148" s="105" t="str">
        <f t="shared" si="13"/>
        <v>814244008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1105</v>
      </c>
    </row>
    <row r="149" spans="1:8">
      <c r="A149" s="105" t="str">
        <f t="shared" si="12"/>
        <v>Слънчо АД</v>
      </c>
      <c r="B149" s="105" t="str">
        <f t="shared" si="13"/>
        <v>814244008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117</v>
      </c>
    </row>
    <row r="150" spans="1:8">
      <c r="A150" s="105" t="str">
        <f t="shared" si="12"/>
        <v>Слънчо АД</v>
      </c>
      <c r="B150" s="105" t="str">
        <f t="shared" si="13"/>
        <v>814244008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117</v>
      </c>
    </row>
    <row r="151" spans="1:8">
      <c r="A151" s="105" t="str">
        <f t="shared" si="12"/>
        <v>Слънчо АД</v>
      </c>
      <c r="B151" s="105" t="str">
        <f t="shared" si="13"/>
        <v>814244008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>
      <c r="A152" s="105" t="str">
        <f t="shared" si="12"/>
        <v>Слънчо АД</v>
      </c>
      <c r="B152" s="105" t="str">
        <f t="shared" si="13"/>
        <v>814244008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>
      <c r="A153" s="105" t="str">
        <f t="shared" si="12"/>
        <v>Слънчо АД</v>
      </c>
      <c r="B153" s="105" t="str">
        <f t="shared" si="13"/>
        <v>814244008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988</v>
      </c>
    </row>
    <row r="154" spans="1:8">
      <c r="A154" s="105" t="str">
        <f t="shared" si="12"/>
        <v>Слънчо АД</v>
      </c>
      <c r="B154" s="105" t="str">
        <f t="shared" si="13"/>
        <v>814244008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>
      <c r="A155" s="105" t="str">
        <f t="shared" si="12"/>
        <v>Слънчо АД</v>
      </c>
      <c r="B155" s="105" t="str">
        <f t="shared" si="13"/>
        <v>814244008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988</v>
      </c>
    </row>
    <row r="156" spans="1:8">
      <c r="A156" s="105" t="str">
        <f t="shared" si="12"/>
        <v>Слънчо АД</v>
      </c>
      <c r="B156" s="105" t="str">
        <f t="shared" si="13"/>
        <v>814244008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6083</v>
      </c>
    </row>
    <row r="157" spans="1:8">
      <c r="A157" s="105" t="str">
        <f t="shared" si="12"/>
        <v>Слънчо АД</v>
      </c>
      <c r="B157" s="105" t="str">
        <f t="shared" si="13"/>
        <v>814244008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6034</v>
      </c>
    </row>
    <row r="158" spans="1:8">
      <c r="A158" s="105" t="str">
        <f t="shared" si="12"/>
        <v>Слънчо АД</v>
      </c>
      <c r="B158" s="105" t="str">
        <f t="shared" si="13"/>
        <v>814244008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>
      <c r="A159" s="105" t="str">
        <f t="shared" ref="A159:A179" si="15">pdeName</f>
        <v>Слънчо АД</v>
      </c>
      <c r="B159" s="105" t="str">
        <f t="shared" ref="B159:B179" si="16">pdeBulstat</f>
        <v>814244008</v>
      </c>
      <c r="C159" s="581">
        <f t="shared" ref="C159:C179" si="17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>
      <c r="A160" s="105" t="str">
        <f t="shared" si="15"/>
        <v>Слънчо АД</v>
      </c>
      <c r="B160" s="105" t="str">
        <f t="shared" si="16"/>
        <v>814244008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27</v>
      </c>
    </row>
    <row r="161" spans="1:8">
      <c r="A161" s="105" t="str">
        <f t="shared" si="15"/>
        <v>Слънчо АД</v>
      </c>
      <c r="B161" s="105" t="str">
        <f t="shared" si="16"/>
        <v>814244008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6061</v>
      </c>
    </row>
    <row r="162" spans="1:8">
      <c r="A162" s="105" t="str">
        <f t="shared" si="15"/>
        <v>Слънчо АД</v>
      </c>
      <c r="B162" s="105" t="str">
        <f t="shared" si="16"/>
        <v>814244008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17</v>
      </c>
    </row>
    <row r="163" spans="1:8">
      <c r="A163" s="105" t="str">
        <f t="shared" si="15"/>
        <v>Слънчо АД</v>
      </c>
      <c r="B163" s="105" t="str">
        <f t="shared" si="16"/>
        <v>814244008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17</v>
      </c>
    </row>
    <row r="164" spans="1:8">
      <c r="A164" s="105" t="str">
        <f t="shared" si="15"/>
        <v>Слънчо АД</v>
      </c>
      <c r="B164" s="105" t="str">
        <f t="shared" si="16"/>
        <v>814244008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>
      <c r="A165" s="105" t="str">
        <f t="shared" si="15"/>
        <v>Слънчо АД</v>
      </c>
      <c r="B165" s="105" t="str">
        <f t="shared" si="16"/>
        <v>814244008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>
      <c r="A166" s="105" t="str">
        <f t="shared" si="15"/>
        <v>Слънчо АД</v>
      </c>
      <c r="B166" s="105" t="str">
        <f t="shared" si="16"/>
        <v>814244008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>
      <c r="A167" s="105" t="str">
        <f t="shared" si="15"/>
        <v>Слънчо АД</v>
      </c>
      <c r="B167" s="105" t="str">
        <f t="shared" si="16"/>
        <v>814244008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2</v>
      </c>
    </row>
    <row r="168" spans="1:8">
      <c r="A168" s="105" t="str">
        <f t="shared" si="15"/>
        <v>Слънчо АД</v>
      </c>
      <c r="B168" s="105" t="str">
        <f t="shared" si="16"/>
        <v>814244008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3</v>
      </c>
    </row>
    <row r="169" spans="1:8">
      <c r="A169" s="105" t="str">
        <f t="shared" si="15"/>
        <v>Слънчо АД</v>
      </c>
      <c r="B169" s="105" t="str">
        <f t="shared" si="16"/>
        <v>814244008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</v>
      </c>
    </row>
    <row r="170" spans="1:8">
      <c r="A170" s="105" t="str">
        <f t="shared" si="15"/>
        <v>Слънчо АД</v>
      </c>
      <c r="B170" s="105" t="str">
        <f t="shared" si="16"/>
        <v>814244008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6083</v>
      </c>
    </row>
    <row r="171" spans="1:8">
      <c r="A171" s="105" t="str">
        <f t="shared" si="15"/>
        <v>Слънчо АД</v>
      </c>
      <c r="B171" s="105" t="str">
        <f t="shared" si="16"/>
        <v>814244008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>
      <c r="A172" s="105" t="str">
        <f t="shared" si="15"/>
        <v>Слънчо АД</v>
      </c>
      <c r="B172" s="105" t="str">
        <f t="shared" si="16"/>
        <v>814244008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Слънчо АД</v>
      </c>
      <c r="B173" s="105" t="str">
        <f t="shared" si="16"/>
        <v>814244008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Слънчо АД</v>
      </c>
      <c r="B174" s="105" t="str">
        <f t="shared" si="16"/>
        <v>814244008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6083</v>
      </c>
    </row>
    <row r="175" spans="1:8">
      <c r="A175" s="105" t="str">
        <f t="shared" si="15"/>
        <v>Слънчо АД</v>
      </c>
      <c r="B175" s="105" t="str">
        <f t="shared" si="16"/>
        <v>814244008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>
      <c r="A176" s="105" t="str">
        <f t="shared" si="15"/>
        <v>Слънчо АД</v>
      </c>
      <c r="B176" s="105" t="str">
        <f t="shared" si="16"/>
        <v>814244008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>
      <c r="A177" s="105" t="str">
        <f t="shared" si="15"/>
        <v>Слънчо АД</v>
      </c>
      <c r="B177" s="105" t="str">
        <f t="shared" si="16"/>
        <v>814244008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Слънчо АД</v>
      </c>
      <c r="B178" s="105" t="str">
        <f t="shared" si="16"/>
        <v>814244008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>
      <c r="A179" s="105" t="str">
        <f t="shared" si="15"/>
        <v>Слънчо АД</v>
      </c>
      <c r="B179" s="105" t="str">
        <f t="shared" si="16"/>
        <v>814244008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6083</v>
      </c>
    </row>
    <row r="180" spans="1:8" s="497" customFormat="1">
      <c r="C180" s="580"/>
      <c r="F180" s="501" t="s">
        <v>856</v>
      </c>
    </row>
    <row r="181" spans="1:8">
      <c r="A181" s="105" t="str">
        <f t="shared" ref="A181:A216" si="18">pdeName</f>
        <v>Слънчо АД</v>
      </c>
      <c r="B181" s="105" t="str">
        <f t="shared" ref="B181:B216" si="19">pdeBulstat</f>
        <v>814244008</v>
      </c>
      <c r="C181" s="581">
        <f t="shared" ref="C181:C216" si="20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6489</v>
      </c>
    </row>
    <row r="182" spans="1:8">
      <c r="A182" s="105" t="str">
        <f t="shared" si="18"/>
        <v>Слънчо АД</v>
      </c>
      <c r="B182" s="105" t="str">
        <f t="shared" si="19"/>
        <v>814244008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-3764</v>
      </c>
    </row>
    <row r="183" spans="1:8">
      <c r="A183" s="105" t="str">
        <f t="shared" si="18"/>
        <v>Слънчо АД</v>
      </c>
      <c r="B183" s="105" t="str">
        <f t="shared" si="19"/>
        <v>814244008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>
      <c r="A184" s="105" t="str">
        <f t="shared" si="18"/>
        <v>Слънчо АД</v>
      </c>
      <c r="B184" s="105" t="str">
        <f t="shared" si="19"/>
        <v>814244008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-1351</v>
      </c>
    </row>
    <row r="185" spans="1:8">
      <c r="A185" s="105" t="str">
        <f t="shared" si="18"/>
        <v>Слънчо АД</v>
      </c>
      <c r="B185" s="105" t="str">
        <f t="shared" si="19"/>
        <v>814244008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-435</v>
      </c>
    </row>
    <row r="186" spans="1:8">
      <c r="A186" s="105" t="str">
        <f t="shared" si="18"/>
        <v>Слънчо АД</v>
      </c>
      <c r="B186" s="105" t="str">
        <f t="shared" si="19"/>
        <v>814244008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-126</v>
      </c>
    </row>
    <row r="187" spans="1:8">
      <c r="A187" s="105" t="str">
        <f t="shared" si="18"/>
        <v>Слънчо АД</v>
      </c>
      <c r="B187" s="105" t="str">
        <f t="shared" si="19"/>
        <v>814244008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>
      <c r="A188" s="105" t="str">
        <f t="shared" si="18"/>
        <v>Слънчо АД</v>
      </c>
      <c r="B188" s="105" t="str">
        <f t="shared" si="19"/>
        <v>814244008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-5</v>
      </c>
    </row>
    <row r="189" spans="1:8">
      <c r="A189" s="105" t="str">
        <f t="shared" si="18"/>
        <v>Слънчо АД</v>
      </c>
      <c r="B189" s="105" t="str">
        <f t="shared" si="19"/>
        <v>814244008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-2</v>
      </c>
    </row>
    <row r="190" spans="1:8">
      <c r="A190" s="105" t="str">
        <f t="shared" si="18"/>
        <v>Слънчо АД</v>
      </c>
      <c r="B190" s="105" t="str">
        <f t="shared" si="19"/>
        <v>814244008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>
      <c r="A191" s="105" t="str">
        <f t="shared" si="18"/>
        <v>Слънчо АД</v>
      </c>
      <c r="B191" s="105" t="str">
        <f t="shared" si="19"/>
        <v>814244008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806</v>
      </c>
    </row>
    <row r="192" spans="1:8">
      <c r="A192" s="105" t="str">
        <f t="shared" si="18"/>
        <v>Слънчо АД</v>
      </c>
      <c r="B192" s="105" t="str">
        <f t="shared" si="19"/>
        <v>814244008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-69</v>
      </c>
    </row>
    <row r="193" spans="1:8">
      <c r="A193" s="105" t="str">
        <f t="shared" si="18"/>
        <v>Слънчо АД</v>
      </c>
      <c r="B193" s="105" t="str">
        <f t="shared" si="19"/>
        <v>814244008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>
      <c r="A194" s="105" t="str">
        <f t="shared" si="18"/>
        <v>Слънчо АД</v>
      </c>
      <c r="B194" s="105" t="str">
        <f t="shared" si="19"/>
        <v>814244008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>
      <c r="A195" s="105" t="str">
        <f t="shared" si="18"/>
        <v>Слънчо АД</v>
      </c>
      <c r="B195" s="105" t="str">
        <f t="shared" si="19"/>
        <v>814244008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>
      <c r="A196" s="105" t="str">
        <f t="shared" si="18"/>
        <v>Слънчо АД</v>
      </c>
      <c r="B196" s="105" t="str">
        <f t="shared" si="19"/>
        <v>814244008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>
      <c r="A197" s="105" t="str">
        <f t="shared" si="18"/>
        <v>Слънчо АД</v>
      </c>
      <c r="B197" s="105" t="str">
        <f t="shared" si="19"/>
        <v>814244008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>
      <c r="A198" s="105" t="str">
        <f t="shared" si="18"/>
        <v>Слънчо АД</v>
      </c>
      <c r="B198" s="105" t="str">
        <f t="shared" si="19"/>
        <v>814244008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>
      <c r="A199" s="105" t="str">
        <f t="shared" si="18"/>
        <v>Слънчо АД</v>
      </c>
      <c r="B199" s="105" t="str">
        <f t="shared" si="19"/>
        <v>814244008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>
      <c r="A200" s="105" t="str">
        <f t="shared" si="18"/>
        <v>Слънчо АД</v>
      </c>
      <c r="B200" s="105" t="str">
        <f t="shared" si="19"/>
        <v>814244008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>
      <c r="A201" s="105" t="str">
        <f t="shared" si="18"/>
        <v>Слънчо АД</v>
      </c>
      <c r="B201" s="105" t="str">
        <f t="shared" si="19"/>
        <v>814244008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>
      <c r="A202" s="105" t="str">
        <f t="shared" si="18"/>
        <v>Слънчо АД</v>
      </c>
      <c r="B202" s="105" t="str">
        <f t="shared" si="19"/>
        <v>814244008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-69</v>
      </c>
    </row>
    <row r="203" spans="1:8">
      <c r="A203" s="105" t="str">
        <f t="shared" si="18"/>
        <v>Слънчо АД</v>
      </c>
      <c r="B203" s="105" t="str">
        <f t="shared" si="19"/>
        <v>814244008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>
      <c r="A204" s="105" t="str">
        <f t="shared" si="18"/>
        <v>Слънчо АД</v>
      </c>
      <c r="B204" s="105" t="str">
        <f t="shared" si="19"/>
        <v>814244008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>
      <c r="A205" s="105" t="str">
        <f t="shared" si="18"/>
        <v>Слънчо АД</v>
      </c>
      <c r="B205" s="105" t="str">
        <f t="shared" si="19"/>
        <v>814244008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>
      <c r="A206" s="105" t="str">
        <f t="shared" si="18"/>
        <v>Слънчо АД</v>
      </c>
      <c r="B206" s="105" t="str">
        <f t="shared" si="19"/>
        <v>814244008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>
      <c r="A207" s="105" t="str">
        <f t="shared" si="18"/>
        <v>Слънчо АД</v>
      </c>
      <c r="B207" s="105" t="str">
        <f t="shared" si="19"/>
        <v>814244008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>
      <c r="A208" s="105" t="str">
        <f t="shared" si="18"/>
        <v>Слънчо АД</v>
      </c>
      <c r="B208" s="105" t="str">
        <f t="shared" si="19"/>
        <v>814244008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>
      <c r="A209" s="105" t="str">
        <f t="shared" si="18"/>
        <v>Слънчо АД</v>
      </c>
      <c r="B209" s="105" t="str">
        <f t="shared" si="19"/>
        <v>814244008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-1193</v>
      </c>
    </row>
    <row r="210" spans="1:8">
      <c r="A210" s="105" t="str">
        <f t="shared" si="18"/>
        <v>Слънчо АД</v>
      </c>
      <c r="B210" s="105" t="str">
        <f t="shared" si="19"/>
        <v>814244008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>
      <c r="A211" s="105" t="str">
        <f t="shared" si="18"/>
        <v>Слънчо АД</v>
      </c>
      <c r="B211" s="105" t="str">
        <f t="shared" si="19"/>
        <v>814244008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-1193</v>
      </c>
    </row>
    <row r="212" spans="1:8">
      <c r="A212" s="105" t="str">
        <f t="shared" si="18"/>
        <v>Слънчо АД</v>
      </c>
      <c r="B212" s="105" t="str">
        <f t="shared" si="19"/>
        <v>814244008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-456</v>
      </c>
    </row>
    <row r="213" spans="1:8">
      <c r="A213" s="105" t="str">
        <f t="shared" si="18"/>
        <v>Слънчо АД</v>
      </c>
      <c r="B213" s="105" t="str">
        <f t="shared" si="19"/>
        <v>814244008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2282</v>
      </c>
    </row>
    <row r="214" spans="1:8">
      <c r="A214" s="105" t="str">
        <f t="shared" si="18"/>
        <v>Слънчо АД</v>
      </c>
      <c r="B214" s="105" t="str">
        <f t="shared" si="19"/>
        <v>814244008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1826</v>
      </c>
    </row>
    <row r="215" spans="1:8">
      <c r="A215" s="105" t="str">
        <f t="shared" si="18"/>
        <v>Слънчо АД</v>
      </c>
      <c r="B215" s="105" t="str">
        <f t="shared" si="19"/>
        <v>814244008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1826</v>
      </c>
    </row>
    <row r="216" spans="1:8">
      <c r="A216" s="105" t="str">
        <f t="shared" si="18"/>
        <v>Слънчо АД</v>
      </c>
      <c r="B216" s="105" t="str">
        <f t="shared" si="19"/>
        <v>814244008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1:8" s="497" customFormat="1">
      <c r="C217" s="580"/>
      <c r="F217" s="501" t="s">
        <v>860</v>
      </c>
    </row>
    <row r="218" spans="1:8">
      <c r="A218" s="105" t="str">
        <f t="shared" ref="A218:A281" si="21">pdeName</f>
        <v>Слънчо АД</v>
      </c>
      <c r="B218" s="105" t="str">
        <f t="shared" ref="B218:B281" si="22">pdeBulstat</f>
        <v>814244008</v>
      </c>
      <c r="C218" s="581">
        <f t="shared" ref="C218:C281" si="23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3200</v>
      </c>
    </row>
    <row r="219" spans="1:8">
      <c r="A219" s="105" t="str">
        <f t="shared" si="21"/>
        <v>Слънчо АД</v>
      </c>
      <c r="B219" s="105" t="str">
        <f t="shared" si="22"/>
        <v>814244008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>
      <c r="A220" s="105" t="str">
        <f t="shared" si="21"/>
        <v>Слънчо АД</v>
      </c>
      <c r="B220" s="105" t="str">
        <f t="shared" si="22"/>
        <v>814244008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>
      <c r="A221" s="105" t="str">
        <f t="shared" si="21"/>
        <v>Слънчо АД</v>
      </c>
      <c r="B221" s="105" t="str">
        <f t="shared" si="22"/>
        <v>814244008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>
      <c r="A222" s="105" t="str">
        <f t="shared" si="21"/>
        <v>Слънчо АД</v>
      </c>
      <c r="B222" s="105" t="str">
        <f t="shared" si="22"/>
        <v>814244008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3200</v>
      </c>
    </row>
    <row r="223" spans="1:8">
      <c r="A223" s="105" t="str">
        <f t="shared" si="21"/>
        <v>Слънчо АД</v>
      </c>
      <c r="B223" s="105" t="str">
        <f t="shared" si="22"/>
        <v>814244008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>
      <c r="A224" s="105" t="str">
        <f t="shared" si="21"/>
        <v>Слънчо АД</v>
      </c>
      <c r="B224" s="105" t="str">
        <f t="shared" si="22"/>
        <v>814244008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>
      <c r="A225" s="105" t="str">
        <f t="shared" si="21"/>
        <v>Слънчо АД</v>
      </c>
      <c r="B225" s="105" t="str">
        <f t="shared" si="22"/>
        <v>814244008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>
      <c r="A226" s="105" t="str">
        <f t="shared" si="21"/>
        <v>Слънчо АД</v>
      </c>
      <c r="B226" s="105" t="str">
        <f t="shared" si="22"/>
        <v>814244008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>
      <c r="A227" s="105" t="str">
        <f t="shared" si="21"/>
        <v>Слънчо АД</v>
      </c>
      <c r="B227" s="105" t="str">
        <f t="shared" si="22"/>
        <v>814244008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>
      <c r="A228" s="105" t="str">
        <f t="shared" si="21"/>
        <v>Слънчо АД</v>
      </c>
      <c r="B228" s="105" t="str">
        <f t="shared" si="22"/>
        <v>814244008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>
      <c r="A229" s="105" t="str">
        <f t="shared" si="21"/>
        <v>Слънчо АД</v>
      </c>
      <c r="B229" s="105" t="str">
        <f t="shared" si="22"/>
        <v>814244008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>
      <c r="A230" s="105" t="str">
        <f t="shared" si="21"/>
        <v>Слънчо АД</v>
      </c>
      <c r="B230" s="105" t="str">
        <f t="shared" si="22"/>
        <v>814244008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>
      <c r="A231" s="105" t="str">
        <f t="shared" si="21"/>
        <v>Слънчо АД</v>
      </c>
      <c r="B231" s="105" t="str">
        <f t="shared" si="22"/>
        <v>814244008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>
      <c r="A232" s="105" t="str">
        <f t="shared" si="21"/>
        <v>Слънчо АД</v>
      </c>
      <c r="B232" s="105" t="str">
        <f t="shared" si="22"/>
        <v>814244008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>
      <c r="A233" s="105" t="str">
        <f t="shared" si="21"/>
        <v>Слънчо АД</v>
      </c>
      <c r="B233" s="105" t="str">
        <f t="shared" si="22"/>
        <v>814244008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>
      <c r="A234" s="105" t="str">
        <f t="shared" si="21"/>
        <v>Слънчо АД</v>
      </c>
      <c r="B234" s="105" t="str">
        <f t="shared" si="22"/>
        <v>814244008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>
      <c r="A235" s="105" t="str">
        <f t="shared" si="21"/>
        <v>Слънчо АД</v>
      </c>
      <c r="B235" s="105" t="str">
        <f t="shared" si="22"/>
        <v>814244008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>
      <c r="A236" s="105" t="str">
        <f t="shared" si="21"/>
        <v>Слънчо АД</v>
      </c>
      <c r="B236" s="105" t="str">
        <f t="shared" si="22"/>
        <v>814244008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3200</v>
      </c>
    </row>
    <row r="237" spans="1:8">
      <c r="A237" s="105" t="str">
        <f t="shared" si="21"/>
        <v>Слънчо АД</v>
      </c>
      <c r="B237" s="105" t="str">
        <f t="shared" si="22"/>
        <v>814244008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>
      <c r="A238" s="105" t="str">
        <f t="shared" si="21"/>
        <v>Слънчо АД</v>
      </c>
      <c r="B238" s="105" t="str">
        <f t="shared" si="22"/>
        <v>814244008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>
      <c r="A239" s="105" t="str">
        <f t="shared" si="21"/>
        <v>Слънчо АД</v>
      </c>
      <c r="B239" s="105" t="str">
        <f t="shared" si="22"/>
        <v>814244008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3200</v>
      </c>
    </row>
    <row r="240" spans="1:8">
      <c r="A240" s="105" t="str">
        <f t="shared" si="21"/>
        <v>Слънчо АД</v>
      </c>
      <c r="B240" s="105" t="str">
        <f t="shared" si="22"/>
        <v>814244008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199</v>
      </c>
    </row>
    <row r="241" spans="1:8">
      <c r="A241" s="105" t="str">
        <f t="shared" si="21"/>
        <v>Слънчо АД</v>
      </c>
      <c r="B241" s="105" t="str">
        <f t="shared" si="22"/>
        <v>814244008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>
      <c r="A242" s="105" t="str">
        <f t="shared" si="21"/>
        <v>Слънчо АД</v>
      </c>
      <c r="B242" s="105" t="str">
        <f t="shared" si="22"/>
        <v>814244008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>
      <c r="A243" s="105" t="str">
        <f t="shared" si="21"/>
        <v>Слънчо АД</v>
      </c>
      <c r="B243" s="105" t="str">
        <f t="shared" si="22"/>
        <v>814244008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>
      <c r="A244" s="105" t="str">
        <f t="shared" si="21"/>
        <v>Слънчо АД</v>
      </c>
      <c r="B244" s="105" t="str">
        <f t="shared" si="22"/>
        <v>814244008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199</v>
      </c>
    </row>
    <row r="245" spans="1:8">
      <c r="A245" s="105" t="str">
        <f t="shared" si="21"/>
        <v>Слънчо АД</v>
      </c>
      <c r="B245" s="105" t="str">
        <f t="shared" si="22"/>
        <v>814244008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>
      <c r="A246" s="105" t="str">
        <f t="shared" si="21"/>
        <v>Слънчо АД</v>
      </c>
      <c r="B246" s="105" t="str">
        <f t="shared" si="22"/>
        <v>814244008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>
      <c r="A247" s="105" t="str">
        <f t="shared" si="21"/>
        <v>Слънчо АД</v>
      </c>
      <c r="B247" s="105" t="str">
        <f t="shared" si="22"/>
        <v>814244008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>
      <c r="A248" s="105" t="str">
        <f t="shared" si="21"/>
        <v>Слънчо АД</v>
      </c>
      <c r="B248" s="105" t="str">
        <f t="shared" si="22"/>
        <v>814244008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>
      <c r="A249" s="105" t="str">
        <f t="shared" si="21"/>
        <v>Слънчо АД</v>
      </c>
      <c r="B249" s="105" t="str">
        <f t="shared" si="22"/>
        <v>814244008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>
      <c r="A250" s="105" t="str">
        <f t="shared" si="21"/>
        <v>Слънчо АД</v>
      </c>
      <c r="B250" s="105" t="str">
        <f t="shared" si="22"/>
        <v>814244008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>
      <c r="A251" s="105" t="str">
        <f t="shared" si="21"/>
        <v>Слънчо АД</v>
      </c>
      <c r="B251" s="105" t="str">
        <f t="shared" si="22"/>
        <v>814244008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>
      <c r="A252" s="105" t="str">
        <f t="shared" si="21"/>
        <v>Слънчо АД</v>
      </c>
      <c r="B252" s="105" t="str">
        <f t="shared" si="22"/>
        <v>814244008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>
      <c r="A253" s="105" t="str">
        <f t="shared" si="21"/>
        <v>Слънчо АД</v>
      </c>
      <c r="B253" s="105" t="str">
        <f t="shared" si="22"/>
        <v>814244008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>
      <c r="A254" s="105" t="str">
        <f t="shared" si="21"/>
        <v>Слънчо АД</v>
      </c>
      <c r="B254" s="105" t="str">
        <f t="shared" si="22"/>
        <v>814244008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>
      <c r="A255" s="105" t="str">
        <f t="shared" si="21"/>
        <v>Слънчо АД</v>
      </c>
      <c r="B255" s="105" t="str">
        <f t="shared" si="22"/>
        <v>814244008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>
      <c r="A256" s="105" t="str">
        <f t="shared" si="21"/>
        <v>Слънчо АД</v>
      </c>
      <c r="B256" s="105" t="str">
        <f t="shared" si="22"/>
        <v>814244008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>
      <c r="A257" s="105" t="str">
        <f t="shared" si="21"/>
        <v>Слънчо АД</v>
      </c>
      <c r="B257" s="105" t="str">
        <f t="shared" si="22"/>
        <v>814244008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>
      <c r="A258" s="105" t="str">
        <f t="shared" si="21"/>
        <v>Слънчо АД</v>
      </c>
      <c r="B258" s="105" t="str">
        <f t="shared" si="22"/>
        <v>814244008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199</v>
      </c>
    </row>
    <row r="259" spans="1:8">
      <c r="A259" s="105" t="str">
        <f t="shared" si="21"/>
        <v>Слънчо АД</v>
      </c>
      <c r="B259" s="105" t="str">
        <f t="shared" si="22"/>
        <v>814244008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>
      <c r="A260" s="105" t="str">
        <f t="shared" si="21"/>
        <v>Слънчо АД</v>
      </c>
      <c r="B260" s="105" t="str">
        <f t="shared" si="22"/>
        <v>814244008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>
      <c r="A261" s="105" t="str">
        <f t="shared" si="21"/>
        <v>Слънчо АД</v>
      </c>
      <c r="B261" s="105" t="str">
        <f t="shared" si="22"/>
        <v>814244008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199</v>
      </c>
    </row>
    <row r="262" spans="1:8">
      <c r="A262" s="105" t="str">
        <f t="shared" si="21"/>
        <v>Слънчо АД</v>
      </c>
      <c r="B262" s="105" t="str">
        <f t="shared" si="22"/>
        <v>814244008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178</v>
      </c>
    </row>
    <row r="263" spans="1:8">
      <c r="A263" s="105" t="str">
        <f t="shared" si="21"/>
        <v>Слънчо АД</v>
      </c>
      <c r="B263" s="105" t="str">
        <f t="shared" si="22"/>
        <v>814244008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>
      <c r="A264" s="105" t="str">
        <f t="shared" si="21"/>
        <v>Слънчо АД</v>
      </c>
      <c r="B264" s="105" t="str">
        <f t="shared" si="22"/>
        <v>814244008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>
      <c r="A265" s="105" t="str">
        <f t="shared" si="21"/>
        <v>Слънчо АД</v>
      </c>
      <c r="B265" s="105" t="str">
        <f t="shared" si="22"/>
        <v>814244008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>
      <c r="A266" s="105" t="str">
        <f t="shared" si="21"/>
        <v>Слънчо АД</v>
      </c>
      <c r="B266" s="105" t="str">
        <f t="shared" si="22"/>
        <v>814244008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178</v>
      </c>
    </row>
    <row r="267" spans="1:8">
      <c r="A267" s="105" t="str">
        <f t="shared" si="21"/>
        <v>Слънчо АД</v>
      </c>
      <c r="B267" s="105" t="str">
        <f t="shared" si="22"/>
        <v>814244008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>
      <c r="A268" s="105" t="str">
        <f t="shared" si="21"/>
        <v>Слънчо АД</v>
      </c>
      <c r="B268" s="105" t="str">
        <f t="shared" si="22"/>
        <v>814244008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>
      <c r="A269" s="105" t="str">
        <f t="shared" si="21"/>
        <v>Слънчо АД</v>
      </c>
      <c r="B269" s="105" t="str">
        <f t="shared" si="22"/>
        <v>814244008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>
      <c r="A270" s="105" t="str">
        <f t="shared" si="21"/>
        <v>Слънчо АД</v>
      </c>
      <c r="B270" s="105" t="str">
        <f t="shared" si="22"/>
        <v>814244008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>
      <c r="A271" s="105" t="str">
        <f t="shared" si="21"/>
        <v>Слънчо АД</v>
      </c>
      <c r="B271" s="105" t="str">
        <f t="shared" si="22"/>
        <v>814244008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>
      <c r="A272" s="105" t="str">
        <f t="shared" si="21"/>
        <v>Слънчо АД</v>
      </c>
      <c r="B272" s="105" t="str">
        <f t="shared" si="22"/>
        <v>814244008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>
      <c r="A273" s="105" t="str">
        <f t="shared" si="21"/>
        <v>Слънчо АД</v>
      </c>
      <c r="B273" s="105" t="str">
        <f t="shared" si="22"/>
        <v>814244008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>
      <c r="A274" s="105" t="str">
        <f t="shared" si="21"/>
        <v>Слънчо АД</v>
      </c>
      <c r="B274" s="105" t="str">
        <f t="shared" si="22"/>
        <v>814244008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>
      <c r="A275" s="105" t="str">
        <f t="shared" si="21"/>
        <v>Слънчо АД</v>
      </c>
      <c r="B275" s="105" t="str">
        <f t="shared" si="22"/>
        <v>814244008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>
      <c r="A276" s="105" t="str">
        <f t="shared" si="21"/>
        <v>Слънчо АД</v>
      </c>
      <c r="B276" s="105" t="str">
        <f t="shared" si="22"/>
        <v>814244008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>
      <c r="A277" s="105" t="str">
        <f t="shared" si="21"/>
        <v>Слънчо АД</v>
      </c>
      <c r="B277" s="105" t="str">
        <f t="shared" si="22"/>
        <v>814244008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>
      <c r="A278" s="105" t="str">
        <f t="shared" si="21"/>
        <v>Слънчо АД</v>
      </c>
      <c r="B278" s="105" t="str">
        <f t="shared" si="22"/>
        <v>814244008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>
      <c r="A279" s="105" t="str">
        <f t="shared" si="21"/>
        <v>Слънчо АД</v>
      </c>
      <c r="B279" s="105" t="str">
        <f t="shared" si="22"/>
        <v>814244008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>
      <c r="A280" s="105" t="str">
        <f t="shared" si="21"/>
        <v>Слънчо АД</v>
      </c>
      <c r="B280" s="105" t="str">
        <f t="shared" si="22"/>
        <v>814244008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178</v>
      </c>
    </row>
    <row r="281" spans="1:8">
      <c r="A281" s="105" t="str">
        <f t="shared" si="21"/>
        <v>Слънчо АД</v>
      </c>
      <c r="B281" s="105" t="str">
        <f t="shared" si="22"/>
        <v>814244008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>
      <c r="A282" s="105" t="str">
        <f t="shared" ref="A282:A345" si="24">pdeName</f>
        <v>Слънчо АД</v>
      </c>
      <c r="B282" s="105" t="str">
        <f t="shared" ref="B282:B345" si="25">pdeBulstat</f>
        <v>814244008</v>
      </c>
      <c r="C282" s="581">
        <f t="shared" ref="C282:C345" si="26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>
      <c r="A283" s="105" t="str">
        <f t="shared" si="24"/>
        <v>Слънчо АД</v>
      </c>
      <c r="B283" s="105" t="str">
        <f t="shared" si="25"/>
        <v>814244008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178</v>
      </c>
    </row>
    <row r="284" spans="1:8">
      <c r="A284" s="105" t="str">
        <f t="shared" si="24"/>
        <v>Слънчо АД</v>
      </c>
      <c r="B284" s="105" t="str">
        <f t="shared" si="25"/>
        <v>814244008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320</v>
      </c>
    </row>
    <row r="285" spans="1:8">
      <c r="A285" s="105" t="str">
        <f t="shared" si="24"/>
        <v>Слънчо АД</v>
      </c>
      <c r="B285" s="105" t="str">
        <f t="shared" si="25"/>
        <v>814244008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>
      <c r="A286" s="105" t="str">
        <f t="shared" si="24"/>
        <v>Слънчо АД</v>
      </c>
      <c r="B286" s="105" t="str">
        <f t="shared" si="25"/>
        <v>814244008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>
      <c r="A287" s="105" t="str">
        <f t="shared" si="24"/>
        <v>Слънчо АД</v>
      </c>
      <c r="B287" s="105" t="str">
        <f t="shared" si="25"/>
        <v>814244008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>
      <c r="A288" s="105" t="str">
        <f t="shared" si="24"/>
        <v>Слънчо АД</v>
      </c>
      <c r="B288" s="105" t="str">
        <f t="shared" si="25"/>
        <v>814244008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320</v>
      </c>
    </row>
    <row r="289" spans="1:8">
      <c r="A289" s="105" t="str">
        <f t="shared" si="24"/>
        <v>Слънчо АД</v>
      </c>
      <c r="B289" s="105" t="str">
        <f t="shared" si="25"/>
        <v>814244008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>
      <c r="A290" s="105" t="str">
        <f t="shared" si="24"/>
        <v>Слънчо АД</v>
      </c>
      <c r="B290" s="105" t="str">
        <f t="shared" si="25"/>
        <v>814244008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>
      <c r="A291" s="105" t="str">
        <f t="shared" si="24"/>
        <v>Слънчо АД</v>
      </c>
      <c r="B291" s="105" t="str">
        <f t="shared" si="25"/>
        <v>814244008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>
      <c r="A292" s="105" t="str">
        <f t="shared" si="24"/>
        <v>Слънчо АД</v>
      </c>
      <c r="B292" s="105" t="str">
        <f t="shared" si="25"/>
        <v>814244008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>
      <c r="A293" s="105" t="str">
        <f t="shared" si="24"/>
        <v>Слънчо АД</v>
      </c>
      <c r="B293" s="105" t="str">
        <f t="shared" si="25"/>
        <v>814244008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>
      <c r="A294" s="105" t="str">
        <f t="shared" si="24"/>
        <v>Слънчо АД</v>
      </c>
      <c r="B294" s="105" t="str">
        <f t="shared" si="25"/>
        <v>814244008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>
      <c r="A295" s="105" t="str">
        <f t="shared" si="24"/>
        <v>Слънчо АД</v>
      </c>
      <c r="B295" s="105" t="str">
        <f t="shared" si="25"/>
        <v>814244008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>
      <c r="A296" s="105" t="str">
        <f t="shared" si="24"/>
        <v>Слънчо АД</v>
      </c>
      <c r="B296" s="105" t="str">
        <f t="shared" si="25"/>
        <v>814244008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>
      <c r="A297" s="105" t="str">
        <f t="shared" si="24"/>
        <v>Слънчо АД</v>
      </c>
      <c r="B297" s="105" t="str">
        <f t="shared" si="25"/>
        <v>814244008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>
      <c r="A298" s="105" t="str">
        <f t="shared" si="24"/>
        <v>Слънчо АД</v>
      </c>
      <c r="B298" s="105" t="str">
        <f t="shared" si="25"/>
        <v>814244008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>
      <c r="A299" s="105" t="str">
        <f t="shared" si="24"/>
        <v>Слънчо АД</v>
      </c>
      <c r="B299" s="105" t="str">
        <f t="shared" si="25"/>
        <v>814244008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>
      <c r="A300" s="105" t="str">
        <f t="shared" si="24"/>
        <v>Слънчо АД</v>
      </c>
      <c r="B300" s="105" t="str">
        <f t="shared" si="25"/>
        <v>814244008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>
      <c r="A301" s="105" t="str">
        <f t="shared" si="24"/>
        <v>Слънчо АД</v>
      </c>
      <c r="B301" s="105" t="str">
        <f t="shared" si="25"/>
        <v>814244008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>
      <c r="A302" s="105" t="str">
        <f t="shared" si="24"/>
        <v>Слънчо АД</v>
      </c>
      <c r="B302" s="105" t="str">
        <f t="shared" si="25"/>
        <v>814244008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320</v>
      </c>
    </row>
    <row r="303" spans="1:8">
      <c r="A303" s="105" t="str">
        <f t="shared" si="24"/>
        <v>Слънчо АД</v>
      </c>
      <c r="B303" s="105" t="str">
        <f t="shared" si="25"/>
        <v>814244008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>
      <c r="A304" s="105" t="str">
        <f t="shared" si="24"/>
        <v>Слънчо АД</v>
      </c>
      <c r="B304" s="105" t="str">
        <f t="shared" si="25"/>
        <v>814244008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>
      <c r="A305" s="105" t="str">
        <f t="shared" si="24"/>
        <v>Слънчо АД</v>
      </c>
      <c r="B305" s="105" t="str">
        <f t="shared" si="25"/>
        <v>814244008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320</v>
      </c>
    </row>
    <row r="306" spans="1:8">
      <c r="A306" s="105" t="str">
        <f t="shared" si="24"/>
        <v>Слънчо АД</v>
      </c>
      <c r="B306" s="105" t="str">
        <f t="shared" si="25"/>
        <v>814244008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>
      <c r="A307" s="105" t="str">
        <f t="shared" si="24"/>
        <v>Слънчо АД</v>
      </c>
      <c r="B307" s="105" t="str">
        <f t="shared" si="25"/>
        <v>814244008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>
      <c r="A308" s="105" t="str">
        <f t="shared" si="24"/>
        <v>Слънчо АД</v>
      </c>
      <c r="B308" s="105" t="str">
        <f t="shared" si="25"/>
        <v>814244008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>
      <c r="A309" s="105" t="str">
        <f t="shared" si="24"/>
        <v>Слънчо АД</v>
      </c>
      <c r="B309" s="105" t="str">
        <f t="shared" si="25"/>
        <v>814244008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>
      <c r="A310" s="105" t="str">
        <f t="shared" si="24"/>
        <v>Слънчо АД</v>
      </c>
      <c r="B310" s="105" t="str">
        <f t="shared" si="25"/>
        <v>814244008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>
      <c r="A311" s="105" t="str">
        <f t="shared" si="24"/>
        <v>Слънчо АД</v>
      </c>
      <c r="B311" s="105" t="str">
        <f t="shared" si="25"/>
        <v>814244008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>
      <c r="A312" s="105" t="str">
        <f t="shared" si="24"/>
        <v>Слънчо АД</v>
      </c>
      <c r="B312" s="105" t="str">
        <f t="shared" si="25"/>
        <v>814244008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>
      <c r="A313" s="105" t="str">
        <f t="shared" si="24"/>
        <v>Слънчо АД</v>
      </c>
      <c r="B313" s="105" t="str">
        <f t="shared" si="25"/>
        <v>814244008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>
      <c r="A314" s="105" t="str">
        <f t="shared" si="24"/>
        <v>Слънчо АД</v>
      </c>
      <c r="B314" s="105" t="str">
        <f t="shared" si="25"/>
        <v>814244008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>
      <c r="A315" s="105" t="str">
        <f t="shared" si="24"/>
        <v>Слънчо АД</v>
      </c>
      <c r="B315" s="105" t="str">
        <f t="shared" si="25"/>
        <v>814244008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>
      <c r="A316" s="105" t="str">
        <f t="shared" si="24"/>
        <v>Слънчо АД</v>
      </c>
      <c r="B316" s="105" t="str">
        <f t="shared" si="25"/>
        <v>814244008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>
      <c r="A317" s="105" t="str">
        <f t="shared" si="24"/>
        <v>Слънчо АД</v>
      </c>
      <c r="B317" s="105" t="str">
        <f t="shared" si="25"/>
        <v>814244008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>
      <c r="A318" s="105" t="str">
        <f t="shared" si="24"/>
        <v>Слънчо АД</v>
      </c>
      <c r="B318" s="105" t="str">
        <f t="shared" si="25"/>
        <v>814244008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>
      <c r="A319" s="105" t="str">
        <f t="shared" si="24"/>
        <v>Слънчо АД</v>
      </c>
      <c r="B319" s="105" t="str">
        <f t="shared" si="25"/>
        <v>814244008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>
      <c r="A320" s="105" t="str">
        <f t="shared" si="24"/>
        <v>Слънчо АД</v>
      </c>
      <c r="B320" s="105" t="str">
        <f t="shared" si="25"/>
        <v>814244008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>
      <c r="A321" s="105" t="str">
        <f t="shared" si="24"/>
        <v>Слънчо АД</v>
      </c>
      <c r="B321" s="105" t="str">
        <f t="shared" si="25"/>
        <v>814244008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>
      <c r="A322" s="105" t="str">
        <f t="shared" si="24"/>
        <v>Слънчо АД</v>
      </c>
      <c r="B322" s="105" t="str">
        <f t="shared" si="25"/>
        <v>814244008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>
      <c r="A323" s="105" t="str">
        <f t="shared" si="24"/>
        <v>Слънчо АД</v>
      </c>
      <c r="B323" s="105" t="str">
        <f t="shared" si="25"/>
        <v>814244008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>
      <c r="A324" s="105" t="str">
        <f t="shared" si="24"/>
        <v>Слънчо АД</v>
      </c>
      <c r="B324" s="105" t="str">
        <f t="shared" si="25"/>
        <v>814244008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>
      <c r="A325" s="105" t="str">
        <f t="shared" si="24"/>
        <v>Слънчо АД</v>
      </c>
      <c r="B325" s="105" t="str">
        <f t="shared" si="25"/>
        <v>814244008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>
      <c r="A326" s="105" t="str">
        <f t="shared" si="24"/>
        <v>Слънчо АД</v>
      </c>
      <c r="B326" s="105" t="str">
        <f t="shared" si="25"/>
        <v>814244008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>
      <c r="A327" s="105" t="str">
        <f t="shared" si="24"/>
        <v>Слънчо АД</v>
      </c>
      <c r="B327" s="105" t="str">
        <f t="shared" si="25"/>
        <v>814244008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>
      <c r="A328" s="105" t="str">
        <f t="shared" si="24"/>
        <v>Слънчо АД</v>
      </c>
      <c r="B328" s="105" t="str">
        <f t="shared" si="25"/>
        <v>814244008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>
      <c r="A329" s="105" t="str">
        <f t="shared" si="24"/>
        <v>Слънчо АД</v>
      </c>
      <c r="B329" s="105" t="str">
        <f t="shared" si="25"/>
        <v>814244008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>
      <c r="A330" s="105" t="str">
        <f t="shared" si="24"/>
        <v>Слънчо АД</v>
      </c>
      <c r="B330" s="105" t="str">
        <f t="shared" si="25"/>
        <v>814244008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>
      <c r="A331" s="105" t="str">
        <f t="shared" si="24"/>
        <v>Слънчо АД</v>
      </c>
      <c r="B331" s="105" t="str">
        <f t="shared" si="25"/>
        <v>814244008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>
      <c r="A332" s="105" t="str">
        <f t="shared" si="24"/>
        <v>Слънчо АД</v>
      </c>
      <c r="B332" s="105" t="str">
        <f t="shared" si="25"/>
        <v>814244008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>
      <c r="A333" s="105" t="str">
        <f t="shared" si="24"/>
        <v>Слънчо АД</v>
      </c>
      <c r="B333" s="105" t="str">
        <f t="shared" si="25"/>
        <v>814244008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>
      <c r="A334" s="105" t="str">
        <f t="shared" si="24"/>
        <v>Слънчо АД</v>
      </c>
      <c r="B334" s="105" t="str">
        <f t="shared" si="25"/>
        <v>814244008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>
      <c r="A335" s="105" t="str">
        <f t="shared" si="24"/>
        <v>Слънчо АД</v>
      </c>
      <c r="B335" s="105" t="str">
        <f t="shared" si="25"/>
        <v>814244008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>
      <c r="A336" s="105" t="str">
        <f t="shared" si="24"/>
        <v>Слънчо АД</v>
      </c>
      <c r="B336" s="105" t="str">
        <f t="shared" si="25"/>
        <v>814244008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>
      <c r="A337" s="105" t="str">
        <f t="shared" si="24"/>
        <v>Слънчо АД</v>
      </c>
      <c r="B337" s="105" t="str">
        <f t="shared" si="25"/>
        <v>814244008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>
      <c r="A338" s="105" t="str">
        <f t="shared" si="24"/>
        <v>Слънчо АД</v>
      </c>
      <c r="B338" s="105" t="str">
        <f t="shared" si="25"/>
        <v>814244008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>
      <c r="A339" s="105" t="str">
        <f t="shared" si="24"/>
        <v>Слънчо АД</v>
      </c>
      <c r="B339" s="105" t="str">
        <f t="shared" si="25"/>
        <v>814244008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>
      <c r="A340" s="105" t="str">
        <f t="shared" si="24"/>
        <v>Слънчо АД</v>
      </c>
      <c r="B340" s="105" t="str">
        <f t="shared" si="25"/>
        <v>814244008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>
      <c r="A341" s="105" t="str">
        <f t="shared" si="24"/>
        <v>Слънчо АД</v>
      </c>
      <c r="B341" s="105" t="str">
        <f t="shared" si="25"/>
        <v>814244008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>
      <c r="A342" s="105" t="str">
        <f t="shared" si="24"/>
        <v>Слънчо АД</v>
      </c>
      <c r="B342" s="105" t="str">
        <f t="shared" si="25"/>
        <v>814244008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>
      <c r="A343" s="105" t="str">
        <f t="shared" si="24"/>
        <v>Слънчо АД</v>
      </c>
      <c r="B343" s="105" t="str">
        <f t="shared" si="25"/>
        <v>814244008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>
      <c r="A344" s="105" t="str">
        <f t="shared" si="24"/>
        <v>Слънчо АД</v>
      </c>
      <c r="B344" s="105" t="str">
        <f t="shared" si="25"/>
        <v>814244008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>
      <c r="A345" s="105" t="str">
        <f t="shared" si="24"/>
        <v>Слънчо АД</v>
      </c>
      <c r="B345" s="105" t="str">
        <f t="shared" si="25"/>
        <v>814244008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>
      <c r="A346" s="105" t="str">
        <f t="shared" ref="A346:A409" si="27">pdeName</f>
        <v>Слънчо АД</v>
      </c>
      <c r="B346" s="105" t="str">
        <f t="shared" ref="B346:B409" si="28">pdeBulstat</f>
        <v>814244008</v>
      </c>
      <c r="C346" s="581">
        <f t="shared" ref="C346:C409" si="2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>
      <c r="A347" s="105" t="str">
        <f t="shared" si="27"/>
        <v>Слънчо АД</v>
      </c>
      <c r="B347" s="105" t="str">
        <f t="shared" si="28"/>
        <v>814244008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>
      <c r="A348" s="105" t="str">
        <f t="shared" si="27"/>
        <v>Слънчо АД</v>
      </c>
      <c r="B348" s="105" t="str">
        <f t="shared" si="28"/>
        <v>814244008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>
      <c r="A349" s="105" t="str">
        <f t="shared" si="27"/>
        <v>Слънчо АД</v>
      </c>
      <c r="B349" s="105" t="str">
        <f t="shared" si="28"/>
        <v>814244008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>
      <c r="A350" s="105" t="str">
        <f t="shared" si="27"/>
        <v>Слънчо АД</v>
      </c>
      <c r="B350" s="105" t="str">
        <f t="shared" si="28"/>
        <v>814244008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1426</v>
      </c>
    </row>
    <row r="351" spans="1:8">
      <c r="A351" s="105" t="str">
        <f t="shared" si="27"/>
        <v>Слънчо АД</v>
      </c>
      <c r="B351" s="105" t="str">
        <f t="shared" si="28"/>
        <v>814244008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>
      <c r="A352" s="105" t="str">
        <f t="shared" si="27"/>
        <v>Слънчо АД</v>
      </c>
      <c r="B352" s="105" t="str">
        <f t="shared" si="28"/>
        <v>814244008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>
      <c r="A353" s="105" t="str">
        <f t="shared" si="27"/>
        <v>Слънчо АД</v>
      </c>
      <c r="B353" s="105" t="str">
        <f t="shared" si="28"/>
        <v>814244008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>
      <c r="A354" s="105" t="str">
        <f t="shared" si="27"/>
        <v>Слънчо АД</v>
      </c>
      <c r="B354" s="105" t="str">
        <f t="shared" si="28"/>
        <v>814244008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1426</v>
      </c>
    </row>
    <row r="355" spans="1:8">
      <c r="A355" s="105" t="str">
        <f t="shared" si="27"/>
        <v>Слънчо АД</v>
      </c>
      <c r="B355" s="105" t="str">
        <f t="shared" si="28"/>
        <v>814244008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988</v>
      </c>
    </row>
    <row r="356" spans="1:8">
      <c r="A356" s="105" t="str">
        <f t="shared" si="27"/>
        <v>Слънчо АД</v>
      </c>
      <c r="B356" s="105" t="str">
        <f t="shared" si="28"/>
        <v>814244008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-1216</v>
      </c>
    </row>
    <row r="357" spans="1:8">
      <c r="A357" s="105" t="str">
        <f t="shared" si="27"/>
        <v>Слънчо АД</v>
      </c>
      <c r="B357" s="105" t="str">
        <f t="shared" si="28"/>
        <v>814244008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-1216</v>
      </c>
    </row>
    <row r="358" spans="1:8">
      <c r="A358" s="105" t="str">
        <f t="shared" si="27"/>
        <v>Слънчо АД</v>
      </c>
      <c r="B358" s="105" t="str">
        <f t="shared" si="28"/>
        <v>814244008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>
      <c r="A359" s="105" t="str">
        <f t="shared" si="27"/>
        <v>Слънчо АД</v>
      </c>
      <c r="B359" s="105" t="str">
        <f t="shared" si="28"/>
        <v>814244008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>
      <c r="A360" s="105" t="str">
        <f t="shared" si="27"/>
        <v>Слънчо АД</v>
      </c>
      <c r="B360" s="105" t="str">
        <f t="shared" si="28"/>
        <v>814244008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>
      <c r="A361" s="105" t="str">
        <f t="shared" si="27"/>
        <v>Слънчо АД</v>
      </c>
      <c r="B361" s="105" t="str">
        <f t="shared" si="28"/>
        <v>814244008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>
      <c r="A362" s="105" t="str">
        <f t="shared" si="27"/>
        <v>Слънчо АД</v>
      </c>
      <c r="B362" s="105" t="str">
        <f t="shared" si="28"/>
        <v>814244008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>
      <c r="A363" s="105" t="str">
        <f t="shared" si="27"/>
        <v>Слънчо АД</v>
      </c>
      <c r="B363" s="105" t="str">
        <f t="shared" si="28"/>
        <v>814244008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>
      <c r="A364" s="105" t="str">
        <f t="shared" si="27"/>
        <v>Слънчо АД</v>
      </c>
      <c r="B364" s="105" t="str">
        <f t="shared" si="28"/>
        <v>814244008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>
      <c r="A365" s="105" t="str">
        <f t="shared" si="27"/>
        <v>Слънчо АД</v>
      </c>
      <c r="B365" s="105" t="str">
        <f t="shared" si="28"/>
        <v>814244008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>
      <c r="A366" s="105" t="str">
        <f t="shared" si="27"/>
        <v>Слънчо АД</v>
      </c>
      <c r="B366" s="105" t="str">
        <f t="shared" si="28"/>
        <v>814244008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>
      <c r="A367" s="105" t="str">
        <f t="shared" si="27"/>
        <v>Слънчо АД</v>
      </c>
      <c r="B367" s="105" t="str">
        <f t="shared" si="28"/>
        <v>814244008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>
      <c r="A368" s="105" t="str">
        <f t="shared" si="27"/>
        <v>Слънчо АД</v>
      </c>
      <c r="B368" s="105" t="str">
        <f t="shared" si="28"/>
        <v>814244008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1198</v>
      </c>
    </row>
    <row r="369" spans="1:8">
      <c r="A369" s="105" t="str">
        <f t="shared" si="27"/>
        <v>Слънчо АД</v>
      </c>
      <c r="B369" s="105" t="str">
        <f t="shared" si="28"/>
        <v>814244008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>
      <c r="A370" s="105" t="str">
        <f t="shared" si="27"/>
        <v>Слънчо АД</v>
      </c>
      <c r="B370" s="105" t="str">
        <f t="shared" si="28"/>
        <v>814244008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>
      <c r="A371" s="105" t="str">
        <f t="shared" si="27"/>
        <v>Слънчо АД</v>
      </c>
      <c r="B371" s="105" t="str">
        <f t="shared" si="28"/>
        <v>814244008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1198</v>
      </c>
    </row>
    <row r="372" spans="1:8">
      <c r="A372" s="105" t="str">
        <f t="shared" si="27"/>
        <v>Слънчо АД</v>
      </c>
      <c r="B372" s="105" t="str">
        <f t="shared" si="28"/>
        <v>814244008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>
      <c r="A373" s="105" t="str">
        <f t="shared" si="27"/>
        <v>Слънчо АД</v>
      </c>
      <c r="B373" s="105" t="str">
        <f t="shared" si="28"/>
        <v>814244008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>
      <c r="A374" s="105" t="str">
        <f t="shared" si="27"/>
        <v>Слънчо АД</v>
      </c>
      <c r="B374" s="105" t="str">
        <f t="shared" si="28"/>
        <v>814244008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>
      <c r="A375" s="105" t="str">
        <f t="shared" si="27"/>
        <v>Слънчо АД</v>
      </c>
      <c r="B375" s="105" t="str">
        <f t="shared" si="28"/>
        <v>814244008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>
      <c r="A376" s="105" t="str">
        <f t="shared" si="27"/>
        <v>Слънчо АД</v>
      </c>
      <c r="B376" s="105" t="str">
        <f t="shared" si="28"/>
        <v>814244008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>
      <c r="A377" s="105" t="str">
        <f t="shared" si="27"/>
        <v>Слънчо АД</v>
      </c>
      <c r="B377" s="105" t="str">
        <f t="shared" si="28"/>
        <v>814244008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>
      <c r="A378" s="105" t="str">
        <f t="shared" si="27"/>
        <v>Слънчо АД</v>
      </c>
      <c r="B378" s="105" t="str">
        <f t="shared" si="28"/>
        <v>814244008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>
      <c r="A379" s="105" t="str">
        <f t="shared" si="27"/>
        <v>Слънчо АД</v>
      </c>
      <c r="B379" s="105" t="str">
        <f t="shared" si="28"/>
        <v>814244008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>
      <c r="A380" s="105" t="str">
        <f t="shared" si="27"/>
        <v>Слънчо АД</v>
      </c>
      <c r="B380" s="105" t="str">
        <f t="shared" si="28"/>
        <v>814244008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>
      <c r="A381" s="105" t="str">
        <f t="shared" si="27"/>
        <v>Слънчо АД</v>
      </c>
      <c r="B381" s="105" t="str">
        <f t="shared" si="28"/>
        <v>814244008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>
      <c r="A382" s="105" t="str">
        <f t="shared" si="27"/>
        <v>Слънчо АД</v>
      </c>
      <c r="B382" s="105" t="str">
        <f t="shared" si="28"/>
        <v>814244008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>
      <c r="A383" s="105" t="str">
        <f t="shared" si="27"/>
        <v>Слънчо АД</v>
      </c>
      <c r="B383" s="105" t="str">
        <f t="shared" si="28"/>
        <v>814244008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>
      <c r="A384" s="105" t="str">
        <f t="shared" si="27"/>
        <v>Слънчо АД</v>
      </c>
      <c r="B384" s="105" t="str">
        <f t="shared" si="28"/>
        <v>814244008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>
      <c r="A385" s="105" t="str">
        <f t="shared" si="27"/>
        <v>Слънчо АД</v>
      </c>
      <c r="B385" s="105" t="str">
        <f t="shared" si="28"/>
        <v>814244008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>
      <c r="A386" s="105" t="str">
        <f t="shared" si="27"/>
        <v>Слънчо АД</v>
      </c>
      <c r="B386" s="105" t="str">
        <f t="shared" si="28"/>
        <v>814244008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>
      <c r="A387" s="105" t="str">
        <f t="shared" si="27"/>
        <v>Слънчо АД</v>
      </c>
      <c r="B387" s="105" t="str">
        <f t="shared" si="28"/>
        <v>814244008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>
      <c r="A388" s="105" t="str">
        <f t="shared" si="27"/>
        <v>Слънчо АД</v>
      </c>
      <c r="B388" s="105" t="str">
        <f t="shared" si="28"/>
        <v>814244008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>
      <c r="A389" s="105" t="str">
        <f t="shared" si="27"/>
        <v>Слънчо АД</v>
      </c>
      <c r="B389" s="105" t="str">
        <f t="shared" si="28"/>
        <v>814244008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>
      <c r="A390" s="105" t="str">
        <f t="shared" si="27"/>
        <v>Слънчо АД</v>
      </c>
      <c r="B390" s="105" t="str">
        <f t="shared" si="28"/>
        <v>814244008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>
      <c r="A391" s="105" t="str">
        <f t="shared" si="27"/>
        <v>Слънчо АД</v>
      </c>
      <c r="B391" s="105" t="str">
        <f t="shared" si="28"/>
        <v>814244008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>
      <c r="A392" s="105" t="str">
        <f t="shared" si="27"/>
        <v>Слънчо АД</v>
      </c>
      <c r="B392" s="105" t="str">
        <f t="shared" si="28"/>
        <v>814244008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>
      <c r="A393" s="105" t="str">
        <f t="shared" si="27"/>
        <v>Слънчо АД</v>
      </c>
      <c r="B393" s="105" t="str">
        <f t="shared" si="28"/>
        <v>814244008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>
      <c r="A394" s="105" t="str">
        <f t="shared" si="27"/>
        <v>Слънчо АД</v>
      </c>
      <c r="B394" s="105" t="str">
        <f t="shared" si="28"/>
        <v>814244008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>
      <c r="A395" s="105" t="str">
        <f t="shared" si="27"/>
        <v>Слънчо АД</v>
      </c>
      <c r="B395" s="105" t="str">
        <f t="shared" si="28"/>
        <v>814244008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>
      <c r="A396" s="105" t="str">
        <f t="shared" si="27"/>
        <v>Слънчо АД</v>
      </c>
      <c r="B396" s="105" t="str">
        <f t="shared" si="28"/>
        <v>814244008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>
      <c r="A397" s="105" t="str">
        <f t="shared" si="27"/>
        <v>Слънчо АД</v>
      </c>
      <c r="B397" s="105" t="str">
        <f t="shared" si="28"/>
        <v>814244008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>
      <c r="A398" s="105" t="str">
        <f t="shared" si="27"/>
        <v>Слънчо АД</v>
      </c>
      <c r="B398" s="105" t="str">
        <f t="shared" si="28"/>
        <v>814244008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>
      <c r="A399" s="105" t="str">
        <f t="shared" si="27"/>
        <v>Слънчо АД</v>
      </c>
      <c r="B399" s="105" t="str">
        <f t="shared" si="28"/>
        <v>814244008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>
      <c r="A400" s="105" t="str">
        <f t="shared" si="27"/>
        <v>Слънчо АД</v>
      </c>
      <c r="B400" s="105" t="str">
        <f t="shared" si="28"/>
        <v>814244008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>
      <c r="A401" s="105" t="str">
        <f t="shared" si="27"/>
        <v>Слънчо АД</v>
      </c>
      <c r="B401" s="105" t="str">
        <f t="shared" si="28"/>
        <v>814244008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>
      <c r="A402" s="105" t="str">
        <f t="shared" si="27"/>
        <v>Слънчо АД</v>
      </c>
      <c r="B402" s="105" t="str">
        <f t="shared" si="28"/>
        <v>814244008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>
      <c r="A403" s="105" t="str">
        <f t="shared" si="27"/>
        <v>Слънчо АД</v>
      </c>
      <c r="B403" s="105" t="str">
        <f t="shared" si="28"/>
        <v>814244008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>
      <c r="A404" s="105" t="str">
        <f t="shared" si="27"/>
        <v>Слънчо АД</v>
      </c>
      <c r="B404" s="105" t="str">
        <f t="shared" si="28"/>
        <v>814244008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>
      <c r="A405" s="105" t="str">
        <f t="shared" si="27"/>
        <v>Слънчо АД</v>
      </c>
      <c r="B405" s="105" t="str">
        <f t="shared" si="28"/>
        <v>814244008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>
      <c r="A406" s="105" t="str">
        <f t="shared" si="27"/>
        <v>Слънчо АД</v>
      </c>
      <c r="B406" s="105" t="str">
        <f t="shared" si="28"/>
        <v>814244008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>
      <c r="A407" s="105" t="str">
        <f t="shared" si="27"/>
        <v>Слънчо АД</v>
      </c>
      <c r="B407" s="105" t="str">
        <f t="shared" si="28"/>
        <v>814244008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>
      <c r="A408" s="105" t="str">
        <f t="shared" si="27"/>
        <v>Слънчо АД</v>
      </c>
      <c r="B408" s="105" t="str">
        <f t="shared" si="28"/>
        <v>814244008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>
      <c r="A409" s="105" t="str">
        <f t="shared" si="27"/>
        <v>Слънчо АД</v>
      </c>
      <c r="B409" s="105" t="str">
        <f t="shared" si="28"/>
        <v>814244008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>
      <c r="A410" s="105" t="str">
        <f t="shared" ref="A410:A459" si="30">pdeName</f>
        <v>Слънчо АД</v>
      </c>
      <c r="B410" s="105" t="str">
        <f t="shared" ref="B410:B459" si="31">pdeBulstat</f>
        <v>814244008</v>
      </c>
      <c r="C410" s="581">
        <f t="shared" ref="C410:C459" si="32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>
      <c r="A411" s="105" t="str">
        <f t="shared" si="30"/>
        <v>Слънчо АД</v>
      </c>
      <c r="B411" s="105" t="str">
        <f t="shared" si="31"/>
        <v>814244008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>
      <c r="A412" s="105" t="str">
        <f t="shared" si="30"/>
        <v>Слънчо АД</v>
      </c>
      <c r="B412" s="105" t="str">
        <f t="shared" si="31"/>
        <v>814244008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>
      <c r="A413" s="105" t="str">
        <f t="shared" si="30"/>
        <v>Слънчо АД</v>
      </c>
      <c r="B413" s="105" t="str">
        <f t="shared" si="31"/>
        <v>814244008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>
      <c r="A414" s="105" t="str">
        <f t="shared" si="30"/>
        <v>Слънчо АД</v>
      </c>
      <c r="B414" s="105" t="str">
        <f t="shared" si="31"/>
        <v>814244008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>
      <c r="A415" s="105" t="str">
        <f t="shared" si="30"/>
        <v>Слънчо АД</v>
      </c>
      <c r="B415" s="105" t="str">
        <f t="shared" si="31"/>
        <v>814244008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>
      <c r="A416" s="105" t="str">
        <f t="shared" si="30"/>
        <v>Слънчо АД</v>
      </c>
      <c r="B416" s="105" t="str">
        <f t="shared" si="31"/>
        <v>814244008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5323</v>
      </c>
    </row>
    <row r="417" spans="1:8">
      <c r="A417" s="105" t="str">
        <f t="shared" si="30"/>
        <v>Слънчо АД</v>
      </c>
      <c r="B417" s="105" t="str">
        <f t="shared" si="31"/>
        <v>814244008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>
      <c r="A418" s="105" t="str">
        <f t="shared" si="30"/>
        <v>Слънчо АД</v>
      </c>
      <c r="B418" s="105" t="str">
        <f t="shared" si="31"/>
        <v>814244008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>
      <c r="A419" s="105" t="str">
        <f t="shared" si="30"/>
        <v>Слънчо АД</v>
      </c>
      <c r="B419" s="105" t="str">
        <f t="shared" si="31"/>
        <v>814244008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>
      <c r="A420" s="105" t="str">
        <f t="shared" si="30"/>
        <v>Слънчо АД</v>
      </c>
      <c r="B420" s="105" t="str">
        <f t="shared" si="31"/>
        <v>814244008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5323</v>
      </c>
    </row>
    <row r="421" spans="1:8">
      <c r="A421" s="105" t="str">
        <f t="shared" si="30"/>
        <v>Слънчо АД</v>
      </c>
      <c r="B421" s="105" t="str">
        <f t="shared" si="31"/>
        <v>814244008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988</v>
      </c>
    </row>
    <row r="422" spans="1:8">
      <c r="A422" s="105" t="str">
        <f t="shared" si="30"/>
        <v>Слънчо АД</v>
      </c>
      <c r="B422" s="105" t="str">
        <f t="shared" si="31"/>
        <v>814244008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-1216</v>
      </c>
    </row>
    <row r="423" spans="1:8">
      <c r="A423" s="105" t="str">
        <f t="shared" si="30"/>
        <v>Слънчо АД</v>
      </c>
      <c r="B423" s="105" t="str">
        <f t="shared" si="31"/>
        <v>814244008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-1216</v>
      </c>
    </row>
    <row r="424" spans="1:8">
      <c r="A424" s="105" t="str">
        <f t="shared" si="30"/>
        <v>Слънчо АД</v>
      </c>
      <c r="B424" s="105" t="str">
        <f t="shared" si="31"/>
        <v>814244008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>
      <c r="A425" s="105" t="str">
        <f t="shared" si="30"/>
        <v>Слънчо АД</v>
      </c>
      <c r="B425" s="105" t="str">
        <f t="shared" si="31"/>
        <v>814244008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>
      <c r="A426" s="105" t="str">
        <f t="shared" si="30"/>
        <v>Слънчо АД</v>
      </c>
      <c r="B426" s="105" t="str">
        <f t="shared" si="31"/>
        <v>814244008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>
      <c r="A427" s="105" t="str">
        <f t="shared" si="30"/>
        <v>Слънчо АД</v>
      </c>
      <c r="B427" s="105" t="str">
        <f t="shared" si="31"/>
        <v>814244008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>
      <c r="A428" s="105" t="str">
        <f t="shared" si="30"/>
        <v>Слънчо АД</v>
      </c>
      <c r="B428" s="105" t="str">
        <f t="shared" si="31"/>
        <v>814244008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>
      <c r="A429" s="105" t="str">
        <f t="shared" si="30"/>
        <v>Слънчо АД</v>
      </c>
      <c r="B429" s="105" t="str">
        <f t="shared" si="31"/>
        <v>814244008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>
      <c r="A430" s="105" t="str">
        <f t="shared" si="30"/>
        <v>Слънчо АД</v>
      </c>
      <c r="B430" s="105" t="str">
        <f t="shared" si="31"/>
        <v>814244008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>
      <c r="A431" s="105" t="str">
        <f t="shared" si="30"/>
        <v>Слънчо АД</v>
      </c>
      <c r="B431" s="105" t="str">
        <f t="shared" si="31"/>
        <v>814244008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>
      <c r="A432" s="105" t="str">
        <f t="shared" si="30"/>
        <v>Слънчо АД</v>
      </c>
      <c r="B432" s="105" t="str">
        <f t="shared" si="31"/>
        <v>814244008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>
      <c r="A433" s="105" t="str">
        <f t="shared" si="30"/>
        <v>Слънчо АД</v>
      </c>
      <c r="B433" s="105" t="str">
        <f t="shared" si="31"/>
        <v>814244008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>
      <c r="A434" s="105" t="str">
        <f t="shared" si="30"/>
        <v>Слънчо АД</v>
      </c>
      <c r="B434" s="105" t="str">
        <f t="shared" si="31"/>
        <v>814244008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5095</v>
      </c>
    </row>
    <row r="435" spans="1:8">
      <c r="A435" s="105" t="str">
        <f t="shared" si="30"/>
        <v>Слънчо АД</v>
      </c>
      <c r="B435" s="105" t="str">
        <f t="shared" si="31"/>
        <v>814244008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>
      <c r="A436" s="105" t="str">
        <f t="shared" si="30"/>
        <v>Слънчо АД</v>
      </c>
      <c r="B436" s="105" t="str">
        <f t="shared" si="31"/>
        <v>814244008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>
      <c r="A437" s="105" t="str">
        <f t="shared" si="30"/>
        <v>Слънчо АД</v>
      </c>
      <c r="B437" s="105" t="str">
        <f t="shared" si="31"/>
        <v>814244008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5095</v>
      </c>
    </row>
    <row r="438" spans="1:8">
      <c r="A438" s="105" t="str">
        <f t="shared" si="30"/>
        <v>Слънчо АД</v>
      </c>
      <c r="B438" s="105" t="str">
        <f t="shared" si="31"/>
        <v>814244008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>
      <c r="A439" s="105" t="str">
        <f t="shared" si="30"/>
        <v>Слънчо АД</v>
      </c>
      <c r="B439" s="105" t="str">
        <f t="shared" si="31"/>
        <v>814244008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>
      <c r="A440" s="105" t="str">
        <f t="shared" si="30"/>
        <v>Слънчо АД</v>
      </c>
      <c r="B440" s="105" t="str">
        <f t="shared" si="31"/>
        <v>814244008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>
      <c r="A441" s="105" t="str">
        <f t="shared" si="30"/>
        <v>Слънчо АД</v>
      </c>
      <c r="B441" s="105" t="str">
        <f t="shared" si="31"/>
        <v>814244008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>
      <c r="A442" s="105" t="str">
        <f t="shared" si="30"/>
        <v>Слънчо АД</v>
      </c>
      <c r="B442" s="105" t="str">
        <f t="shared" si="31"/>
        <v>814244008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>
      <c r="A443" s="105" t="str">
        <f t="shared" si="30"/>
        <v>Слънчо АД</v>
      </c>
      <c r="B443" s="105" t="str">
        <f t="shared" si="31"/>
        <v>814244008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>
      <c r="A444" s="105" t="str">
        <f t="shared" si="30"/>
        <v>Слънчо АД</v>
      </c>
      <c r="B444" s="105" t="str">
        <f t="shared" si="31"/>
        <v>814244008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>
      <c r="A445" s="105" t="str">
        <f t="shared" si="30"/>
        <v>Слънчо АД</v>
      </c>
      <c r="B445" s="105" t="str">
        <f t="shared" si="31"/>
        <v>814244008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>
      <c r="A446" s="105" t="str">
        <f t="shared" si="30"/>
        <v>Слънчо АД</v>
      </c>
      <c r="B446" s="105" t="str">
        <f t="shared" si="31"/>
        <v>814244008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>
      <c r="A447" s="105" t="str">
        <f t="shared" si="30"/>
        <v>Слънчо АД</v>
      </c>
      <c r="B447" s="105" t="str">
        <f t="shared" si="31"/>
        <v>814244008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>
      <c r="A448" s="105" t="str">
        <f t="shared" si="30"/>
        <v>Слънчо АД</v>
      </c>
      <c r="B448" s="105" t="str">
        <f t="shared" si="31"/>
        <v>814244008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>
      <c r="A449" s="105" t="str">
        <f t="shared" si="30"/>
        <v>Слънчо АД</v>
      </c>
      <c r="B449" s="105" t="str">
        <f t="shared" si="31"/>
        <v>814244008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>
      <c r="A450" s="105" t="str">
        <f t="shared" si="30"/>
        <v>Слънчо АД</v>
      </c>
      <c r="B450" s="105" t="str">
        <f t="shared" si="31"/>
        <v>814244008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>
      <c r="A451" s="105" t="str">
        <f t="shared" si="30"/>
        <v>Слънчо АД</v>
      </c>
      <c r="B451" s="105" t="str">
        <f t="shared" si="31"/>
        <v>814244008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>
      <c r="A452" s="105" t="str">
        <f t="shared" si="30"/>
        <v>Слънчо АД</v>
      </c>
      <c r="B452" s="105" t="str">
        <f t="shared" si="31"/>
        <v>814244008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>
      <c r="A453" s="105" t="str">
        <f t="shared" si="30"/>
        <v>Слънчо АД</v>
      </c>
      <c r="B453" s="105" t="str">
        <f t="shared" si="31"/>
        <v>814244008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>
      <c r="A454" s="105" t="str">
        <f t="shared" si="30"/>
        <v>Слънчо АД</v>
      </c>
      <c r="B454" s="105" t="str">
        <f t="shared" si="31"/>
        <v>814244008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>
      <c r="A455" s="105" t="str">
        <f t="shared" si="30"/>
        <v>Слънчо АД</v>
      </c>
      <c r="B455" s="105" t="str">
        <f t="shared" si="31"/>
        <v>814244008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>
      <c r="A456" s="105" t="str">
        <f t="shared" si="30"/>
        <v>Слънчо АД</v>
      </c>
      <c r="B456" s="105" t="str">
        <f t="shared" si="31"/>
        <v>814244008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>
      <c r="A457" s="105" t="str">
        <f t="shared" si="30"/>
        <v>Слънчо АД</v>
      </c>
      <c r="B457" s="105" t="str">
        <f t="shared" si="31"/>
        <v>814244008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>
      <c r="A458" s="105" t="str">
        <f t="shared" si="30"/>
        <v>Слънчо АД</v>
      </c>
      <c r="B458" s="105" t="str">
        <f t="shared" si="31"/>
        <v>814244008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>
      <c r="A459" s="105" t="str">
        <f t="shared" si="30"/>
        <v>Слънчо АД</v>
      </c>
      <c r="B459" s="105" t="str">
        <f t="shared" si="31"/>
        <v>814244008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1:8" s="497" customFormat="1">
      <c r="C460" s="580"/>
      <c r="F460" s="501" t="s">
        <v>879</v>
      </c>
    </row>
    <row r="461" spans="1:8">
      <c r="A461" s="105" t="str">
        <f t="shared" ref="A461:A524" si="33">pdeName</f>
        <v>Слънчо АД</v>
      </c>
      <c r="B461" s="105" t="str">
        <f t="shared" ref="B461:B524" si="34">pdeBulstat</f>
        <v>814244008</v>
      </c>
      <c r="C461" s="581">
        <f t="shared" ref="C461:C524" si="35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98</v>
      </c>
    </row>
    <row r="462" spans="1:8">
      <c r="A462" s="105" t="str">
        <f t="shared" si="33"/>
        <v>Слънчо АД</v>
      </c>
      <c r="B462" s="105" t="str">
        <f t="shared" si="34"/>
        <v>814244008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1155</v>
      </c>
    </row>
    <row r="463" spans="1:8">
      <c r="A463" s="105" t="str">
        <f t="shared" si="33"/>
        <v>Слънчо АД</v>
      </c>
      <c r="B463" s="105" t="str">
        <f t="shared" si="34"/>
        <v>814244008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3590</v>
      </c>
    </row>
    <row r="464" spans="1:8">
      <c r="A464" s="105" t="str">
        <f t="shared" si="33"/>
        <v>Слънчо АД</v>
      </c>
      <c r="B464" s="105" t="str">
        <f t="shared" si="34"/>
        <v>814244008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560</v>
      </c>
    </row>
    <row r="465" spans="1:8">
      <c r="A465" s="105" t="str">
        <f t="shared" si="33"/>
        <v>Слънчо АД</v>
      </c>
      <c r="B465" s="105" t="str">
        <f t="shared" si="34"/>
        <v>814244008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306</v>
      </c>
    </row>
    <row r="466" spans="1:8">
      <c r="A466" s="105" t="str">
        <f t="shared" si="33"/>
        <v>Слънчо АД</v>
      </c>
      <c r="B466" s="105" t="str">
        <f t="shared" si="34"/>
        <v>814244008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>
      <c r="A467" s="105" t="str">
        <f t="shared" si="33"/>
        <v>Слънчо АД</v>
      </c>
      <c r="B467" s="105" t="str">
        <f t="shared" si="34"/>
        <v>814244008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>
      <c r="A468" s="105" t="str">
        <f t="shared" si="33"/>
        <v>Слънчо АД</v>
      </c>
      <c r="B468" s="105" t="str">
        <f t="shared" si="34"/>
        <v>814244008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131</v>
      </c>
    </row>
    <row r="469" spans="1:8">
      <c r="A469" s="105" t="str">
        <f t="shared" si="33"/>
        <v>Слънчо АД</v>
      </c>
      <c r="B469" s="105" t="str">
        <f t="shared" si="34"/>
        <v>814244008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5840</v>
      </c>
    </row>
    <row r="470" spans="1:8">
      <c r="A470" s="105" t="str">
        <f t="shared" si="33"/>
        <v>Слънчо АД</v>
      </c>
      <c r="B470" s="105" t="str">
        <f t="shared" si="34"/>
        <v>814244008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>
      <c r="A471" s="105" t="str">
        <f t="shared" si="33"/>
        <v>Слънчо АД</v>
      </c>
      <c r="B471" s="105" t="str">
        <f t="shared" si="34"/>
        <v>814244008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>
      <c r="A472" s="105" t="str">
        <f t="shared" si="33"/>
        <v>Слънчо АД</v>
      </c>
      <c r="B472" s="105" t="str">
        <f t="shared" si="34"/>
        <v>814244008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>
      <c r="A473" s="105" t="str">
        <f t="shared" si="33"/>
        <v>Слънчо АД</v>
      </c>
      <c r="B473" s="105" t="str">
        <f t="shared" si="34"/>
        <v>814244008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5</v>
      </c>
    </row>
    <row r="474" spans="1:8">
      <c r="A474" s="105" t="str">
        <f t="shared" si="33"/>
        <v>Слънчо АД</v>
      </c>
      <c r="B474" s="105" t="str">
        <f t="shared" si="34"/>
        <v>814244008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>
      <c r="A475" s="105" t="str">
        <f t="shared" si="33"/>
        <v>Слънчо АД</v>
      </c>
      <c r="B475" s="105" t="str">
        <f t="shared" si="34"/>
        <v>814244008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>
      <c r="A476" s="105" t="str">
        <f t="shared" si="33"/>
        <v>Слънчо АД</v>
      </c>
      <c r="B476" s="105" t="str">
        <f t="shared" si="34"/>
        <v>814244008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5</v>
      </c>
    </row>
    <row r="477" spans="1:8">
      <c r="A477" s="105" t="str">
        <f t="shared" si="33"/>
        <v>Слънчо АД</v>
      </c>
      <c r="B477" s="105" t="str">
        <f t="shared" si="34"/>
        <v>814244008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>
      <c r="A478" s="105" t="str">
        <f t="shared" si="33"/>
        <v>Слънчо АД</v>
      </c>
      <c r="B478" s="105" t="str">
        <f t="shared" si="34"/>
        <v>814244008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>
      <c r="A479" s="105" t="str">
        <f t="shared" si="33"/>
        <v>Слънчо АД</v>
      </c>
      <c r="B479" s="105" t="str">
        <f t="shared" si="34"/>
        <v>814244008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>
      <c r="A480" s="105" t="str">
        <f t="shared" si="33"/>
        <v>Слънчо АД</v>
      </c>
      <c r="B480" s="105" t="str">
        <f t="shared" si="34"/>
        <v>814244008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>
      <c r="A481" s="105" t="str">
        <f t="shared" si="33"/>
        <v>Слънчо АД</v>
      </c>
      <c r="B481" s="105" t="str">
        <f t="shared" si="34"/>
        <v>814244008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>
      <c r="A482" s="105" t="str">
        <f t="shared" si="33"/>
        <v>Слънчо АД</v>
      </c>
      <c r="B482" s="105" t="str">
        <f t="shared" si="34"/>
        <v>814244008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>
      <c r="A483" s="105" t="str">
        <f t="shared" si="33"/>
        <v>Слънчо АД</v>
      </c>
      <c r="B483" s="105" t="str">
        <f t="shared" si="34"/>
        <v>814244008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>
      <c r="A484" s="105" t="str">
        <f t="shared" si="33"/>
        <v>Слънчо АД</v>
      </c>
      <c r="B484" s="105" t="str">
        <f t="shared" si="34"/>
        <v>814244008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>
      <c r="A485" s="105" t="str">
        <f t="shared" si="33"/>
        <v>Слънчо АД</v>
      </c>
      <c r="B485" s="105" t="str">
        <f t="shared" si="34"/>
        <v>814244008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>
      <c r="A486" s="105" t="str">
        <f t="shared" si="33"/>
        <v>Слънчо АД</v>
      </c>
      <c r="B486" s="105" t="str">
        <f t="shared" si="34"/>
        <v>814244008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>
      <c r="A487" s="105" t="str">
        <f t="shared" si="33"/>
        <v>Слънчо АД</v>
      </c>
      <c r="B487" s="105" t="str">
        <f t="shared" si="34"/>
        <v>814244008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>
      <c r="A488" s="105" t="str">
        <f t="shared" si="33"/>
        <v>Слънчо АД</v>
      </c>
      <c r="B488" s="105" t="str">
        <f t="shared" si="34"/>
        <v>814244008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>
      <c r="A489" s="105" t="str">
        <f t="shared" si="33"/>
        <v>Слънчо АД</v>
      </c>
      <c r="B489" s="105" t="str">
        <f t="shared" si="34"/>
        <v>814244008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>
      <c r="A490" s="105" t="str">
        <f t="shared" si="33"/>
        <v>Слънчо АД</v>
      </c>
      <c r="B490" s="105" t="str">
        <f t="shared" si="34"/>
        <v>814244008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5845</v>
      </c>
    </row>
    <row r="491" spans="1:8">
      <c r="A491" s="105" t="str">
        <f t="shared" si="33"/>
        <v>Слънчо АД</v>
      </c>
      <c r="B491" s="105" t="str">
        <f t="shared" si="34"/>
        <v>814244008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>
      <c r="A492" s="105" t="str">
        <f t="shared" si="33"/>
        <v>Слънчо АД</v>
      </c>
      <c r="B492" s="105" t="str">
        <f t="shared" si="34"/>
        <v>814244008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>
      <c r="A493" s="105" t="str">
        <f t="shared" si="33"/>
        <v>Слънчо АД</v>
      </c>
      <c r="B493" s="105" t="str">
        <f t="shared" si="34"/>
        <v>814244008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64</v>
      </c>
    </row>
    <row r="494" spans="1:8">
      <c r="A494" s="105" t="str">
        <f t="shared" si="33"/>
        <v>Слънчо АД</v>
      </c>
      <c r="B494" s="105" t="str">
        <f t="shared" si="34"/>
        <v>814244008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>
      <c r="A495" s="105" t="str">
        <f t="shared" si="33"/>
        <v>Слънчо АД</v>
      </c>
      <c r="B495" s="105" t="str">
        <f t="shared" si="34"/>
        <v>814244008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>
      <c r="A496" s="105" t="str">
        <f t="shared" si="33"/>
        <v>Слънчо АД</v>
      </c>
      <c r="B496" s="105" t="str">
        <f t="shared" si="34"/>
        <v>814244008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>
      <c r="A497" s="105" t="str">
        <f t="shared" si="33"/>
        <v>Слънчо АД</v>
      </c>
      <c r="B497" s="105" t="str">
        <f t="shared" si="34"/>
        <v>814244008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>
      <c r="A498" s="105" t="str">
        <f t="shared" si="33"/>
        <v>Слънчо АД</v>
      </c>
      <c r="B498" s="105" t="str">
        <f t="shared" si="34"/>
        <v>814244008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3</v>
      </c>
    </row>
    <row r="499" spans="1:8">
      <c r="A499" s="105" t="str">
        <f t="shared" si="33"/>
        <v>Слънчо АД</v>
      </c>
      <c r="B499" s="105" t="str">
        <f t="shared" si="34"/>
        <v>814244008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67</v>
      </c>
    </row>
    <row r="500" spans="1:8">
      <c r="A500" s="105" t="str">
        <f t="shared" si="33"/>
        <v>Слънчо АД</v>
      </c>
      <c r="B500" s="105" t="str">
        <f t="shared" si="34"/>
        <v>814244008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>
      <c r="A501" s="105" t="str">
        <f t="shared" si="33"/>
        <v>Слънчо АД</v>
      </c>
      <c r="B501" s="105" t="str">
        <f t="shared" si="34"/>
        <v>814244008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>
      <c r="A502" s="105" t="str">
        <f t="shared" si="33"/>
        <v>Слънчо АД</v>
      </c>
      <c r="B502" s="105" t="str">
        <f t="shared" si="34"/>
        <v>814244008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>
      <c r="A503" s="105" t="str">
        <f t="shared" si="33"/>
        <v>Слънчо АД</v>
      </c>
      <c r="B503" s="105" t="str">
        <f t="shared" si="34"/>
        <v>814244008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>
      <c r="A504" s="105" t="str">
        <f t="shared" si="33"/>
        <v>Слънчо АД</v>
      </c>
      <c r="B504" s="105" t="str">
        <f t="shared" si="34"/>
        <v>814244008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>
      <c r="A505" s="105" t="str">
        <f t="shared" si="33"/>
        <v>Слънчо АД</v>
      </c>
      <c r="B505" s="105" t="str">
        <f t="shared" si="34"/>
        <v>814244008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>
      <c r="A506" s="105" t="str">
        <f t="shared" si="33"/>
        <v>Слънчо АД</v>
      </c>
      <c r="B506" s="105" t="str">
        <f t="shared" si="34"/>
        <v>814244008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>
      <c r="A507" s="105" t="str">
        <f t="shared" si="33"/>
        <v>Слънчо АД</v>
      </c>
      <c r="B507" s="105" t="str">
        <f t="shared" si="34"/>
        <v>814244008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>
      <c r="A508" s="105" t="str">
        <f t="shared" si="33"/>
        <v>Слънчо АД</v>
      </c>
      <c r="B508" s="105" t="str">
        <f t="shared" si="34"/>
        <v>814244008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>
      <c r="A509" s="105" t="str">
        <f t="shared" si="33"/>
        <v>Слънчо АД</v>
      </c>
      <c r="B509" s="105" t="str">
        <f t="shared" si="34"/>
        <v>814244008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>
      <c r="A510" s="105" t="str">
        <f t="shared" si="33"/>
        <v>Слънчо АД</v>
      </c>
      <c r="B510" s="105" t="str">
        <f t="shared" si="34"/>
        <v>814244008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>
      <c r="A511" s="105" t="str">
        <f t="shared" si="33"/>
        <v>Слънчо АД</v>
      </c>
      <c r="B511" s="105" t="str">
        <f t="shared" si="34"/>
        <v>814244008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>
      <c r="A512" s="105" t="str">
        <f t="shared" si="33"/>
        <v>Слънчо АД</v>
      </c>
      <c r="B512" s="105" t="str">
        <f t="shared" si="34"/>
        <v>814244008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>
      <c r="A513" s="105" t="str">
        <f t="shared" si="33"/>
        <v>Слънчо АД</v>
      </c>
      <c r="B513" s="105" t="str">
        <f t="shared" si="34"/>
        <v>814244008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>
      <c r="A514" s="105" t="str">
        <f t="shared" si="33"/>
        <v>Слънчо АД</v>
      </c>
      <c r="B514" s="105" t="str">
        <f t="shared" si="34"/>
        <v>814244008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>
      <c r="A515" s="105" t="str">
        <f t="shared" si="33"/>
        <v>Слънчо АД</v>
      </c>
      <c r="B515" s="105" t="str">
        <f t="shared" si="34"/>
        <v>814244008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>
      <c r="A516" s="105" t="str">
        <f t="shared" si="33"/>
        <v>Слънчо АД</v>
      </c>
      <c r="B516" s="105" t="str">
        <f t="shared" si="34"/>
        <v>814244008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>
      <c r="A517" s="105" t="str">
        <f t="shared" si="33"/>
        <v>Слънчо АД</v>
      </c>
      <c r="B517" s="105" t="str">
        <f t="shared" si="34"/>
        <v>814244008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>
      <c r="A518" s="105" t="str">
        <f t="shared" si="33"/>
        <v>Слънчо АД</v>
      </c>
      <c r="B518" s="105" t="str">
        <f t="shared" si="34"/>
        <v>814244008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>
      <c r="A519" s="105" t="str">
        <f t="shared" si="33"/>
        <v>Слънчо АД</v>
      </c>
      <c r="B519" s="105" t="str">
        <f t="shared" si="34"/>
        <v>814244008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>
      <c r="A520" s="105" t="str">
        <f t="shared" si="33"/>
        <v>Слънчо АД</v>
      </c>
      <c r="B520" s="105" t="str">
        <f t="shared" si="34"/>
        <v>814244008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67</v>
      </c>
    </row>
    <row r="521" spans="1:8">
      <c r="A521" s="105" t="str">
        <f t="shared" si="33"/>
        <v>Слънчо АД</v>
      </c>
      <c r="B521" s="105" t="str">
        <f t="shared" si="34"/>
        <v>814244008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>
      <c r="A522" s="105" t="str">
        <f t="shared" si="33"/>
        <v>Слънчо АД</v>
      </c>
      <c r="B522" s="105" t="str">
        <f t="shared" si="34"/>
        <v>814244008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>
      <c r="A523" s="105" t="str">
        <f t="shared" si="33"/>
        <v>Слънчо АД</v>
      </c>
      <c r="B523" s="105" t="str">
        <f t="shared" si="34"/>
        <v>814244008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7</v>
      </c>
    </row>
    <row r="524" spans="1:8">
      <c r="A524" s="105" t="str">
        <f t="shared" si="33"/>
        <v>Слънчо АД</v>
      </c>
      <c r="B524" s="105" t="str">
        <f t="shared" si="34"/>
        <v>814244008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>
      <c r="A525" s="105" t="str">
        <f t="shared" ref="A525:A588" si="36">pdeName</f>
        <v>Слънчо АД</v>
      </c>
      <c r="B525" s="105" t="str">
        <f t="shared" ref="B525:B588" si="37">pdeBulstat</f>
        <v>814244008</v>
      </c>
      <c r="C525" s="581">
        <f t="shared" ref="C525:C588" si="3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>
      <c r="A526" s="105" t="str">
        <f t="shared" si="36"/>
        <v>Слънчо АД</v>
      </c>
      <c r="B526" s="105" t="str">
        <f t="shared" si="37"/>
        <v>814244008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>
      <c r="A527" s="105" t="str">
        <f t="shared" si="36"/>
        <v>Слънчо АД</v>
      </c>
      <c r="B527" s="105" t="str">
        <f t="shared" si="37"/>
        <v>814244008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>
      <c r="A528" s="105" t="str">
        <f t="shared" si="36"/>
        <v>Слънчо АД</v>
      </c>
      <c r="B528" s="105" t="str">
        <f t="shared" si="37"/>
        <v>814244008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Слънчо АД</v>
      </c>
      <c r="B529" s="105" t="str">
        <f t="shared" si="37"/>
        <v>814244008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7</v>
      </c>
    </row>
    <row r="530" spans="1:8">
      <c r="A530" s="105" t="str">
        <f t="shared" si="36"/>
        <v>Слънчо АД</v>
      </c>
      <c r="B530" s="105" t="str">
        <f t="shared" si="37"/>
        <v>814244008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>
      <c r="A531" s="105" t="str">
        <f t="shared" si="36"/>
        <v>Слънчо АД</v>
      </c>
      <c r="B531" s="105" t="str">
        <f t="shared" si="37"/>
        <v>814244008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>
      <c r="A532" s="105" t="str">
        <f t="shared" si="36"/>
        <v>Слънчо АД</v>
      </c>
      <c r="B532" s="105" t="str">
        <f t="shared" si="37"/>
        <v>814244008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>
      <c r="A533" s="105" t="str">
        <f t="shared" si="36"/>
        <v>Слънчо АД</v>
      </c>
      <c r="B533" s="105" t="str">
        <f t="shared" si="37"/>
        <v>814244008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1</v>
      </c>
    </row>
    <row r="534" spans="1:8">
      <c r="A534" s="105" t="str">
        <f t="shared" si="36"/>
        <v>Слънчо АД</v>
      </c>
      <c r="B534" s="105" t="str">
        <f t="shared" si="37"/>
        <v>814244008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>
      <c r="A535" s="105" t="str">
        <f t="shared" si="36"/>
        <v>Слънчо АД</v>
      </c>
      <c r="B535" s="105" t="str">
        <f t="shared" si="37"/>
        <v>814244008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>
      <c r="A536" s="105" t="str">
        <f t="shared" si="36"/>
        <v>Слънчо АД</v>
      </c>
      <c r="B536" s="105" t="str">
        <f t="shared" si="37"/>
        <v>814244008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1</v>
      </c>
    </row>
    <row r="537" spans="1:8">
      <c r="A537" s="105" t="str">
        <f t="shared" si="36"/>
        <v>Слънчо АД</v>
      </c>
      <c r="B537" s="105" t="str">
        <f t="shared" si="37"/>
        <v>814244008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>
      <c r="A538" s="105" t="str">
        <f t="shared" si="36"/>
        <v>Слънчо АД</v>
      </c>
      <c r="B538" s="105" t="str">
        <f t="shared" si="37"/>
        <v>814244008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>
      <c r="A539" s="105" t="str">
        <f t="shared" si="36"/>
        <v>Слънчо АД</v>
      </c>
      <c r="B539" s="105" t="str">
        <f t="shared" si="37"/>
        <v>814244008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>
      <c r="A540" s="105" t="str">
        <f t="shared" si="36"/>
        <v>Слънчо АД</v>
      </c>
      <c r="B540" s="105" t="str">
        <f t="shared" si="37"/>
        <v>814244008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>
      <c r="A541" s="105" t="str">
        <f t="shared" si="36"/>
        <v>Слънчо АД</v>
      </c>
      <c r="B541" s="105" t="str">
        <f t="shared" si="37"/>
        <v>814244008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>
      <c r="A542" s="105" t="str">
        <f t="shared" si="36"/>
        <v>Слънчо АД</v>
      </c>
      <c r="B542" s="105" t="str">
        <f t="shared" si="37"/>
        <v>814244008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>
      <c r="A543" s="105" t="str">
        <f t="shared" si="36"/>
        <v>Слънчо АД</v>
      </c>
      <c r="B543" s="105" t="str">
        <f t="shared" si="37"/>
        <v>814244008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>
      <c r="A544" s="105" t="str">
        <f t="shared" si="36"/>
        <v>Слънчо АД</v>
      </c>
      <c r="B544" s="105" t="str">
        <f t="shared" si="37"/>
        <v>814244008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>
      <c r="A545" s="105" t="str">
        <f t="shared" si="36"/>
        <v>Слънчо АД</v>
      </c>
      <c r="B545" s="105" t="str">
        <f t="shared" si="37"/>
        <v>814244008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>
      <c r="A546" s="105" t="str">
        <f t="shared" si="36"/>
        <v>Слънчо АД</v>
      </c>
      <c r="B546" s="105" t="str">
        <f t="shared" si="37"/>
        <v>814244008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>
      <c r="A547" s="105" t="str">
        <f t="shared" si="36"/>
        <v>Слънчо АД</v>
      </c>
      <c r="B547" s="105" t="str">
        <f t="shared" si="37"/>
        <v>814244008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>
      <c r="A548" s="105" t="str">
        <f t="shared" si="36"/>
        <v>Слънчо АД</v>
      </c>
      <c r="B548" s="105" t="str">
        <f t="shared" si="37"/>
        <v>814244008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>
      <c r="A549" s="105" t="str">
        <f t="shared" si="36"/>
        <v>Слънчо АД</v>
      </c>
      <c r="B549" s="105" t="str">
        <f t="shared" si="37"/>
        <v>814244008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>
      <c r="A550" s="105" t="str">
        <f t="shared" si="36"/>
        <v>Слънчо АД</v>
      </c>
      <c r="B550" s="105" t="str">
        <f t="shared" si="37"/>
        <v>814244008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8</v>
      </c>
    </row>
    <row r="551" spans="1:8">
      <c r="A551" s="105" t="str">
        <f t="shared" si="36"/>
        <v>Слънчо АД</v>
      </c>
      <c r="B551" s="105" t="str">
        <f t="shared" si="37"/>
        <v>814244008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98</v>
      </c>
    </row>
    <row r="552" spans="1:8">
      <c r="A552" s="105" t="str">
        <f t="shared" si="36"/>
        <v>Слънчо АД</v>
      </c>
      <c r="B552" s="105" t="str">
        <f t="shared" si="37"/>
        <v>814244008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1155</v>
      </c>
    </row>
    <row r="553" spans="1:8">
      <c r="A553" s="105" t="str">
        <f t="shared" si="36"/>
        <v>Слънчо АД</v>
      </c>
      <c r="B553" s="105" t="str">
        <f t="shared" si="37"/>
        <v>814244008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3647</v>
      </c>
    </row>
    <row r="554" spans="1:8">
      <c r="A554" s="105" t="str">
        <f t="shared" si="36"/>
        <v>Слънчо АД</v>
      </c>
      <c r="B554" s="105" t="str">
        <f t="shared" si="37"/>
        <v>814244008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560</v>
      </c>
    </row>
    <row r="555" spans="1:8">
      <c r="A555" s="105" t="str">
        <f t="shared" si="36"/>
        <v>Слънчо АД</v>
      </c>
      <c r="B555" s="105" t="str">
        <f t="shared" si="37"/>
        <v>814244008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306</v>
      </c>
    </row>
    <row r="556" spans="1:8">
      <c r="A556" s="105" t="str">
        <f t="shared" si="36"/>
        <v>Слънчо АД</v>
      </c>
      <c r="B556" s="105" t="str">
        <f t="shared" si="37"/>
        <v>814244008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>
      <c r="A557" s="105" t="str">
        <f t="shared" si="36"/>
        <v>Слънчо АД</v>
      </c>
      <c r="B557" s="105" t="str">
        <f t="shared" si="37"/>
        <v>814244008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>
      <c r="A558" s="105" t="str">
        <f t="shared" si="36"/>
        <v>Слънчо АД</v>
      </c>
      <c r="B558" s="105" t="str">
        <f t="shared" si="37"/>
        <v>814244008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134</v>
      </c>
    </row>
    <row r="559" spans="1:8">
      <c r="A559" s="105" t="str">
        <f t="shared" si="36"/>
        <v>Слънчо АД</v>
      </c>
      <c r="B559" s="105" t="str">
        <f t="shared" si="37"/>
        <v>814244008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5900</v>
      </c>
    </row>
    <row r="560" spans="1:8">
      <c r="A560" s="105" t="str">
        <f t="shared" si="36"/>
        <v>Слънчо АД</v>
      </c>
      <c r="B560" s="105" t="str">
        <f t="shared" si="37"/>
        <v>814244008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>
      <c r="A561" s="105" t="str">
        <f t="shared" si="36"/>
        <v>Слънчо АД</v>
      </c>
      <c r="B561" s="105" t="str">
        <f t="shared" si="37"/>
        <v>814244008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>
      <c r="A562" s="105" t="str">
        <f t="shared" si="36"/>
        <v>Слънчо АД</v>
      </c>
      <c r="B562" s="105" t="str">
        <f t="shared" si="37"/>
        <v>814244008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>
      <c r="A563" s="105" t="str">
        <f t="shared" si="36"/>
        <v>Слънчо АД</v>
      </c>
      <c r="B563" s="105" t="str">
        <f t="shared" si="37"/>
        <v>814244008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4</v>
      </c>
    </row>
    <row r="564" spans="1:8">
      <c r="A564" s="105" t="str">
        <f t="shared" si="36"/>
        <v>Слънчо АД</v>
      </c>
      <c r="B564" s="105" t="str">
        <f t="shared" si="37"/>
        <v>814244008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>
      <c r="A565" s="105" t="str">
        <f t="shared" si="36"/>
        <v>Слънчо АД</v>
      </c>
      <c r="B565" s="105" t="str">
        <f t="shared" si="37"/>
        <v>814244008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>
      <c r="A566" s="105" t="str">
        <f t="shared" si="36"/>
        <v>Слънчо АД</v>
      </c>
      <c r="B566" s="105" t="str">
        <f t="shared" si="37"/>
        <v>814244008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4</v>
      </c>
    </row>
    <row r="567" spans="1:8">
      <c r="A567" s="105" t="str">
        <f t="shared" si="36"/>
        <v>Слънчо АД</v>
      </c>
      <c r="B567" s="105" t="str">
        <f t="shared" si="37"/>
        <v>814244008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>
      <c r="A568" s="105" t="str">
        <f t="shared" si="36"/>
        <v>Слънчо АД</v>
      </c>
      <c r="B568" s="105" t="str">
        <f t="shared" si="37"/>
        <v>814244008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>
      <c r="A569" s="105" t="str">
        <f t="shared" si="36"/>
        <v>Слънчо АД</v>
      </c>
      <c r="B569" s="105" t="str">
        <f t="shared" si="37"/>
        <v>814244008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>
      <c r="A570" s="105" t="str">
        <f t="shared" si="36"/>
        <v>Слънчо АД</v>
      </c>
      <c r="B570" s="105" t="str">
        <f t="shared" si="37"/>
        <v>814244008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>
      <c r="A571" s="105" t="str">
        <f t="shared" si="36"/>
        <v>Слънчо АД</v>
      </c>
      <c r="B571" s="105" t="str">
        <f t="shared" si="37"/>
        <v>814244008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>
      <c r="A572" s="105" t="str">
        <f t="shared" si="36"/>
        <v>Слънчо АД</v>
      </c>
      <c r="B572" s="105" t="str">
        <f t="shared" si="37"/>
        <v>814244008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>
      <c r="A573" s="105" t="str">
        <f t="shared" si="36"/>
        <v>Слънчо АД</v>
      </c>
      <c r="B573" s="105" t="str">
        <f t="shared" si="37"/>
        <v>814244008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>
      <c r="A574" s="105" t="str">
        <f t="shared" si="36"/>
        <v>Слънчо АД</v>
      </c>
      <c r="B574" s="105" t="str">
        <f t="shared" si="37"/>
        <v>814244008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>
      <c r="A575" s="105" t="str">
        <f t="shared" si="36"/>
        <v>Слънчо АД</v>
      </c>
      <c r="B575" s="105" t="str">
        <f t="shared" si="37"/>
        <v>814244008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>
      <c r="A576" s="105" t="str">
        <f t="shared" si="36"/>
        <v>Слънчо АД</v>
      </c>
      <c r="B576" s="105" t="str">
        <f t="shared" si="37"/>
        <v>814244008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>
      <c r="A577" s="105" t="str">
        <f t="shared" si="36"/>
        <v>Слънчо АД</v>
      </c>
      <c r="B577" s="105" t="str">
        <f t="shared" si="37"/>
        <v>814244008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>
      <c r="A578" s="105" t="str">
        <f t="shared" si="36"/>
        <v>Слънчо АД</v>
      </c>
      <c r="B578" s="105" t="str">
        <f t="shared" si="37"/>
        <v>814244008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>
      <c r="A579" s="105" t="str">
        <f t="shared" si="36"/>
        <v>Слънчо АД</v>
      </c>
      <c r="B579" s="105" t="str">
        <f t="shared" si="37"/>
        <v>814244008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>
      <c r="A580" s="105" t="str">
        <f t="shared" si="36"/>
        <v>Слънчо АД</v>
      </c>
      <c r="B580" s="105" t="str">
        <f t="shared" si="37"/>
        <v>814244008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5904</v>
      </c>
    </row>
    <row r="581" spans="1:8">
      <c r="A581" s="105" t="str">
        <f t="shared" si="36"/>
        <v>Слънчо АД</v>
      </c>
      <c r="B581" s="105" t="str">
        <f t="shared" si="37"/>
        <v>814244008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Слънчо АД</v>
      </c>
      <c r="B582" s="105" t="str">
        <f t="shared" si="37"/>
        <v>814244008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Слънчо АД</v>
      </c>
      <c r="B583" s="105" t="str">
        <f t="shared" si="37"/>
        <v>814244008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Слънчо АД</v>
      </c>
      <c r="B584" s="105" t="str">
        <f t="shared" si="37"/>
        <v>814244008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Слънчо АД</v>
      </c>
      <c r="B585" s="105" t="str">
        <f t="shared" si="37"/>
        <v>814244008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Слънчо АД</v>
      </c>
      <c r="B586" s="105" t="str">
        <f t="shared" si="37"/>
        <v>814244008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Слънчо АД</v>
      </c>
      <c r="B587" s="105" t="str">
        <f t="shared" si="37"/>
        <v>814244008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Слънчо АД</v>
      </c>
      <c r="B588" s="105" t="str">
        <f t="shared" si="37"/>
        <v>814244008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Слънчо АД</v>
      </c>
      <c r="B589" s="105" t="str">
        <f t="shared" ref="B589:B652" si="40">pdeBulstat</f>
        <v>814244008</v>
      </c>
      <c r="C589" s="581">
        <f t="shared" ref="C589:C652" si="41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Слънчо АД</v>
      </c>
      <c r="B590" s="105" t="str">
        <f t="shared" si="40"/>
        <v>814244008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>
      <c r="A591" s="105" t="str">
        <f t="shared" si="39"/>
        <v>Слънчо АД</v>
      </c>
      <c r="B591" s="105" t="str">
        <f t="shared" si="40"/>
        <v>814244008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>
      <c r="A592" s="105" t="str">
        <f t="shared" si="39"/>
        <v>Слънчо АД</v>
      </c>
      <c r="B592" s="105" t="str">
        <f t="shared" si="40"/>
        <v>814244008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>
      <c r="A593" s="105" t="str">
        <f t="shared" si="39"/>
        <v>Слънчо АД</v>
      </c>
      <c r="B593" s="105" t="str">
        <f t="shared" si="40"/>
        <v>814244008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>
      <c r="A594" s="105" t="str">
        <f t="shared" si="39"/>
        <v>Слънчо АД</v>
      </c>
      <c r="B594" s="105" t="str">
        <f t="shared" si="40"/>
        <v>814244008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>
      <c r="A595" s="105" t="str">
        <f t="shared" si="39"/>
        <v>Слънчо АД</v>
      </c>
      <c r="B595" s="105" t="str">
        <f t="shared" si="40"/>
        <v>814244008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>
      <c r="A596" s="105" t="str">
        <f t="shared" si="39"/>
        <v>Слънчо АД</v>
      </c>
      <c r="B596" s="105" t="str">
        <f t="shared" si="40"/>
        <v>814244008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>
      <c r="A597" s="105" t="str">
        <f t="shared" si="39"/>
        <v>Слънчо АД</v>
      </c>
      <c r="B597" s="105" t="str">
        <f t="shared" si="40"/>
        <v>814244008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>
      <c r="A598" s="105" t="str">
        <f t="shared" si="39"/>
        <v>Слънчо АД</v>
      </c>
      <c r="B598" s="105" t="str">
        <f t="shared" si="40"/>
        <v>814244008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>
      <c r="A599" s="105" t="str">
        <f t="shared" si="39"/>
        <v>Слънчо АД</v>
      </c>
      <c r="B599" s="105" t="str">
        <f t="shared" si="40"/>
        <v>814244008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>
      <c r="A600" s="105" t="str">
        <f t="shared" si="39"/>
        <v>Слънчо АД</v>
      </c>
      <c r="B600" s="105" t="str">
        <f t="shared" si="40"/>
        <v>814244008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>
      <c r="A601" s="105" t="str">
        <f t="shared" si="39"/>
        <v>Слънчо АД</v>
      </c>
      <c r="B601" s="105" t="str">
        <f t="shared" si="40"/>
        <v>814244008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>
      <c r="A602" s="105" t="str">
        <f t="shared" si="39"/>
        <v>Слънчо АД</v>
      </c>
      <c r="B602" s="105" t="str">
        <f t="shared" si="40"/>
        <v>814244008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>
      <c r="A603" s="105" t="str">
        <f t="shared" si="39"/>
        <v>Слънчо АД</v>
      </c>
      <c r="B603" s="105" t="str">
        <f t="shared" si="40"/>
        <v>814244008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>
      <c r="A604" s="105" t="str">
        <f t="shared" si="39"/>
        <v>Слънчо АД</v>
      </c>
      <c r="B604" s="105" t="str">
        <f t="shared" si="40"/>
        <v>814244008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>
      <c r="A605" s="105" t="str">
        <f t="shared" si="39"/>
        <v>Слънчо АД</v>
      </c>
      <c r="B605" s="105" t="str">
        <f t="shared" si="40"/>
        <v>814244008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>
      <c r="A606" s="105" t="str">
        <f t="shared" si="39"/>
        <v>Слънчо АД</v>
      </c>
      <c r="B606" s="105" t="str">
        <f t="shared" si="40"/>
        <v>814244008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>
      <c r="A607" s="105" t="str">
        <f t="shared" si="39"/>
        <v>Слънчо АД</v>
      </c>
      <c r="B607" s="105" t="str">
        <f t="shared" si="40"/>
        <v>814244008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>
      <c r="A608" s="105" t="str">
        <f t="shared" si="39"/>
        <v>Слънчо АД</v>
      </c>
      <c r="B608" s="105" t="str">
        <f t="shared" si="40"/>
        <v>814244008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>
      <c r="A609" s="105" t="str">
        <f t="shared" si="39"/>
        <v>Слънчо АД</v>
      </c>
      <c r="B609" s="105" t="str">
        <f t="shared" si="40"/>
        <v>814244008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>
      <c r="A610" s="105" t="str">
        <f t="shared" si="39"/>
        <v>Слънчо АД</v>
      </c>
      <c r="B610" s="105" t="str">
        <f t="shared" si="40"/>
        <v>814244008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>
      <c r="A611" s="105" t="str">
        <f t="shared" si="39"/>
        <v>Слънчо АД</v>
      </c>
      <c r="B611" s="105" t="str">
        <f t="shared" si="40"/>
        <v>814244008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Слънчо АД</v>
      </c>
      <c r="B612" s="105" t="str">
        <f t="shared" si="40"/>
        <v>814244008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Слънчо АД</v>
      </c>
      <c r="B613" s="105" t="str">
        <f t="shared" si="40"/>
        <v>814244008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Слънчо АД</v>
      </c>
      <c r="B614" s="105" t="str">
        <f t="shared" si="40"/>
        <v>814244008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Слънчо АД</v>
      </c>
      <c r="B615" s="105" t="str">
        <f t="shared" si="40"/>
        <v>814244008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Слънчо АД</v>
      </c>
      <c r="B616" s="105" t="str">
        <f t="shared" si="40"/>
        <v>814244008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Слънчо АД</v>
      </c>
      <c r="B617" s="105" t="str">
        <f t="shared" si="40"/>
        <v>814244008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Слънчо АД</v>
      </c>
      <c r="B618" s="105" t="str">
        <f t="shared" si="40"/>
        <v>814244008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Слънчо АД</v>
      </c>
      <c r="B619" s="105" t="str">
        <f t="shared" si="40"/>
        <v>814244008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Слънчо АД</v>
      </c>
      <c r="B620" s="105" t="str">
        <f t="shared" si="40"/>
        <v>814244008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Слънчо АД</v>
      </c>
      <c r="B621" s="105" t="str">
        <f t="shared" si="40"/>
        <v>814244008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>
      <c r="A622" s="105" t="str">
        <f t="shared" si="39"/>
        <v>Слънчо АД</v>
      </c>
      <c r="B622" s="105" t="str">
        <f t="shared" si="40"/>
        <v>814244008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>
      <c r="A623" s="105" t="str">
        <f t="shared" si="39"/>
        <v>Слънчо АД</v>
      </c>
      <c r="B623" s="105" t="str">
        <f t="shared" si="40"/>
        <v>814244008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>
      <c r="A624" s="105" t="str">
        <f t="shared" si="39"/>
        <v>Слънчо АД</v>
      </c>
      <c r="B624" s="105" t="str">
        <f t="shared" si="40"/>
        <v>814244008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>
      <c r="A625" s="105" t="str">
        <f t="shared" si="39"/>
        <v>Слънчо АД</v>
      </c>
      <c r="B625" s="105" t="str">
        <f t="shared" si="40"/>
        <v>814244008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>
      <c r="A626" s="105" t="str">
        <f t="shared" si="39"/>
        <v>Слънчо АД</v>
      </c>
      <c r="B626" s="105" t="str">
        <f t="shared" si="40"/>
        <v>814244008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>
      <c r="A627" s="105" t="str">
        <f t="shared" si="39"/>
        <v>Слънчо АД</v>
      </c>
      <c r="B627" s="105" t="str">
        <f t="shared" si="40"/>
        <v>814244008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>
      <c r="A628" s="105" t="str">
        <f t="shared" si="39"/>
        <v>Слънчо АД</v>
      </c>
      <c r="B628" s="105" t="str">
        <f t="shared" si="40"/>
        <v>814244008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>
      <c r="A629" s="105" t="str">
        <f t="shared" si="39"/>
        <v>Слънчо АД</v>
      </c>
      <c r="B629" s="105" t="str">
        <f t="shared" si="40"/>
        <v>814244008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>
      <c r="A630" s="105" t="str">
        <f t="shared" si="39"/>
        <v>Слънчо АД</v>
      </c>
      <c r="B630" s="105" t="str">
        <f t="shared" si="40"/>
        <v>814244008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>
      <c r="A631" s="105" t="str">
        <f t="shared" si="39"/>
        <v>Слънчо АД</v>
      </c>
      <c r="B631" s="105" t="str">
        <f t="shared" si="40"/>
        <v>814244008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>
      <c r="A632" s="105" t="str">
        <f t="shared" si="39"/>
        <v>Слънчо АД</v>
      </c>
      <c r="B632" s="105" t="str">
        <f t="shared" si="40"/>
        <v>814244008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>
      <c r="A633" s="105" t="str">
        <f t="shared" si="39"/>
        <v>Слънчо АД</v>
      </c>
      <c r="B633" s="105" t="str">
        <f t="shared" si="40"/>
        <v>814244008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>
      <c r="A634" s="105" t="str">
        <f t="shared" si="39"/>
        <v>Слънчо АД</v>
      </c>
      <c r="B634" s="105" t="str">
        <f t="shared" si="40"/>
        <v>814244008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>
      <c r="A635" s="105" t="str">
        <f t="shared" si="39"/>
        <v>Слънчо АД</v>
      </c>
      <c r="B635" s="105" t="str">
        <f t="shared" si="40"/>
        <v>814244008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>
      <c r="A636" s="105" t="str">
        <f t="shared" si="39"/>
        <v>Слънчо АД</v>
      </c>
      <c r="B636" s="105" t="str">
        <f t="shared" si="40"/>
        <v>814244008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>
      <c r="A637" s="105" t="str">
        <f t="shared" si="39"/>
        <v>Слънчо АД</v>
      </c>
      <c r="B637" s="105" t="str">
        <f t="shared" si="40"/>
        <v>814244008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>
      <c r="A638" s="105" t="str">
        <f t="shared" si="39"/>
        <v>Слънчо АД</v>
      </c>
      <c r="B638" s="105" t="str">
        <f t="shared" si="40"/>
        <v>814244008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>
      <c r="A639" s="105" t="str">
        <f t="shared" si="39"/>
        <v>Слънчо АД</v>
      </c>
      <c r="B639" s="105" t="str">
        <f t="shared" si="40"/>
        <v>814244008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>
      <c r="A640" s="105" t="str">
        <f t="shared" si="39"/>
        <v>Слънчо АД</v>
      </c>
      <c r="B640" s="105" t="str">
        <f t="shared" si="40"/>
        <v>814244008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>
      <c r="A641" s="105" t="str">
        <f t="shared" si="39"/>
        <v>Слънчо АД</v>
      </c>
      <c r="B641" s="105" t="str">
        <f t="shared" si="40"/>
        <v>814244008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98</v>
      </c>
    </row>
    <row r="642" spans="1:8">
      <c r="A642" s="105" t="str">
        <f t="shared" si="39"/>
        <v>Слънчо АД</v>
      </c>
      <c r="B642" s="105" t="str">
        <f t="shared" si="40"/>
        <v>814244008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1155</v>
      </c>
    </row>
    <row r="643" spans="1:8">
      <c r="A643" s="105" t="str">
        <f t="shared" si="39"/>
        <v>Слънчо АД</v>
      </c>
      <c r="B643" s="105" t="str">
        <f t="shared" si="40"/>
        <v>814244008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3647</v>
      </c>
    </row>
    <row r="644" spans="1:8">
      <c r="A644" s="105" t="str">
        <f t="shared" si="39"/>
        <v>Слънчо АД</v>
      </c>
      <c r="B644" s="105" t="str">
        <f t="shared" si="40"/>
        <v>814244008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560</v>
      </c>
    </row>
    <row r="645" spans="1:8">
      <c r="A645" s="105" t="str">
        <f t="shared" si="39"/>
        <v>Слънчо АД</v>
      </c>
      <c r="B645" s="105" t="str">
        <f t="shared" si="40"/>
        <v>814244008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306</v>
      </c>
    </row>
    <row r="646" spans="1:8">
      <c r="A646" s="105" t="str">
        <f t="shared" si="39"/>
        <v>Слънчо АД</v>
      </c>
      <c r="B646" s="105" t="str">
        <f t="shared" si="40"/>
        <v>814244008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>
      <c r="A647" s="105" t="str">
        <f t="shared" si="39"/>
        <v>Слънчо АД</v>
      </c>
      <c r="B647" s="105" t="str">
        <f t="shared" si="40"/>
        <v>814244008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>
      <c r="A648" s="105" t="str">
        <f t="shared" si="39"/>
        <v>Слънчо АД</v>
      </c>
      <c r="B648" s="105" t="str">
        <f t="shared" si="40"/>
        <v>814244008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134</v>
      </c>
    </row>
    <row r="649" spans="1:8">
      <c r="A649" s="105" t="str">
        <f t="shared" si="39"/>
        <v>Слънчо АД</v>
      </c>
      <c r="B649" s="105" t="str">
        <f t="shared" si="40"/>
        <v>814244008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5900</v>
      </c>
    </row>
    <row r="650" spans="1:8">
      <c r="A650" s="105" t="str">
        <f t="shared" si="39"/>
        <v>Слънчо АД</v>
      </c>
      <c r="B650" s="105" t="str">
        <f t="shared" si="40"/>
        <v>814244008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>
      <c r="A651" s="105" t="str">
        <f t="shared" si="39"/>
        <v>Слънчо АД</v>
      </c>
      <c r="B651" s="105" t="str">
        <f t="shared" si="40"/>
        <v>814244008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>
      <c r="A652" s="105" t="str">
        <f t="shared" si="39"/>
        <v>Слънчо АД</v>
      </c>
      <c r="B652" s="105" t="str">
        <f t="shared" si="40"/>
        <v>814244008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>
      <c r="A653" s="105" t="str">
        <f t="shared" ref="A653:A716" si="42">pdeName</f>
        <v>Слънчо АД</v>
      </c>
      <c r="B653" s="105" t="str">
        <f t="shared" ref="B653:B716" si="43">pdeBulstat</f>
        <v>814244008</v>
      </c>
      <c r="C653" s="581">
        <f t="shared" ref="C653:C716" si="44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4</v>
      </c>
    </row>
    <row r="654" spans="1:8">
      <c r="A654" s="105" t="str">
        <f t="shared" si="42"/>
        <v>Слънчо АД</v>
      </c>
      <c r="B654" s="105" t="str">
        <f t="shared" si="43"/>
        <v>814244008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>
      <c r="A655" s="105" t="str">
        <f t="shared" si="42"/>
        <v>Слънчо АД</v>
      </c>
      <c r="B655" s="105" t="str">
        <f t="shared" si="43"/>
        <v>814244008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>
      <c r="A656" s="105" t="str">
        <f t="shared" si="42"/>
        <v>Слънчо АД</v>
      </c>
      <c r="B656" s="105" t="str">
        <f t="shared" si="43"/>
        <v>814244008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4</v>
      </c>
    </row>
    <row r="657" spans="1:8">
      <c r="A657" s="105" t="str">
        <f t="shared" si="42"/>
        <v>Слънчо АД</v>
      </c>
      <c r="B657" s="105" t="str">
        <f t="shared" si="43"/>
        <v>814244008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>
      <c r="A658" s="105" t="str">
        <f t="shared" si="42"/>
        <v>Слънчо АД</v>
      </c>
      <c r="B658" s="105" t="str">
        <f t="shared" si="43"/>
        <v>814244008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>
      <c r="A659" s="105" t="str">
        <f t="shared" si="42"/>
        <v>Слънчо АД</v>
      </c>
      <c r="B659" s="105" t="str">
        <f t="shared" si="43"/>
        <v>814244008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>
      <c r="A660" s="105" t="str">
        <f t="shared" si="42"/>
        <v>Слънчо АД</v>
      </c>
      <c r="B660" s="105" t="str">
        <f t="shared" si="43"/>
        <v>814244008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>
      <c r="A661" s="105" t="str">
        <f t="shared" si="42"/>
        <v>Слънчо АД</v>
      </c>
      <c r="B661" s="105" t="str">
        <f t="shared" si="43"/>
        <v>814244008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>
      <c r="A662" s="105" t="str">
        <f t="shared" si="42"/>
        <v>Слънчо АД</v>
      </c>
      <c r="B662" s="105" t="str">
        <f t="shared" si="43"/>
        <v>814244008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>
      <c r="A663" s="105" t="str">
        <f t="shared" si="42"/>
        <v>Слънчо АД</v>
      </c>
      <c r="B663" s="105" t="str">
        <f t="shared" si="43"/>
        <v>814244008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>
      <c r="A664" s="105" t="str">
        <f t="shared" si="42"/>
        <v>Слънчо АД</v>
      </c>
      <c r="B664" s="105" t="str">
        <f t="shared" si="43"/>
        <v>814244008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>
      <c r="A665" s="105" t="str">
        <f t="shared" si="42"/>
        <v>Слънчо АД</v>
      </c>
      <c r="B665" s="105" t="str">
        <f t="shared" si="43"/>
        <v>814244008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>
      <c r="A666" s="105" t="str">
        <f t="shared" si="42"/>
        <v>Слънчо АД</v>
      </c>
      <c r="B666" s="105" t="str">
        <f t="shared" si="43"/>
        <v>814244008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>
      <c r="A667" s="105" t="str">
        <f t="shared" si="42"/>
        <v>Слънчо АД</v>
      </c>
      <c r="B667" s="105" t="str">
        <f t="shared" si="43"/>
        <v>814244008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>
      <c r="A668" s="105" t="str">
        <f t="shared" si="42"/>
        <v>Слънчо АД</v>
      </c>
      <c r="B668" s="105" t="str">
        <f t="shared" si="43"/>
        <v>814244008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>
      <c r="A669" s="105" t="str">
        <f t="shared" si="42"/>
        <v>Слънчо АД</v>
      </c>
      <c r="B669" s="105" t="str">
        <f t="shared" si="43"/>
        <v>814244008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>
      <c r="A670" s="105" t="str">
        <f t="shared" si="42"/>
        <v>Слънчо АД</v>
      </c>
      <c r="B670" s="105" t="str">
        <f t="shared" si="43"/>
        <v>814244008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5904</v>
      </c>
    </row>
    <row r="671" spans="1:8">
      <c r="A671" s="105" t="str">
        <f t="shared" si="42"/>
        <v>Слънчо АД</v>
      </c>
      <c r="B671" s="105" t="str">
        <f t="shared" si="43"/>
        <v>814244008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Слънчо АД</v>
      </c>
      <c r="B672" s="105" t="str">
        <f t="shared" si="43"/>
        <v>814244008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755</v>
      </c>
    </row>
    <row r="673" spans="1:8">
      <c r="A673" s="105" t="str">
        <f t="shared" si="42"/>
        <v>Слънчо АД</v>
      </c>
      <c r="B673" s="105" t="str">
        <f t="shared" si="43"/>
        <v>814244008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2940</v>
      </c>
    </row>
    <row r="674" spans="1:8">
      <c r="A674" s="105" t="str">
        <f t="shared" si="42"/>
        <v>Слънчо АД</v>
      </c>
      <c r="B674" s="105" t="str">
        <f t="shared" si="43"/>
        <v>814244008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375</v>
      </c>
    </row>
    <row r="675" spans="1:8">
      <c r="A675" s="105" t="str">
        <f t="shared" si="42"/>
        <v>Слънчо АД</v>
      </c>
      <c r="B675" s="105" t="str">
        <f t="shared" si="43"/>
        <v>814244008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281</v>
      </c>
    </row>
    <row r="676" spans="1:8">
      <c r="A676" s="105" t="str">
        <f t="shared" si="42"/>
        <v>Слънчо АД</v>
      </c>
      <c r="B676" s="105" t="str">
        <f t="shared" si="43"/>
        <v>814244008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>
      <c r="A677" s="105" t="str">
        <f t="shared" si="42"/>
        <v>Слънчо АД</v>
      </c>
      <c r="B677" s="105" t="str">
        <f t="shared" si="43"/>
        <v>814244008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Слънчо АД</v>
      </c>
      <c r="B678" s="105" t="str">
        <f t="shared" si="43"/>
        <v>814244008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120</v>
      </c>
    </row>
    <row r="679" spans="1:8">
      <c r="A679" s="105" t="str">
        <f t="shared" si="42"/>
        <v>Слънчо АД</v>
      </c>
      <c r="B679" s="105" t="str">
        <f t="shared" si="43"/>
        <v>814244008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4471</v>
      </c>
    </row>
    <row r="680" spans="1:8">
      <c r="A680" s="105" t="str">
        <f t="shared" si="42"/>
        <v>Слънчо АД</v>
      </c>
      <c r="B680" s="105" t="str">
        <f t="shared" si="43"/>
        <v>814244008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>
      <c r="A681" s="105" t="str">
        <f t="shared" si="42"/>
        <v>Слънчо АД</v>
      </c>
      <c r="B681" s="105" t="str">
        <f t="shared" si="43"/>
        <v>814244008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>
      <c r="A682" s="105" t="str">
        <f t="shared" si="42"/>
        <v>Слънчо АД</v>
      </c>
      <c r="B682" s="105" t="str">
        <f t="shared" si="43"/>
        <v>814244008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>
      <c r="A683" s="105" t="str">
        <f t="shared" si="42"/>
        <v>Слънчо АД</v>
      </c>
      <c r="B683" s="105" t="str">
        <f t="shared" si="43"/>
        <v>814244008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5</v>
      </c>
    </row>
    <row r="684" spans="1:8">
      <c r="A684" s="105" t="str">
        <f t="shared" si="42"/>
        <v>Слънчо АД</v>
      </c>
      <c r="B684" s="105" t="str">
        <f t="shared" si="43"/>
        <v>814244008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>
      <c r="A685" s="105" t="str">
        <f t="shared" si="42"/>
        <v>Слънчо АД</v>
      </c>
      <c r="B685" s="105" t="str">
        <f t="shared" si="43"/>
        <v>814244008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>
      <c r="A686" s="105" t="str">
        <f t="shared" si="42"/>
        <v>Слънчо АД</v>
      </c>
      <c r="B686" s="105" t="str">
        <f t="shared" si="43"/>
        <v>814244008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5</v>
      </c>
    </row>
    <row r="687" spans="1:8">
      <c r="A687" s="105" t="str">
        <f t="shared" si="42"/>
        <v>Слънчо АД</v>
      </c>
      <c r="B687" s="105" t="str">
        <f t="shared" si="43"/>
        <v>814244008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>
      <c r="A688" s="105" t="str">
        <f t="shared" si="42"/>
        <v>Слънчо АД</v>
      </c>
      <c r="B688" s="105" t="str">
        <f t="shared" si="43"/>
        <v>814244008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>
      <c r="A689" s="105" t="str">
        <f t="shared" si="42"/>
        <v>Слънчо АД</v>
      </c>
      <c r="B689" s="105" t="str">
        <f t="shared" si="43"/>
        <v>814244008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>
      <c r="A690" s="105" t="str">
        <f t="shared" si="42"/>
        <v>Слънчо АД</v>
      </c>
      <c r="B690" s="105" t="str">
        <f t="shared" si="43"/>
        <v>814244008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>
      <c r="A691" s="105" t="str">
        <f t="shared" si="42"/>
        <v>Слънчо АД</v>
      </c>
      <c r="B691" s="105" t="str">
        <f t="shared" si="43"/>
        <v>814244008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>
      <c r="A692" s="105" t="str">
        <f t="shared" si="42"/>
        <v>Слънчо АД</v>
      </c>
      <c r="B692" s="105" t="str">
        <f t="shared" si="43"/>
        <v>814244008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>
      <c r="A693" s="105" t="str">
        <f t="shared" si="42"/>
        <v>Слънчо АД</v>
      </c>
      <c r="B693" s="105" t="str">
        <f t="shared" si="43"/>
        <v>814244008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>
      <c r="A694" s="105" t="str">
        <f t="shared" si="42"/>
        <v>Слънчо АД</v>
      </c>
      <c r="B694" s="105" t="str">
        <f t="shared" si="43"/>
        <v>814244008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>
      <c r="A695" s="105" t="str">
        <f t="shared" si="42"/>
        <v>Слънчо АД</v>
      </c>
      <c r="B695" s="105" t="str">
        <f t="shared" si="43"/>
        <v>814244008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>
      <c r="A696" s="105" t="str">
        <f t="shared" si="42"/>
        <v>Слънчо АД</v>
      </c>
      <c r="B696" s="105" t="str">
        <f t="shared" si="43"/>
        <v>814244008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>
      <c r="A697" s="105" t="str">
        <f t="shared" si="42"/>
        <v>Слънчо АД</v>
      </c>
      <c r="B697" s="105" t="str">
        <f t="shared" si="43"/>
        <v>814244008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>
      <c r="A698" s="105" t="str">
        <f t="shared" si="42"/>
        <v>Слънчо АД</v>
      </c>
      <c r="B698" s="105" t="str">
        <f t="shared" si="43"/>
        <v>814244008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>
      <c r="A699" s="105" t="str">
        <f t="shared" si="42"/>
        <v>Слънчо АД</v>
      </c>
      <c r="B699" s="105" t="str">
        <f t="shared" si="43"/>
        <v>814244008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>
      <c r="A700" s="105" t="str">
        <f t="shared" si="42"/>
        <v>Слънчо АД</v>
      </c>
      <c r="B700" s="105" t="str">
        <f t="shared" si="43"/>
        <v>814244008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4476</v>
      </c>
    </row>
    <row r="701" spans="1:8">
      <c r="A701" s="105" t="str">
        <f t="shared" si="42"/>
        <v>Слънчо АД</v>
      </c>
      <c r="B701" s="105" t="str">
        <f t="shared" si="43"/>
        <v>814244008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Слънчо АД</v>
      </c>
      <c r="B702" s="105" t="str">
        <f t="shared" si="43"/>
        <v>814244008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37</v>
      </c>
    </row>
    <row r="703" spans="1:8">
      <c r="A703" s="105" t="str">
        <f t="shared" si="42"/>
        <v>Слънчо АД</v>
      </c>
      <c r="B703" s="105" t="str">
        <f t="shared" si="43"/>
        <v>814244008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230</v>
      </c>
    </row>
    <row r="704" spans="1:8">
      <c r="A704" s="105" t="str">
        <f t="shared" si="42"/>
        <v>Слънчо АД</v>
      </c>
      <c r="B704" s="105" t="str">
        <f t="shared" si="43"/>
        <v>814244008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13</v>
      </c>
    </row>
    <row r="705" spans="1:8">
      <c r="A705" s="105" t="str">
        <f t="shared" si="42"/>
        <v>Слънчо АД</v>
      </c>
      <c r="B705" s="105" t="str">
        <f t="shared" si="43"/>
        <v>814244008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13</v>
      </c>
    </row>
    <row r="706" spans="1:8">
      <c r="A706" s="105" t="str">
        <f t="shared" si="42"/>
        <v>Слънчо АД</v>
      </c>
      <c r="B706" s="105" t="str">
        <f t="shared" si="43"/>
        <v>814244008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>
      <c r="A707" s="105" t="str">
        <f t="shared" si="42"/>
        <v>Слънчо АД</v>
      </c>
      <c r="B707" s="105" t="str">
        <f t="shared" si="43"/>
        <v>814244008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Слънчо АД</v>
      </c>
      <c r="B708" s="105" t="str">
        <f t="shared" si="43"/>
        <v>814244008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4</v>
      </c>
    </row>
    <row r="709" spans="1:8">
      <c r="A709" s="105" t="str">
        <f t="shared" si="42"/>
        <v>Слънчо АД</v>
      </c>
      <c r="B709" s="105" t="str">
        <f t="shared" si="43"/>
        <v>814244008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297</v>
      </c>
    </row>
    <row r="710" spans="1:8">
      <c r="A710" s="105" t="str">
        <f t="shared" si="42"/>
        <v>Слънчо АД</v>
      </c>
      <c r="B710" s="105" t="str">
        <f t="shared" si="43"/>
        <v>814244008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>
      <c r="A711" s="105" t="str">
        <f t="shared" si="42"/>
        <v>Слънчо АД</v>
      </c>
      <c r="B711" s="105" t="str">
        <f t="shared" si="43"/>
        <v>814244008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>
      <c r="A712" s="105" t="str">
        <f t="shared" si="42"/>
        <v>Слънчо АД</v>
      </c>
      <c r="B712" s="105" t="str">
        <f t="shared" si="43"/>
        <v>814244008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>
      <c r="A713" s="105" t="str">
        <f t="shared" si="42"/>
        <v>Слънчо АД</v>
      </c>
      <c r="B713" s="105" t="str">
        <f t="shared" si="43"/>
        <v>814244008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>
      <c r="A714" s="105" t="str">
        <f t="shared" si="42"/>
        <v>Слънчо АД</v>
      </c>
      <c r="B714" s="105" t="str">
        <f t="shared" si="43"/>
        <v>814244008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>
      <c r="A715" s="105" t="str">
        <f t="shared" si="42"/>
        <v>Слънчо АД</v>
      </c>
      <c r="B715" s="105" t="str">
        <f t="shared" si="43"/>
        <v>814244008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>
      <c r="A716" s="105" t="str">
        <f t="shared" si="42"/>
        <v>Слънчо АД</v>
      </c>
      <c r="B716" s="105" t="str">
        <f t="shared" si="43"/>
        <v>814244008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>
      <c r="A717" s="105" t="str">
        <f t="shared" ref="A717:A780" si="45">pdeName</f>
        <v>Слънчо АД</v>
      </c>
      <c r="B717" s="105" t="str">
        <f t="shared" ref="B717:B780" si="46">pdeBulstat</f>
        <v>814244008</v>
      </c>
      <c r="C717" s="581">
        <f t="shared" ref="C717:C780" si="47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>
      <c r="A718" s="105" t="str">
        <f t="shared" si="45"/>
        <v>Слънчо АД</v>
      </c>
      <c r="B718" s="105" t="str">
        <f t="shared" si="46"/>
        <v>814244008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>
      <c r="A719" s="105" t="str">
        <f t="shared" si="45"/>
        <v>Слънчо АД</v>
      </c>
      <c r="B719" s="105" t="str">
        <f t="shared" si="46"/>
        <v>814244008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>
      <c r="A720" s="105" t="str">
        <f t="shared" si="45"/>
        <v>Слънчо АД</v>
      </c>
      <c r="B720" s="105" t="str">
        <f t="shared" si="46"/>
        <v>814244008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>
      <c r="A721" s="105" t="str">
        <f t="shared" si="45"/>
        <v>Слънчо АД</v>
      </c>
      <c r="B721" s="105" t="str">
        <f t="shared" si="46"/>
        <v>814244008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>
      <c r="A722" s="105" t="str">
        <f t="shared" si="45"/>
        <v>Слънчо АД</v>
      </c>
      <c r="B722" s="105" t="str">
        <f t="shared" si="46"/>
        <v>814244008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>
      <c r="A723" s="105" t="str">
        <f t="shared" si="45"/>
        <v>Слънчо АД</v>
      </c>
      <c r="B723" s="105" t="str">
        <f t="shared" si="46"/>
        <v>814244008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>
      <c r="A724" s="105" t="str">
        <f t="shared" si="45"/>
        <v>Слънчо АД</v>
      </c>
      <c r="B724" s="105" t="str">
        <f t="shared" si="46"/>
        <v>814244008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>
      <c r="A725" s="105" t="str">
        <f t="shared" si="45"/>
        <v>Слънчо АД</v>
      </c>
      <c r="B725" s="105" t="str">
        <f t="shared" si="46"/>
        <v>814244008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>
      <c r="A726" s="105" t="str">
        <f t="shared" si="45"/>
        <v>Слънчо АД</v>
      </c>
      <c r="B726" s="105" t="str">
        <f t="shared" si="46"/>
        <v>814244008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>
      <c r="A727" s="105" t="str">
        <f t="shared" si="45"/>
        <v>Слънчо АД</v>
      </c>
      <c r="B727" s="105" t="str">
        <f t="shared" si="46"/>
        <v>814244008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>
      <c r="A728" s="105" t="str">
        <f t="shared" si="45"/>
        <v>Слънчо АД</v>
      </c>
      <c r="B728" s="105" t="str">
        <f t="shared" si="46"/>
        <v>814244008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>
      <c r="A729" s="105" t="str">
        <f t="shared" si="45"/>
        <v>Слънчо АД</v>
      </c>
      <c r="B729" s="105" t="str">
        <f t="shared" si="46"/>
        <v>814244008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>
      <c r="A730" s="105" t="str">
        <f t="shared" si="45"/>
        <v>Слънчо АД</v>
      </c>
      <c r="B730" s="105" t="str">
        <f t="shared" si="46"/>
        <v>814244008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297</v>
      </c>
    </row>
    <row r="731" spans="1:8">
      <c r="A731" s="105" t="str">
        <f t="shared" si="45"/>
        <v>Слънчо АД</v>
      </c>
      <c r="B731" s="105" t="str">
        <f t="shared" si="46"/>
        <v>814244008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Слънчо АД</v>
      </c>
      <c r="B732" s="105" t="str">
        <f t="shared" si="46"/>
        <v>814244008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>
      <c r="A733" s="105" t="str">
        <f t="shared" si="45"/>
        <v>Слънчо АД</v>
      </c>
      <c r="B733" s="105" t="str">
        <f t="shared" si="46"/>
        <v>814244008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7</v>
      </c>
    </row>
    <row r="734" spans="1:8">
      <c r="A734" s="105" t="str">
        <f t="shared" si="45"/>
        <v>Слънчо АД</v>
      </c>
      <c r="B734" s="105" t="str">
        <f t="shared" si="46"/>
        <v>814244008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>
      <c r="A735" s="105" t="str">
        <f t="shared" si="45"/>
        <v>Слънчо АД</v>
      </c>
      <c r="B735" s="105" t="str">
        <f t="shared" si="46"/>
        <v>814244008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>
      <c r="A736" s="105" t="str">
        <f t="shared" si="45"/>
        <v>Слънчо АД</v>
      </c>
      <c r="B736" s="105" t="str">
        <f t="shared" si="46"/>
        <v>814244008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>
      <c r="A737" s="105" t="str">
        <f t="shared" si="45"/>
        <v>Слънчо АД</v>
      </c>
      <c r="B737" s="105" t="str">
        <f t="shared" si="46"/>
        <v>814244008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Слънчо АД</v>
      </c>
      <c r="B738" s="105" t="str">
        <f t="shared" si="46"/>
        <v>814244008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Слънчо АД</v>
      </c>
      <c r="B739" s="105" t="str">
        <f t="shared" si="46"/>
        <v>814244008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7</v>
      </c>
    </row>
    <row r="740" spans="1:8">
      <c r="A740" s="105" t="str">
        <f t="shared" si="45"/>
        <v>Слънчо АД</v>
      </c>
      <c r="B740" s="105" t="str">
        <f t="shared" si="46"/>
        <v>814244008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Слънчо АД</v>
      </c>
      <c r="B741" s="105" t="str">
        <f t="shared" si="46"/>
        <v>814244008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>
      <c r="A742" s="105" t="str">
        <f t="shared" si="45"/>
        <v>Слънчо АД</v>
      </c>
      <c r="B742" s="105" t="str">
        <f t="shared" si="46"/>
        <v>814244008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>
      <c r="A743" s="105" t="str">
        <f t="shared" si="45"/>
        <v>Слънчо АД</v>
      </c>
      <c r="B743" s="105" t="str">
        <f t="shared" si="46"/>
        <v>814244008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1</v>
      </c>
    </row>
    <row r="744" spans="1:8">
      <c r="A744" s="105" t="str">
        <f t="shared" si="45"/>
        <v>Слънчо АД</v>
      </c>
      <c r="B744" s="105" t="str">
        <f t="shared" si="46"/>
        <v>814244008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>
      <c r="A745" s="105" t="str">
        <f t="shared" si="45"/>
        <v>Слънчо АД</v>
      </c>
      <c r="B745" s="105" t="str">
        <f t="shared" si="46"/>
        <v>814244008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>
      <c r="A746" s="105" t="str">
        <f t="shared" si="45"/>
        <v>Слънчо АД</v>
      </c>
      <c r="B746" s="105" t="str">
        <f t="shared" si="46"/>
        <v>814244008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1</v>
      </c>
    </row>
    <row r="747" spans="1:8">
      <c r="A747" s="105" t="str">
        <f t="shared" si="45"/>
        <v>Слънчо АД</v>
      </c>
      <c r="B747" s="105" t="str">
        <f t="shared" si="46"/>
        <v>814244008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>
      <c r="A748" s="105" t="str">
        <f t="shared" si="45"/>
        <v>Слънчо АД</v>
      </c>
      <c r="B748" s="105" t="str">
        <f t="shared" si="46"/>
        <v>814244008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>
      <c r="A749" s="105" t="str">
        <f t="shared" si="45"/>
        <v>Слънчо АД</v>
      </c>
      <c r="B749" s="105" t="str">
        <f t="shared" si="46"/>
        <v>814244008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>
      <c r="A750" s="105" t="str">
        <f t="shared" si="45"/>
        <v>Слънчо АД</v>
      </c>
      <c r="B750" s="105" t="str">
        <f t="shared" si="46"/>
        <v>814244008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>
      <c r="A751" s="105" t="str">
        <f t="shared" si="45"/>
        <v>Слънчо АД</v>
      </c>
      <c r="B751" s="105" t="str">
        <f t="shared" si="46"/>
        <v>814244008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>
      <c r="A752" s="105" t="str">
        <f t="shared" si="45"/>
        <v>Слънчо АД</v>
      </c>
      <c r="B752" s="105" t="str">
        <f t="shared" si="46"/>
        <v>814244008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>
      <c r="A753" s="105" t="str">
        <f t="shared" si="45"/>
        <v>Слънчо АД</v>
      </c>
      <c r="B753" s="105" t="str">
        <f t="shared" si="46"/>
        <v>814244008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>
      <c r="A754" s="105" t="str">
        <f t="shared" si="45"/>
        <v>Слънчо АД</v>
      </c>
      <c r="B754" s="105" t="str">
        <f t="shared" si="46"/>
        <v>814244008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>
      <c r="A755" s="105" t="str">
        <f t="shared" si="45"/>
        <v>Слънчо АД</v>
      </c>
      <c r="B755" s="105" t="str">
        <f t="shared" si="46"/>
        <v>814244008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>
      <c r="A756" s="105" t="str">
        <f t="shared" si="45"/>
        <v>Слънчо АД</v>
      </c>
      <c r="B756" s="105" t="str">
        <f t="shared" si="46"/>
        <v>814244008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>
      <c r="A757" s="105" t="str">
        <f t="shared" si="45"/>
        <v>Слънчо АД</v>
      </c>
      <c r="B757" s="105" t="str">
        <f t="shared" si="46"/>
        <v>814244008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>
      <c r="A758" s="105" t="str">
        <f t="shared" si="45"/>
        <v>Слънчо АД</v>
      </c>
      <c r="B758" s="105" t="str">
        <f t="shared" si="46"/>
        <v>814244008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>
      <c r="A759" s="105" t="str">
        <f t="shared" si="45"/>
        <v>Слънчо АД</v>
      </c>
      <c r="B759" s="105" t="str">
        <f t="shared" si="46"/>
        <v>814244008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>
      <c r="A760" s="105" t="str">
        <f t="shared" si="45"/>
        <v>Слънчо АД</v>
      </c>
      <c r="B760" s="105" t="str">
        <f t="shared" si="46"/>
        <v>814244008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8</v>
      </c>
    </row>
    <row r="761" spans="1:8">
      <c r="A761" s="105" t="str">
        <f t="shared" si="45"/>
        <v>Слънчо АД</v>
      </c>
      <c r="B761" s="105" t="str">
        <f t="shared" si="46"/>
        <v>814244008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Слънчо АД</v>
      </c>
      <c r="B762" s="105" t="str">
        <f t="shared" si="46"/>
        <v>814244008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792</v>
      </c>
    </row>
    <row r="763" spans="1:8">
      <c r="A763" s="105" t="str">
        <f t="shared" si="45"/>
        <v>Слънчо АД</v>
      </c>
      <c r="B763" s="105" t="str">
        <f t="shared" si="46"/>
        <v>814244008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3163</v>
      </c>
    </row>
    <row r="764" spans="1:8">
      <c r="A764" s="105" t="str">
        <f t="shared" si="45"/>
        <v>Слънчо АД</v>
      </c>
      <c r="B764" s="105" t="str">
        <f t="shared" si="46"/>
        <v>814244008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388</v>
      </c>
    </row>
    <row r="765" spans="1:8">
      <c r="A765" s="105" t="str">
        <f t="shared" si="45"/>
        <v>Слънчо АД</v>
      </c>
      <c r="B765" s="105" t="str">
        <f t="shared" si="46"/>
        <v>814244008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294</v>
      </c>
    </row>
    <row r="766" spans="1:8">
      <c r="A766" s="105" t="str">
        <f t="shared" si="45"/>
        <v>Слънчо АД</v>
      </c>
      <c r="B766" s="105" t="str">
        <f t="shared" si="46"/>
        <v>814244008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>
      <c r="A767" s="105" t="str">
        <f t="shared" si="45"/>
        <v>Слънчо АД</v>
      </c>
      <c r="B767" s="105" t="str">
        <f t="shared" si="46"/>
        <v>814244008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Слънчо АД</v>
      </c>
      <c r="B768" s="105" t="str">
        <f t="shared" si="46"/>
        <v>814244008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124</v>
      </c>
    </row>
    <row r="769" spans="1:8">
      <c r="A769" s="105" t="str">
        <f t="shared" si="45"/>
        <v>Слънчо АД</v>
      </c>
      <c r="B769" s="105" t="str">
        <f t="shared" si="46"/>
        <v>814244008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4761</v>
      </c>
    </row>
    <row r="770" spans="1:8">
      <c r="A770" s="105" t="str">
        <f t="shared" si="45"/>
        <v>Слънчо АД</v>
      </c>
      <c r="B770" s="105" t="str">
        <f t="shared" si="46"/>
        <v>814244008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>
      <c r="A771" s="105" t="str">
        <f t="shared" si="45"/>
        <v>Слънчо АД</v>
      </c>
      <c r="B771" s="105" t="str">
        <f t="shared" si="46"/>
        <v>814244008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>
      <c r="A772" s="105" t="str">
        <f t="shared" si="45"/>
        <v>Слънчо АД</v>
      </c>
      <c r="B772" s="105" t="str">
        <f t="shared" si="46"/>
        <v>814244008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>
      <c r="A773" s="105" t="str">
        <f t="shared" si="45"/>
        <v>Слънчо АД</v>
      </c>
      <c r="B773" s="105" t="str">
        <f t="shared" si="46"/>
        <v>814244008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4</v>
      </c>
    </row>
    <row r="774" spans="1:8">
      <c r="A774" s="105" t="str">
        <f t="shared" si="45"/>
        <v>Слънчо АД</v>
      </c>
      <c r="B774" s="105" t="str">
        <f t="shared" si="46"/>
        <v>814244008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>
      <c r="A775" s="105" t="str">
        <f t="shared" si="45"/>
        <v>Слънчо АД</v>
      </c>
      <c r="B775" s="105" t="str">
        <f t="shared" si="46"/>
        <v>814244008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>
      <c r="A776" s="105" t="str">
        <f t="shared" si="45"/>
        <v>Слънчо АД</v>
      </c>
      <c r="B776" s="105" t="str">
        <f t="shared" si="46"/>
        <v>814244008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4</v>
      </c>
    </row>
    <row r="777" spans="1:8">
      <c r="A777" s="105" t="str">
        <f t="shared" si="45"/>
        <v>Слънчо АД</v>
      </c>
      <c r="B777" s="105" t="str">
        <f t="shared" si="46"/>
        <v>814244008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>
      <c r="A778" s="105" t="str">
        <f t="shared" si="45"/>
        <v>Слънчо АД</v>
      </c>
      <c r="B778" s="105" t="str">
        <f t="shared" si="46"/>
        <v>814244008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>
      <c r="A779" s="105" t="str">
        <f t="shared" si="45"/>
        <v>Слънчо АД</v>
      </c>
      <c r="B779" s="105" t="str">
        <f t="shared" si="46"/>
        <v>814244008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>
      <c r="A780" s="105" t="str">
        <f t="shared" si="45"/>
        <v>Слънчо АД</v>
      </c>
      <c r="B780" s="105" t="str">
        <f t="shared" si="46"/>
        <v>814244008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>
      <c r="A781" s="105" t="str">
        <f t="shared" ref="A781:A844" si="48">pdeName</f>
        <v>Слънчо АД</v>
      </c>
      <c r="B781" s="105" t="str">
        <f t="shared" ref="B781:B844" si="49">pdeBulstat</f>
        <v>814244008</v>
      </c>
      <c r="C781" s="581">
        <f t="shared" ref="C781:C844" si="50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>
      <c r="A782" s="105" t="str">
        <f t="shared" si="48"/>
        <v>Слънчо АД</v>
      </c>
      <c r="B782" s="105" t="str">
        <f t="shared" si="49"/>
        <v>814244008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>
      <c r="A783" s="105" t="str">
        <f t="shared" si="48"/>
        <v>Слънчо АД</v>
      </c>
      <c r="B783" s="105" t="str">
        <f t="shared" si="49"/>
        <v>814244008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>
      <c r="A784" s="105" t="str">
        <f t="shared" si="48"/>
        <v>Слънчо АД</v>
      </c>
      <c r="B784" s="105" t="str">
        <f t="shared" si="49"/>
        <v>814244008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>
      <c r="A785" s="105" t="str">
        <f t="shared" si="48"/>
        <v>Слънчо АД</v>
      </c>
      <c r="B785" s="105" t="str">
        <f t="shared" si="49"/>
        <v>814244008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>
      <c r="A786" s="105" t="str">
        <f t="shared" si="48"/>
        <v>Слънчо АД</v>
      </c>
      <c r="B786" s="105" t="str">
        <f t="shared" si="49"/>
        <v>814244008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>
      <c r="A787" s="105" t="str">
        <f t="shared" si="48"/>
        <v>Слънчо АД</v>
      </c>
      <c r="B787" s="105" t="str">
        <f t="shared" si="49"/>
        <v>814244008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>
      <c r="A788" s="105" t="str">
        <f t="shared" si="48"/>
        <v>Слънчо АД</v>
      </c>
      <c r="B788" s="105" t="str">
        <f t="shared" si="49"/>
        <v>814244008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>
      <c r="A789" s="105" t="str">
        <f t="shared" si="48"/>
        <v>Слънчо АД</v>
      </c>
      <c r="B789" s="105" t="str">
        <f t="shared" si="49"/>
        <v>814244008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>
      <c r="A790" s="105" t="str">
        <f t="shared" si="48"/>
        <v>Слънчо АД</v>
      </c>
      <c r="B790" s="105" t="str">
        <f t="shared" si="49"/>
        <v>814244008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4765</v>
      </c>
    </row>
    <row r="791" spans="1:8">
      <c r="A791" s="105" t="str">
        <f t="shared" si="48"/>
        <v>Слънчо АД</v>
      </c>
      <c r="B791" s="105" t="str">
        <f t="shared" si="49"/>
        <v>814244008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Слънчо АД</v>
      </c>
      <c r="B792" s="105" t="str">
        <f t="shared" si="49"/>
        <v>814244008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Слънчо АД</v>
      </c>
      <c r="B793" s="105" t="str">
        <f t="shared" si="49"/>
        <v>814244008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Слънчо АД</v>
      </c>
      <c r="B794" s="105" t="str">
        <f t="shared" si="49"/>
        <v>814244008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Слънчо АД</v>
      </c>
      <c r="B795" s="105" t="str">
        <f t="shared" si="49"/>
        <v>814244008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Слънчо АД</v>
      </c>
      <c r="B796" s="105" t="str">
        <f t="shared" si="49"/>
        <v>814244008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Слънчо АД</v>
      </c>
      <c r="B797" s="105" t="str">
        <f t="shared" si="49"/>
        <v>814244008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Слънчо АД</v>
      </c>
      <c r="B798" s="105" t="str">
        <f t="shared" si="49"/>
        <v>814244008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Слънчо АД</v>
      </c>
      <c r="B799" s="105" t="str">
        <f t="shared" si="49"/>
        <v>814244008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Слънчо АД</v>
      </c>
      <c r="B800" s="105" t="str">
        <f t="shared" si="49"/>
        <v>814244008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Слънчо АД</v>
      </c>
      <c r="B801" s="105" t="str">
        <f t="shared" si="49"/>
        <v>814244008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>
      <c r="A802" s="105" t="str">
        <f t="shared" si="48"/>
        <v>Слънчо АД</v>
      </c>
      <c r="B802" s="105" t="str">
        <f t="shared" si="49"/>
        <v>814244008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>
      <c r="A803" s="105" t="str">
        <f t="shared" si="48"/>
        <v>Слънчо АД</v>
      </c>
      <c r="B803" s="105" t="str">
        <f t="shared" si="49"/>
        <v>814244008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>
      <c r="A804" s="105" t="str">
        <f t="shared" si="48"/>
        <v>Слънчо АД</v>
      </c>
      <c r="B804" s="105" t="str">
        <f t="shared" si="49"/>
        <v>814244008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>
      <c r="A805" s="105" t="str">
        <f t="shared" si="48"/>
        <v>Слънчо АД</v>
      </c>
      <c r="B805" s="105" t="str">
        <f t="shared" si="49"/>
        <v>814244008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>
      <c r="A806" s="105" t="str">
        <f t="shared" si="48"/>
        <v>Слънчо АД</v>
      </c>
      <c r="B806" s="105" t="str">
        <f t="shared" si="49"/>
        <v>814244008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>
      <c r="A807" s="105" t="str">
        <f t="shared" si="48"/>
        <v>Слънчо АД</v>
      </c>
      <c r="B807" s="105" t="str">
        <f t="shared" si="49"/>
        <v>814244008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>
      <c r="A808" s="105" t="str">
        <f t="shared" si="48"/>
        <v>Слънчо АД</v>
      </c>
      <c r="B808" s="105" t="str">
        <f t="shared" si="49"/>
        <v>814244008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>
      <c r="A809" s="105" t="str">
        <f t="shared" si="48"/>
        <v>Слънчо АД</v>
      </c>
      <c r="B809" s="105" t="str">
        <f t="shared" si="49"/>
        <v>814244008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>
      <c r="A810" s="105" t="str">
        <f t="shared" si="48"/>
        <v>Слънчо АД</v>
      </c>
      <c r="B810" s="105" t="str">
        <f t="shared" si="49"/>
        <v>814244008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>
      <c r="A811" s="105" t="str">
        <f t="shared" si="48"/>
        <v>Слънчо АД</v>
      </c>
      <c r="B811" s="105" t="str">
        <f t="shared" si="49"/>
        <v>814244008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>
      <c r="A812" s="105" t="str">
        <f t="shared" si="48"/>
        <v>Слънчо АД</v>
      </c>
      <c r="B812" s="105" t="str">
        <f t="shared" si="49"/>
        <v>814244008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>
      <c r="A813" s="105" t="str">
        <f t="shared" si="48"/>
        <v>Слънчо АД</v>
      </c>
      <c r="B813" s="105" t="str">
        <f t="shared" si="49"/>
        <v>814244008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>
      <c r="A814" s="105" t="str">
        <f t="shared" si="48"/>
        <v>Слънчо АД</v>
      </c>
      <c r="B814" s="105" t="str">
        <f t="shared" si="49"/>
        <v>814244008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>
      <c r="A815" s="105" t="str">
        <f t="shared" si="48"/>
        <v>Слънчо АД</v>
      </c>
      <c r="B815" s="105" t="str">
        <f t="shared" si="49"/>
        <v>814244008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>
      <c r="A816" s="105" t="str">
        <f t="shared" si="48"/>
        <v>Слънчо АД</v>
      </c>
      <c r="B816" s="105" t="str">
        <f t="shared" si="49"/>
        <v>814244008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>
      <c r="A817" s="105" t="str">
        <f t="shared" si="48"/>
        <v>Слънчо АД</v>
      </c>
      <c r="B817" s="105" t="str">
        <f t="shared" si="49"/>
        <v>814244008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>
      <c r="A818" s="105" t="str">
        <f t="shared" si="48"/>
        <v>Слънчо АД</v>
      </c>
      <c r="B818" s="105" t="str">
        <f t="shared" si="49"/>
        <v>814244008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>
      <c r="A819" s="105" t="str">
        <f t="shared" si="48"/>
        <v>Слънчо АД</v>
      </c>
      <c r="B819" s="105" t="str">
        <f t="shared" si="49"/>
        <v>814244008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>
      <c r="A820" s="105" t="str">
        <f t="shared" si="48"/>
        <v>Слънчо АД</v>
      </c>
      <c r="B820" s="105" t="str">
        <f t="shared" si="49"/>
        <v>814244008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>
      <c r="A821" s="105" t="str">
        <f t="shared" si="48"/>
        <v>Слънчо АД</v>
      </c>
      <c r="B821" s="105" t="str">
        <f t="shared" si="49"/>
        <v>814244008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Слънчо АД</v>
      </c>
      <c r="B822" s="105" t="str">
        <f t="shared" si="49"/>
        <v>814244008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Слънчо АД</v>
      </c>
      <c r="B823" s="105" t="str">
        <f t="shared" si="49"/>
        <v>814244008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Слънчо АД</v>
      </c>
      <c r="B824" s="105" t="str">
        <f t="shared" si="49"/>
        <v>814244008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Слънчо АД</v>
      </c>
      <c r="B825" s="105" t="str">
        <f t="shared" si="49"/>
        <v>814244008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Слънчо АД</v>
      </c>
      <c r="B826" s="105" t="str">
        <f t="shared" si="49"/>
        <v>814244008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Слънчо АД</v>
      </c>
      <c r="B827" s="105" t="str">
        <f t="shared" si="49"/>
        <v>814244008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Слънчо АД</v>
      </c>
      <c r="B828" s="105" t="str">
        <f t="shared" si="49"/>
        <v>814244008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Слънчо АД</v>
      </c>
      <c r="B829" s="105" t="str">
        <f t="shared" si="49"/>
        <v>814244008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Слънчо АД</v>
      </c>
      <c r="B830" s="105" t="str">
        <f t="shared" si="49"/>
        <v>814244008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Слънчо АД</v>
      </c>
      <c r="B831" s="105" t="str">
        <f t="shared" si="49"/>
        <v>814244008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>
      <c r="A832" s="105" t="str">
        <f t="shared" si="48"/>
        <v>Слънчо АД</v>
      </c>
      <c r="B832" s="105" t="str">
        <f t="shared" si="49"/>
        <v>814244008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>
      <c r="A833" s="105" t="str">
        <f t="shared" si="48"/>
        <v>Слънчо АД</v>
      </c>
      <c r="B833" s="105" t="str">
        <f t="shared" si="49"/>
        <v>814244008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>
      <c r="A834" s="105" t="str">
        <f t="shared" si="48"/>
        <v>Слънчо АД</v>
      </c>
      <c r="B834" s="105" t="str">
        <f t="shared" si="49"/>
        <v>814244008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>
      <c r="A835" s="105" t="str">
        <f t="shared" si="48"/>
        <v>Слънчо АД</v>
      </c>
      <c r="B835" s="105" t="str">
        <f t="shared" si="49"/>
        <v>814244008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>
      <c r="A836" s="105" t="str">
        <f t="shared" si="48"/>
        <v>Слънчо АД</v>
      </c>
      <c r="B836" s="105" t="str">
        <f t="shared" si="49"/>
        <v>814244008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>
      <c r="A837" s="105" t="str">
        <f t="shared" si="48"/>
        <v>Слънчо АД</v>
      </c>
      <c r="B837" s="105" t="str">
        <f t="shared" si="49"/>
        <v>814244008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>
      <c r="A838" s="105" t="str">
        <f t="shared" si="48"/>
        <v>Слънчо АД</v>
      </c>
      <c r="B838" s="105" t="str">
        <f t="shared" si="49"/>
        <v>814244008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>
      <c r="A839" s="105" t="str">
        <f t="shared" si="48"/>
        <v>Слънчо АД</v>
      </c>
      <c r="B839" s="105" t="str">
        <f t="shared" si="49"/>
        <v>814244008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>
      <c r="A840" s="105" t="str">
        <f t="shared" si="48"/>
        <v>Слънчо АД</v>
      </c>
      <c r="B840" s="105" t="str">
        <f t="shared" si="49"/>
        <v>814244008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>
      <c r="A841" s="105" t="str">
        <f t="shared" si="48"/>
        <v>Слънчо АД</v>
      </c>
      <c r="B841" s="105" t="str">
        <f t="shared" si="49"/>
        <v>814244008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>
      <c r="A842" s="105" t="str">
        <f t="shared" si="48"/>
        <v>Слънчо АД</v>
      </c>
      <c r="B842" s="105" t="str">
        <f t="shared" si="49"/>
        <v>814244008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>
      <c r="A843" s="105" t="str">
        <f t="shared" si="48"/>
        <v>Слънчо АД</v>
      </c>
      <c r="B843" s="105" t="str">
        <f t="shared" si="49"/>
        <v>814244008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>
      <c r="A844" s="105" t="str">
        <f t="shared" si="48"/>
        <v>Слънчо АД</v>
      </c>
      <c r="B844" s="105" t="str">
        <f t="shared" si="49"/>
        <v>814244008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>
      <c r="A845" s="105" t="str">
        <f t="shared" ref="A845:A910" si="51">pdeName</f>
        <v>Слънчо АД</v>
      </c>
      <c r="B845" s="105" t="str">
        <f t="shared" ref="B845:B910" si="52">pdeBulstat</f>
        <v>814244008</v>
      </c>
      <c r="C845" s="581">
        <f t="shared" ref="C845:C910" si="53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>
      <c r="A846" s="105" t="str">
        <f t="shared" si="51"/>
        <v>Слънчо АД</v>
      </c>
      <c r="B846" s="105" t="str">
        <f t="shared" si="52"/>
        <v>814244008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>
      <c r="A847" s="105" t="str">
        <f t="shared" si="51"/>
        <v>Слънчо АД</v>
      </c>
      <c r="B847" s="105" t="str">
        <f t="shared" si="52"/>
        <v>814244008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>
      <c r="A848" s="105" t="str">
        <f t="shared" si="51"/>
        <v>Слънчо АД</v>
      </c>
      <c r="B848" s="105" t="str">
        <f t="shared" si="52"/>
        <v>814244008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>
      <c r="A849" s="105" t="str">
        <f t="shared" si="51"/>
        <v>Слънчо АД</v>
      </c>
      <c r="B849" s="105" t="str">
        <f t="shared" si="52"/>
        <v>814244008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>
      <c r="A850" s="105" t="str">
        <f t="shared" si="51"/>
        <v>Слънчо АД</v>
      </c>
      <c r="B850" s="105" t="str">
        <f t="shared" si="52"/>
        <v>814244008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>
      <c r="A851" s="105" t="str">
        <f t="shared" si="51"/>
        <v>Слънчо АД</v>
      </c>
      <c r="B851" s="105" t="str">
        <f t="shared" si="52"/>
        <v>814244008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Слънчо АД</v>
      </c>
      <c r="B852" s="105" t="str">
        <f t="shared" si="52"/>
        <v>814244008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792</v>
      </c>
    </row>
    <row r="853" spans="1:8">
      <c r="A853" s="105" t="str">
        <f t="shared" si="51"/>
        <v>Слънчо АД</v>
      </c>
      <c r="B853" s="105" t="str">
        <f t="shared" si="52"/>
        <v>814244008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3163</v>
      </c>
    </row>
    <row r="854" spans="1:8">
      <c r="A854" s="105" t="str">
        <f t="shared" si="51"/>
        <v>Слънчо АД</v>
      </c>
      <c r="B854" s="105" t="str">
        <f t="shared" si="52"/>
        <v>814244008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388</v>
      </c>
    </row>
    <row r="855" spans="1:8">
      <c r="A855" s="105" t="str">
        <f t="shared" si="51"/>
        <v>Слънчо АД</v>
      </c>
      <c r="B855" s="105" t="str">
        <f t="shared" si="52"/>
        <v>814244008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294</v>
      </c>
    </row>
    <row r="856" spans="1:8">
      <c r="A856" s="105" t="str">
        <f t="shared" si="51"/>
        <v>Слънчо АД</v>
      </c>
      <c r="B856" s="105" t="str">
        <f t="shared" si="52"/>
        <v>814244008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>
      <c r="A857" s="105" t="str">
        <f t="shared" si="51"/>
        <v>Слънчо АД</v>
      </c>
      <c r="B857" s="105" t="str">
        <f t="shared" si="52"/>
        <v>814244008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Слънчо АД</v>
      </c>
      <c r="B858" s="105" t="str">
        <f t="shared" si="52"/>
        <v>814244008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124</v>
      </c>
    </row>
    <row r="859" spans="1:8">
      <c r="A859" s="105" t="str">
        <f t="shared" si="51"/>
        <v>Слънчо АД</v>
      </c>
      <c r="B859" s="105" t="str">
        <f t="shared" si="52"/>
        <v>814244008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4761</v>
      </c>
    </row>
    <row r="860" spans="1:8">
      <c r="A860" s="105" t="str">
        <f t="shared" si="51"/>
        <v>Слънчо АД</v>
      </c>
      <c r="B860" s="105" t="str">
        <f t="shared" si="52"/>
        <v>814244008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>
      <c r="A861" s="105" t="str">
        <f t="shared" si="51"/>
        <v>Слънчо АД</v>
      </c>
      <c r="B861" s="105" t="str">
        <f t="shared" si="52"/>
        <v>814244008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>
      <c r="A862" s="105" t="str">
        <f t="shared" si="51"/>
        <v>Слънчо АД</v>
      </c>
      <c r="B862" s="105" t="str">
        <f t="shared" si="52"/>
        <v>814244008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>
      <c r="A863" s="105" t="str">
        <f t="shared" si="51"/>
        <v>Слънчо АД</v>
      </c>
      <c r="B863" s="105" t="str">
        <f t="shared" si="52"/>
        <v>814244008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4</v>
      </c>
    </row>
    <row r="864" spans="1:8">
      <c r="A864" s="105" t="str">
        <f t="shared" si="51"/>
        <v>Слънчо АД</v>
      </c>
      <c r="B864" s="105" t="str">
        <f t="shared" si="52"/>
        <v>814244008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>
      <c r="A865" s="105" t="str">
        <f t="shared" si="51"/>
        <v>Слънчо АД</v>
      </c>
      <c r="B865" s="105" t="str">
        <f t="shared" si="52"/>
        <v>814244008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>
      <c r="A866" s="105" t="str">
        <f t="shared" si="51"/>
        <v>Слънчо АД</v>
      </c>
      <c r="B866" s="105" t="str">
        <f t="shared" si="52"/>
        <v>814244008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4</v>
      </c>
    </row>
    <row r="867" spans="1:8">
      <c r="A867" s="105" t="str">
        <f t="shared" si="51"/>
        <v>Слънчо АД</v>
      </c>
      <c r="B867" s="105" t="str">
        <f t="shared" si="52"/>
        <v>814244008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>
      <c r="A868" s="105" t="str">
        <f t="shared" si="51"/>
        <v>Слънчо АД</v>
      </c>
      <c r="B868" s="105" t="str">
        <f t="shared" si="52"/>
        <v>814244008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>
      <c r="A869" s="105" t="str">
        <f t="shared" si="51"/>
        <v>Слънчо АД</v>
      </c>
      <c r="B869" s="105" t="str">
        <f t="shared" si="52"/>
        <v>814244008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>
      <c r="A870" s="105" t="str">
        <f t="shared" si="51"/>
        <v>Слънчо АД</v>
      </c>
      <c r="B870" s="105" t="str">
        <f t="shared" si="52"/>
        <v>814244008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>
      <c r="A871" s="105" t="str">
        <f t="shared" si="51"/>
        <v>Слънчо АД</v>
      </c>
      <c r="B871" s="105" t="str">
        <f t="shared" si="52"/>
        <v>814244008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>
      <c r="A872" s="105" t="str">
        <f t="shared" si="51"/>
        <v>Слънчо АД</v>
      </c>
      <c r="B872" s="105" t="str">
        <f t="shared" si="52"/>
        <v>814244008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>
      <c r="A873" s="105" t="str">
        <f t="shared" si="51"/>
        <v>Слънчо АД</v>
      </c>
      <c r="B873" s="105" t="str">
        <f t="shared" si="52"/>
        <v>814244008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>
      <c r="A874" s="105" t="str">
        <f t="shared" si="51"/>
        <v>Слънчо АД</v>
      </c>
      <c r="B874" s="105" t="str">
        <f t="shared" si="52"/>
        <v>814244008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>
      <c r="A875" s="105" t="str">
        <f t="shared" si="51"/>
        <v>Слънчо АД</v>
      </c>
      <c r="B875" s="105" t="str">
        <f t="shared" si="52"/>
        <v>814244008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>
      <c r="A876" s="105" t="str">
        <f t="shared" si="51"/>
        <v>Слънчо АД</v>
      </c>
      <c r="B876" s="105" t="str">
        <f t="shared" si="52"/>
        <v>814244008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>
      <c r="A877" s="105" t="str">
        <f t="shared" si="51"/>
        <v>Слънчо АД</v>
      </c>
      <c r="B877" s="105" t="str">
        <f t="shared" si="52"/>
        <v>814244008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>
      <c r="A878" s="105" t="str">
        <f t="shared" si="51"/>
        <v>Слънчо АД</v>
      </c>
      <c r="B878" s="105" t="str">
        <f t="shared" si="52"/>
        <v>814244008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>
      <c r="A879" s="105" t="str">
        <f t="shared" si="51"/>
        <v>Слънчо АД</v>
      </c>
      <c r="B879" s="105" t="str">
        <f t="shared" si="52"/>
        <v>814244008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>
      <c r="A880" s="105" t="str">
        <f t="shared" si="51"/>
        <v>Слънчо АД</v>
      </c>
      <c r="B880" s="105" t="str">
        <f t="shared" si="52"/>
        <v>814244008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4765</v>
      </c>
    </row>
    <row r="881" spans="1:8">
      <c r="A881" s="105" t="str">
        <f t="shared" si="51"/>
        <v>Слънчо АД</v>
      </c>
      <c r="B881" s="105" t="str">
        <f t="shared" si="52"/>
        <v>814244008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98</v>
      </c>
    </row>
    <row r="882" spans="1:8">
      <c r="A882" s="105" t="str">
        <f t="shared" si="51"/>
        <v>Слънчо АД</v>
      </c>
      <c r="B882" s="105" t="str">
        <f t="shared" si="52"/>
        <v>814244008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363</v>
      </c>
    </row>
    <row r="883" spans="1:8">
      <c r="A883" s="105" t="str">
        <f t="shared" si="51"/>
        <v>Слънчо АД</v>
      </c>
      <c r="B883" s="105" t="str">
        <f t="shared" si="52"/>
        <v>814244008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484</v>
      </c>
    </row>
    <row r="884" spans="1:8">
      <c r="A884" s="105" t="str">
        <f t="shared" si="51"/>
        <v>Слънчо АД</v>
      </c>
      <c r="B884" s="105" t="str">
        <f t="shared" si="52"/>
        <v>814244008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172</v>
      </c>
    </row>
    <row r="885" spans="1:8">
      <c r="A885" s="105" t="str">
        <f t="shared" si="51"/>
        <v>Слънчо АД</v>
      </c>
      <c r="B885" s="105" t="str">
        <f t="shared" si="52"/>
        <v>814244008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12</v>
      </c>
    </row>
    <row r="886" spans="1:8">
      <c r="A886" s="105" t="str">
        <f t="shared" si="51"/>
        <v>Слънчо АД</v>
      </c>
      <c r="B886" s="105" t="str">
        <f t="shared" si="52"/>
        <v>814244008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>
      <c r="A887" s="105" t="str">
        <f t="shared" si="51"/>
        <v>Слънчо АД</v>
      </c>
      <c r="B887" s="105" t="str">
        <f t="shared" si="52"/>
        <v>814244008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>
      <c r="A888" s="105" t="str">
        <f t="shared" si="51"/>
        <v>Слънчо АД</v>
      </c>
      <c r="B888" s="105" t="str">
        <f t="shared" si="52"/>
        <v>814244008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10</v>
      </c>
    </row>
    <row r="889" spans="1:8">
      <c r="A889" s="105" t="str">
        <f t="shared" si="51"/>
        <v>Слънчо АД</v>
      </c>
      <c r="B889" s="105" t="str">
        <f t="shared" si="52"/>
        <v>814244008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1139</v>
      </c>
    </row>
    <row r="890" spans="1:8">
      <c r="A890" s="105" t="str">
        <f t="shared" si="51"/>
        <v>Слънчо АД</v>
      </c>
      <c r="B890" s="105" t="str">
        <f t="shared" si="52"/>
        <v>814244008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>
      <c r="A891" s="105" t="str">
        <f t="shared" si="51"/>
        <v>Слънчо АД</v>
      </c>
      <c r="B891" s="105" t="str">
        <f t="shared" si="52"/>
        <v>814244008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>
      <c r="A892" s="105" t="str">
        <f t="shared" si="51"/>
        <v>Слънчо АД</v>
      </c>
      <c r="B892" s="105" t="str">
        <f t="shared" si="52"/>
        <v>814244008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>
      <c r="A893" s="105" t="str">
        <f t="shared" si="51"/>
        <v>Слънчо АД</v>
      </c>
      <c r="B893" s="105" t="str">
        <f t="shared" si="52"/>
        <v>814244008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>
      <c r="A894" s="105" t="str">
        <f t="shared" si="51"/>
        <v>Слънчо АД</v>
      </c>
      <c r="B894" s="105" t="str">
        <f t="shared" si="52"/>
        <v>814244008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>
      <c r="A895" s="105" t="str">
        <f t="shared" si="51"/>
        <v>Слънчо АД</v>
      </c>
      <c r="B895" s="105" t="str">
        <f t="shared" si="52"/>
        <v>814244008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>
      <c r="A896" s="105" t="str">
        <f t="shared" si="51"/>
        <v>Слънчо АД</v>
      </c>
      <c r="B896" s="105" t="str">
        <f t="shared" si="52"/>
        <v>814244008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>
      <c r="A897" s="105" t="str">
        <f t="shared" si="51"/>
        <v>Слънчо АД</v>
      </c>
      <c r="B897" s="105" t="str">
        <f t="shared" si="52"/>
        <v>814244008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>
      <c r="A898" s="105" t="str">
        <f t="shared" si="51"/>
        <v>Слънчо АД</v>
      </c>
      <c r="B898" s="105" t="str">
        <f t="shared" si="52"/>
        <v>814244008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>
      <c r="A899" s="105" t="str">
        <f t="shared" si="51"/>
        <v>Слънчо АД</v>
      </c>
      <c r="B899" s="105" t="str">
        <f t="shared" si="52"/>
        <v>814244008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>
      <c r="A900" s="105" t="str">
        <f t="shared" si="51"/>
        <v>Слънчо АД</v>
      </c>
      <c r="B900" s="105" t="str">
        <f t="shared" si="52"/>
        <v>814244008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>
      <c r="A901" s="105" t="str">
        <f t="shared" si="51"/>
        <v>Слънчо АД</v>
      </c>
      <c r="B901" s="105" t="str">
        <f t="shared" si="52"/>
        <v>814244008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>
      <c r="A902" s="105" t="str">
        <f t="shared" si="51"/>
        <v>Слънчо АД</v>
      </c>
      <c r="B902" s="105" t="str">
        <f t="shared" si="52"/>
        <v>814244008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>
      <c r="A903" s="105" t="str">
        <f t="shared" si="51"/>
        <v>Слънчо АД</v>
      </c>
      <c r="B903" s="105" t="str">
        <f t="shared" si="52"/>
        <v>814244008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>
      <c r="A904" s="105" t="str">
        <f t="shared" si="51"/>
        <v>Слънчо АД</v>
      </c>
      <c r="B904" s="105" t="str">
        <f t="shared" si="52"/>
        <v>814244008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>
      <c r="A905" s="105" t="str">
        <f t="shared" si="51"/>
        <v>Слънчо АД</v>
      </c>
      <c r="B905" s="105" t="str">
        <f t="shared" si="52"/>
        <v>814244008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>
      <c r="A906" s="105" t="str">
        <f t="shared" si="51"/>
        <v>Слънчо АД</v>
      </c>
      <c r="B906" s="105" t="str">
        <f t="shared" si="52"/>
        <v>814244008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>
      <c r="A907" s="105" t="str">
        <f t="shared" si="51"/>
        <v>Слънчо АД</v>
      </c>
      <c r="B907" s="105" t="str">
        <f t="shared" si="52"/>
        <v>814244008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>
      <c r="A908" s="105" t="str">
        <f t="shared" si="51"/>
        <v>Слънчо АД</v>
      </c>
      <c r="B908" s="105" t="str">
        <f t="shared" si="52"/>
        <v>814244008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>
      <c r="A909" s="105" t="str">
        <f t="shared" si="51"/>
        <v>Слънчо АД</v>
      </c>
      <c r="B909" s="105" t="str">
        <f t="shared" si="52"/>
        <v>814244008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>
      <c r="A910" s="105" t="str">
        <f t="shared" si="51"/>
        <v>Слънчо АД</v>
      </c>
      <c r="B910" s="105" t="str">
        <f t="shared" si="52"/>
        <v>814244008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1139</v>
      </c>
    </row>
    <row r="911" spans="1:8" s="497" customFormat="1">
      <c r="C911" s="580"/>
      <c r="F911" s="501" t="s">
        <v>864</v>
      </c>
    </row>
    <row r="912" spans="1:8">
      <c r="A912" s="105" t="str">
        <f t="shared" ref="A912:A975" si="54">pdeName</f>
        <v>Слънчо АД</v>
      </c>
      <c r="B912" s="105" t="str">
        <f t="shared" ref="B912:B975" si="55">pdeBulstat</f>
        <v>814244008</v>
      </c>
      <c r="C912" s="581">
        <f t="shared" ref="C912:C975" si="56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>
      <c r="A913" s="105" t="str">
        <f t="shared" si="54"/>
        <v>Слънчо АД</v>
      </c>
      <c r="B913" s="105" t="str">
        <f t="shared" si="55"/>
        <v>814244008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>
      <c r="A914" s="105" t="str">
        <f t="shared" si="54"/>
        <v>Слънчо АД</v>
      </c>
      <c r="B914" s="105" t="str">
        <f t="shared" si="55"/>
        <v>814244008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>
      <c r="A915" s="105" t="str">
        <f t="shared" si="54"/>
        <v>Слънчо АД</v>
      </c>
      <c r="B915" s="105" t="str">
        <f t="shared" si="55"/>
        <v>814244008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>
      <c r="A916" s="105" t="str">
        <f t="shared" si="54"/>
        <v>Слънчо АД</v>
      </c>
      <c r="B916" s="105" t="str">
        <f t="shared" si="55"/>
        <v>814244008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>
      <c r="A917" s="105" t="str">
        <f t="shared" si="54"/>
        <v>Слънчо АД</v>
      </c>
      <c r="B917" s="105" t="str">
        <f t="shared" si="55"/>
        <v>814244008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>
      <c r="A918" s="105" t="str">
        <f t="shared" si="54"/>
        <v>Слънчо АД</v>
      </c>
      <c r="B918" s="105" t="str">
        <f t="shared" si="55"/>
        <v>814244008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>
      <c r="A919" s="105" t="str">
        <f t="shared" si="54"/>
        <v>Слънчо АД</v>
      </c>
      <c r="B919" s="105" t="str">
        <f t="shared" si="55"/>
        <v>814244008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>
      <c r="A920" s="105" t="str">
        <f t="shared" si="54"/>
        <v>Слънчо АД</v>
      </c>
      <c r="B920" s="105" t="str">
        <f t="shared" si="55"/>
        <v>814244008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>
      <c r="A921" s="105" t="str">
        <f t="shared" si="54"/>
        <v>Слънчо АД</v>
      </c>
      <c r="B921" s="105" t="str">
        <f t="shared" si="55"/>
        <v>814244008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>
      <c r="A922" s="105" t="str">
        <f t="shared" si="54"/>
        <v>Слънчо АД</v>
      </c>
      <c r="B922" s="105" t="str">
        <f t="shared" si="55"/>
        <v>814244008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>
      <c r="A923" s="105" t="str">
        <f t="shared" si="54"/>
        <v>Слънчо АД</v>
      </c>
      <c r="B923" s="105" t="str">
        <f t="shared" si="55"/>
        <v>814244008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>
      <c r="A924" s="105" t="str">
        <f t="shared" si="54"/>
        <v>Слънчо АД</v>
      </c>
      <c r="B924" s="105" t="str">
        <f t="shared" si="55"/>
        <v>814244008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>
      <c r="A925" s="105" t="str">
        <f t="shared" si="54"/>
        <v>Слънчо АД</v>
      </c>
      <c r="B925" s="105" t="str">
        <f t="shared" si="55"/>
        <v>814244008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>
      <c r="A926" s="105" t="str">
        <f t="shared" si="54"/>
        <v>Слънчо АД</v>
      </c>
      <c r="B926" s="105" t="str">
        <f t="shared" si="55"/>
        <v>814244008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>
      <c r="A927" s="105" t="str">
        <f t="shared" si="54"/>
        <v>Слънчо АД</v>
      </c>
      <c r="B927" s="105" t="str">
        <f t="shared" si="55"/>
        <v>814244008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846</v>
      </c>
    </row>
    <row r="928" spans="1:8">
      <c r="A928" s="105" t="str">
        <f t="shared" si="54"/>
        <v>Слънчо АД</v>
      </c>
      <c r="B928" s="105" t="str">
        <f t="shared" si="55"/>
        <v>814244008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>
      <c r="A929" s="105" t="str">
        <f t="shared" si="54"/>
        <v>Слънчо АД</v>
      </c>
      <c r="B929" s="105" t="str">
        <f t="shared" si="55"/>
        <v>814244008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>
      <c r="A930" s="105" t="str">
        <f t="shared" si="54"/>
        <v>Слънчо АД</v>
      </c>
      <c r="B930" s="105" t="str">
        <f t="shared" si="55"/>
        <v>814244008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>
      <c r="A931" s="105" t="str">
        <f t="shared" si="54"/>
        <v>Слънчо АД</v>
      </c>
      <c r="B931" s="105" t="str">
        <f t="shared" si="55"/>
        <v>814244008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>
      <c r="A932" s="105" t="str">
        <f t="shared" si="54"/>
        <v>Слънчо АД</v>
      </c>
      <c r="B932" s="105" t="str">
        <f t="shared" si="55"/>
        <v>814244008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>
      <c r="A933" s="105" t="str">
        <f t="shared" si="54"/>
        <v>Слънчо АД</v>
      </c>
      <c r="B933" s="105" t="str">
        <f t="shared" si="55"/>
        <v>814244008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>
      <c r="A934" s="105" t="str">
        <f t="shared" si="54"/>
        <v>Слънчо АД</v>
      </c>
      <c r="B934" s="105" t="str">
        <f t="shared" si="55"/>
        <v>814244008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>
      <c r="A935" s="105" t="str">
        <f t="shared" si="54"/>
        <v>Слънчо АД</v>
      </c>
      <c r="B935" s="105" t="str">
        <f t="shared" si="55"/>
        <v>814244008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>
      <c r="A936" s="105" t="str">
        <f t="shared" si="54"/>
        <v>Слънчо АД</v>
      </c>
      <c r="B936" s="105" t="str">
        <f t="shared" si="55"/>
        <v>814244008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>
      <c r="A937" s="105" t="str">
        <f t="shared" si="54"/>
        <v>Слънчо АД</v>
      </c>
      <c r="B937" s="105" t="str">
        <f t="shared" si="55"/>
        <v>814244008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</v>
      </c>
    </row>
    <row r="938" spans="1:8">
      <c r="A938" s="105" t="str">
        <f t="shared" si="54"/>
        <v>Слънчо АД</v>
      </c>
      <c r="B938" s="105" t="str">
        <f t="shared" si="55"/>
        <v>814244008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>
      <c r="A939" s="105" t="str">
        <f t="shared" si="54"/>
        <v>Слънчо АД</v>
      </c>
      <c r="B939" s="105" t="str">
        <f t="shared" si="55"/>
        <v>814244008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>
      <c r="A940" s="105" t="str">
        <f t="shared" si="54"/>
        <v>Слънчо АД</v>
      </c>
      <c r="B940" s="105" t="str">
        <f t="shared" si="55"/>
        <v>814244008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>
      <c r="A941" s="105" t="str">
        <f t="shared" si="54"/>
        <v>Слънчо АД</v>
      </c>
      <c r="B941" s="105" t="str">
        <f t="shared" si="55"/>
        <v>814244008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</v>
      </c>
    </row>
    <row r="942" spans="1:8">
      <c r="A942" s="105" t="str">
        <f t="shared" si="54"/>
        <v>Слънчо АД</v>
      </c>
      <c r="B942" s="105" t="str">
        <f t="shared" si="55"/>
        <v>814244008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851</v>
      </c>
    </row>
    <row r="943" spans="1:8">
      <c r="A943" s="105" t="str">
        <f t="shared" si="54"/>
        <v>Слънчо АД</v>
      </c>
      <c r="B943" s="105" t="str">
        <f t="shared" si="55"/>
        <v>814244008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851</v>
      </c>
    </row>
    <row r="944" spans="1:8">
      <c r="A944" s="105" t="str">
        <f t="shared" si="54"/>
        <v>Слънчо АД</v>
      </c>
      <c r="B944" s="105" t="str">
        <f t="shared" si="55"/>
        <v>814244008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>
      <c r="A945" s="105" t="str">
        <f t="shared" si="54"/>
        <v>Слънчо АД</v>
      </c>
      <c r="B945" s="105" t="str">
        <f t="shared" si="55"/>
        <v>814244008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>
      <c r="A946" s="105" t="str">
        <f t="shared" si="54"/>
        <v>Слънчо АД</v>
      </c>
      <c r="B946" s="105" t="str">
        <f t="shared" si="55"/>
        <v>814244008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>
      <c r="A947" s="105" t="str">
        <f t="shared" si="54"/>
        <v>Слънчо АД</v>
      </c>
      <c r="B947" s="105" t="str">
        <f t="shared" si="55"/>
        <v>814244008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>
      <c r="A948" s="105" t="str">
        <f t="shared" si="54"/>
        <v>Слънчо АД</v>
      </c>
      <c r="B948" s="105" t="str">
        <f t="shared" si="55"/>
        <v>814244008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>
      <c r="A949" s="105" t="str">
        <f t="shared" si="54"/>
        <v>Слънчо АД</v>
      </c>
      <c r="B949" s="105" t="str">
        <f t="shared" si="55"/>
        <v>814244008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>
      <c r="A950" s="105" t="str">
        <f t="shared" si="54"/>
        <v>Слънчо АД</v>
      </c>
      <c r="B950" s="105" t="str">
        <f t="shared" si="55"/>
        <v>814244008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>
      <c r="A951" s="105" t="str">
        <f t="shared" si="54"/>
        <v>Слънчо АД</v>
      </c>
      <c r="B951" s="105" t="str">
        <f t="shared" si="55"/>
        <v>814244008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>
      <c r="A952" s="105" t="str">
        <f t="shared" si="54"/>
        <v>Слънчо АД</v>
      </c>
      <c r="B952" s="105" t="str">
        <f t="shared" si="55"/>
        <v>814244008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>
      <c r="A953" s="105" t="str">
        <f t="shared" si="54"/>
        <v>Слънчо АД</v>
      </c>
      <c r="B953" s="105" t="str">
        <f t="shared" si="55"/>
        <v>814244008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>
      <c r="A954" s="105" t="str">
        <f t="shared" si="54"/>
        <v>Слънчо АД</v>
      </c>
      <c r="B954" s="105" t="str">
        <f t="shared" si="55"/>
        <v>814244008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>
      <c r="A955" s="105" t="str">
        <f t="shared" si="54"/>
        <v>Слънчо АД</v>
      </c>
      <c r="B955" s="105" t="str">
        <f t="shared" si="55"/>
        <v>814244008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>
      <c r="A956" s="105" t="str">
        <f t="shared" si="54"/>
        <v>Слънчо АД</v>
      </c>
      <c r="B956" s="105" t="str">
        <f t="shared" si="55"/>
        <v>814244008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>
      <c r="A957" s="105" t="str">
        <f t="shared" si="54"/>
        <v>Слънчо АД</v>
      </c>
      <c r="B957" s="105" t="str">
        <f t="shared" si="55"/>
        <v>814244008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>
      <c r="A958" s="105" t="str">
        <f t="shared" si="54"/>
        <v>Слънчо АД</v>
      </c>
      <c r="B958" s="105" t="str">
        <f t="shared" si="55"/>
        <v>814244008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>
      <c r="A959" s="105" t="str">
        <f t="shared" si="54"/>
        <v>Слънчо АД</v>
      </c>
      <c r="B959" s="105" t="str">
        <f t="shared" si="55"/>
        <v>814244008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846</v>
      </c>
    </row>
    <row r="960" spans="1:8">
      <c r="A960" s="105" t="str">
        <f t="shared" si="54"/>
        <v>Слънчо АД</v>
      </c>
      <c r="B960" s="105" t="str">
        <f t="shared" si="55"/>
        <v>814244008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>
      <c r="A961" s="105" t="str">
        <f t="shared" si="54"/>
        <v>Слънчо АД</v>
      </c>
      <c r="B961" s="105" t="str">
        <f t="shared" si="55"/>
        <v>814244008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>
      <c r="A962" s="105" t="str">
        <f t="shared" si="54"/>
        <v>Слънчо АД</v>
      </c>
      <c r="B962" s="105" t="str">
        <f t="shared" si="55"/>
        <v>814244008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>
      <c r="A963" s="105" t="str">
        <f t="shared" si="54"/>
        <v>Слънчо АД</v>
      </c>
      <c r="B963" s="105" t="str">
        <f t="shared" si="55"/>
        <v>814244008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>
      <c r="A964" s="105" t="str">
        <f t="shared" si="54"/>
        <v>Слънчо АД</v>
      </c>
      <c r="B964" s="105" t="str">
        <f t="shared" si="55"/>
        <v>814244008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>
      <c r="A965" s="105" t="str">
        <f t="shared" si="54"/>
        <v>Слънчо АД</v>
      </c>
      <c r="B965" s="105" t="str">
        <f t="shared" si="55"/>
        <v>814244008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>
      <c r="A966" s="105" t="str">
        <f t="shared" si="54"/>
        <v>Слънчо АД</v>
      </c>
      <c r="B966" s="105" t="str">
        <f t="shared" si="55"/>
        <v>814244008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>
      <c r="A967" s="105" t="str">
        <f t="shared" si="54"/>
        <v>Слънчо АД</v>
      </c>
      <c r="B967" s="105" t="str">
        <f t="shared" si="55"/>
        <v>814244008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>
      <c r="A968" s="105" t="str">
        <f t="shared" si="54"/>
        <v>Слънчо АД</v>
      </c>
      <c r="B968" s="105" t="str">
        <f t="shared" si="55"/>
        <v>814244008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>
      <c r="A969" s="105" t="str">
        <f t="shared" si="54"/>
        <v>Слънчо АД</v>
      </c>
      <c r="B969" s="105" t="str">
        <f t="shared" si="55"/>
        <v>814244008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</v>
      </c>
    </row>
    <row r="970" spans="1:8">
      <c r="A970" s="105" t="str">
        <f t="shared" si="54"/>
        <v>Слънчо АД</v>
      </c>
      <c r="B970" s="105" t="str">
        <f t="shared" si="55"/>
        <v>814244008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>
      <c r="A971" s="105" t="str">
        <f t="shared" si="54"/>
        <v>Слънчо АД</v>
      </c>
      <c r="B971" s="105" t="str">
        <f t="shared" si="55"/>
        <v>814244008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>
      <c r="A972" s="105" t="str">
        <f t="shared" si="54"/>
        <v>Слънчо АД</v>
      </c>
      <c r="B972" s="105" t="str">
        <f t="shared" si="55"/>
        <v>814244008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>
      <c r="A973" s="105" t="str">
        <f t="shared" si="54"/>
        <v>Слънчо АД</v>
      </c>
      <c r="B973" s="105" t="str">
        <f t="shared" si="55"/>
        <v>814244008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</v>
      </c>
    </row>
    <row r="974" spans="1:8">
      <c r="A974" s="105" t="str">
        <f t="shared" si="54"/>
        <v>Слънчо АД</v>
      </c>
      <c r="B974" s="105" t="str">
        <f t="shared" si="55"/>
        <v>814244008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851</v>
      </c>
    </row>
    <row r="975" spans="1:8">
      <c r="A975" s="105" t="str">
        <f t="shared" si="54"/>
        <v>Слънчо АД</v>
      </c>
      <c r="B975" s="105" t="str">
        <f t="shared" si="55"/>
        <v>814244008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851</v>
      </c>
    </row>
    <row r="976" spans="1:8">
      <c r="A976" s="105" t="str">
        <f t="shared" ref="A976:A1039" si="57">pdeName</f>
        <v>Слънчо АД</v>
      </c>
      <c r="B976" s="105" t="str">
        <f t="shared" ref="B976:B1039" si="58">pdeBulstat</f>
        <v>814244008</v>
      </c>
      <c r="C976" s="581">
        <f t="shared" ref="C976:C1039" si="5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>
      <c r="A977" s="105" t="str">
        <f t="shared" si="57"/>
        <v>Слънчо АД</v>
      </c>
      <c r="B977" s="105" t="str">
        <f t="shared" si="58"/>
        <v>814244008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>
      <c r="A978" s="105" t="str">
        <f t="shared" si="57"/>
        <v>Слънчо АД</v>
      </c>
      <c r="B978" s="105" t="str">
        <f t="shared" si="58"/>
        <v>814244008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>
      <c r="A979" s="105" t="str">
        <f t="shared" si="57"/>
        <v>Слънчо АД</v>
      </c>
      <c r="B979" s="105" t="str">
        <f t="shared" si="58"/>
        <v>814244008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>
      <c r="A980" s="105" t="str">
        <f t="shared" si="57"/>
        <v>Слънчо АД</v>
      </c>
      <c r="B980" s="105" t="str">
        <f t="shared" si="58"/>
        <v>814244008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>
      <c r="A981" s="105" t="str">
        <f t="shared" si="57"/>
        <v>Слънчо АД</v>
      </c>
      <c r="B981" s="105" t="str">
        <f t="shared" si="58"/>
        <v>814244008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>
      <c r="A982" s="105" t="str">
        <f t="shared" si="57"/>
        <v>Слънчо АД</v>
      </c>
      <c r="B982" s="105" t="str">
        <f t="shared" si="58"/>
        <v>814244008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>
      <c r="A983" s="105" t="str">
        <f t="shared" si="57"/>
        <v>Слънчо АД</v>
      </c>
      <c r="B983" s="105" t="str">
        <f t="shared" si="58"/>
        <v>814244008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>
      <c r="A984" s="105" t="str">
        <f t="shared" si="57"/>
        <v>Слънчо АД</v>
      </c>
      <c r="B984" s="105" t="str">
        <f t="shared" si="58"/>
        <v>814244008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>
      <c r="A985" s="105" t="str">
        <f t="shared" si="57"/>
        <v>Слънчо АД</v>
      </c>
      <c r="B985" s="105" t="str">
        <f t="shared" si="58"/>
        <v>814244008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>
      <c r="A986" s="105" t="str">
        <f t="shared" si="57"/>
        <v>Слънчо АД</v>
      </c>
      <c r="B986" s="105" t="str">
        <f t="shared" si="58"/>
        <v>814244008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>
      <c r="A987" s="105" t="str">
        <f t="shared" si="57"/>
        <v>Слънчо АД</v>
      </c>
      <c r="B987" s="105" t="str">
        <f t="shared" si="58"/>
        <v>814244008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>
      <c r="A988" s="105" t="str">
        <f t="shared" si="57"/>
        <v>Слънчо АД</v>
      </c>
      <c r="B988" s="105" t="str">
        <f t="shared" si="58"/>
        <v>814244008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>
      <c r="A989" s="105" t="str">
        <f t="shared" si="57"/>
        <v>Слънчо АД</v>
      </c>
      <c r="B989" s="105" t="str">
        <f t="shared" si="58"/>
        <v>814244008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>
      <c r="A990" s="105" t="str">
        <f t="shared" si="57"/>
        <v>Слънчо АД</v>
      </c>
      <c r="B990" s="105" t="str">
        <f t="shared" si="58"/>
        <v>814244008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>
      <c r="A991" s="105" t="str">
        <f t="shared" si="57"/>
        <v>Слънчо АД</v>
      </c>
      <c r="B991" s="105" t="str">
        <f t="shared" si="58"/>
        <v>814244008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>
      <c r="A992" s="105" t="str">
        <f t="shared" si="57"/>
        <v>Слънчо АД</v>
      </c>
      <c r="B992" s="105" t="str">
        <f t="shared" si="58"/>
        <v>814244008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>
      <c r="A993" s="105" t="str">
        <f t="shared" si="57"/>
        <v>Слънчо АД</v>
      </c>
      <c r="B993" s="105" t="str">
        <f t="shared" si="58"/>
        <v>814244008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>
      <c r="A994" s="105" t="str">
        <f t="shared" si="57"/>
        <v>Слънчо АД</v>
      </c>
      <c r="B994" s="105" t="str">
        <f t="shared" si="58"/>
        <v>814244008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>
      <c r="A995" s="105" t="str">
        <f t="shared" si="57"/>
        <v>Слънчо АД</v>
      </c>
      <c r="B995" s="105" t="str">
        <f t="shared" si="58"/>
        <v>814244008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>
      <c r="A996" s="105" t="str">
        <f t="shared" si="57"/>
        <v>Слънчо АД</v>
      </c>
      <c r="B996" s="105" t="str">
        <f t="shared" si="58"/>
        <v>814244008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>
      <c r="A997" s="105" t="str">
        <f t="shared" si="57"/>
        <v>Слънчо АД</v>
      </c>
      <c r="B997" s="105" t="str">
        <f t="shared" si="58"/>
        <v>814244008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>
      <c r="A998" s="105" t="str">
        <f t="shared" si="57"/>
        <v>Слънчо АД</v>
      </c>
      <c r="B998" s="105" t="str">
        <f t="shared" si="58"/>
        <v>814244008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>
      <c r="A999" s="105" t="str">
        <f t="shared" si="57"/>
        <v>Слънчо АД</v>
      </c>
      <c r="B999" s="105" t="str">
        <f t="shared" si="58"/>
        <v>814244008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>
      <c r="A1000" s="105" t="str">
        <f t="shared" si="57"/>
        <v>Слънчо АД</v>
      </c>
      <c r="B1000" s="105" t="str">
        <f t="shared" si="58"/>
        <v>814244008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>
      <c r="A1001" s="105" t="str">
        <f t="shared" si="57"/>
        <v>Слънчо АД</v>
      </c>
      <c r="B1001" s="105" t="str">
        <f t="shared" si="58"/>
        <v>814244008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>
      <c r="A1002" s="105" t="str">
        <f t="shared" si="57"/>
        <v>Слънчо АД</v>
      </c>
      <c r="B1002" s="105" t="str">
        <f t="shared" si="58"/>
        <v>814244008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>
      <c r="A1003" s="105" t="str">
        <f t="shared" si="57"/>
        <v>Слънчо АД</v>
      </c>
      <c r="B1003" s="105" t="str">
        <f t="shared" si="58"/>
        <v>814244008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>
      <c r="A1004" s="105" t="str">
        <f t="shared" si="57"/>
        <v>Слънчо АД</v>
      </c>
      <c r="B1004" s="105" t="str">
        <f t="shared" si="58"/>
        <v>814244008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>
      <c r="A1005" s="105" t="str">
        <f t="shared" si="57"/>
        <v>Слънчо АД</v>
      </c>
      <c r="B1005" s="105" t="str">
        <f t="shared" si="58"/>
        <v>814244008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>
      <c r="A1006" s="105" t="str">
        <f t="shared" si="57"/>
        <v>Слънчо АД</v>
      </c>
      <c r="B1006" s="105" t="str">
        <f t="shared" si="58"/>
        <v>814244008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>
      <c r="A1007" s="105" t="str">
        <f t="shared" si="57"/>
        <v>Слънчо АД</v>
      </c>
      <c r="B1007" s="105" t="str">
        <f t="shared" si="58"/>
        <v>814244008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>
      <c r="A1008" s="105" t="str">
        <f t="shared" si="57"/>
        <v>Слънчо АД</v>
      </c>
      <c r="B1008" s="105" t="str">
        <f t="shared" si="58"/>
        <v>814244008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>
      <c r="A1009" s="105" t="str">
        <f t="shared" si="57"/>
        <v>Слънчо АД</v>
      </c>
      <c r="B1009" s="105" t="str">
        <f t="shared" si="58"/>
        <v>814244008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>
      <c r="A1010" s="105" t="str">
        <f t="shared" si="57"/>
        <v>Слънчо АД</v>
      </c>
      <c r="B1010" s="105" t="str">
        <f t="shared" si="58"/>
        <v>814244008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>
      <c r="A1011" s="105" t="str">
        <f t="shared" si="57"/>
        <v>Слънчо АД</v>
      </c>
      <c r="B1011" s="105" t="str">
        <f t="shared" si="58"/>
        <v>814244008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>
      <c r="A1012" s="105" t="str">
        <f t="shared" si="57"/>
        <v>Слънчо АД</v>
      </c>
      <c r="B1012" s="105" t="str">
        <f t="shared" si="58"/>
        <v>814244008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>
      <c r="A1013" s="105" t="str">
        <f t="shared" si="57"/>
        <v>Слънчо АД</v>
      </c>
      <c r="B1013" s="105" t="str">
        <f t="shared" si="58"/>
        <v>814244008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>
      <c r="A1014" s="105" t="str">
        <f t="shared" si="57"/>
        <v>Слънчо АД</v>
      </c>
      <c r="B1014" s="105" t="str">
        <f t="shared" si="58"/>
        <v>814244008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>
      <c r="A1015" s="105" t="str">
        <f t="shared" si="57"/>
        <v>Слънчо АД</v>
      </c>
      <c r="B1015" s="105" t="str">
        <f t="shared" si="58"/>
        <v>814244008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>
      <c r="A1016" s="105" t="str">
        <f t="shared" si="57"/>
        <v>Слънчо АД</v>
      </c>
      <c r="B1016" s="105" t="str">
        <f t="shared" si="58"/>
        <v>814244008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>
      <c r="A1017" s="105" t="str">
        <f t="shared" si="57"/>
        <v>Слънчо АД</v>
      </c>
      <c r="B1017" s="105" t="str">
        <f t="shared" si="58"/>
        <v>814244008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>
      <c r="A1018" s="105" t="str">
        <f t="shared" si="57"/>
        <v>Слънчо АД</v>
      </c>
      <c r="B1018" s="105" t="str">
        <f t="shared" si="58"/>
        <v>814244008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>
      <c r="A1019" s="105" t="str">
        <f t="shared" si="57"/>
        <v>Слънчо АД</v>
      </c>
      <c r="B1019" s="105" t="str">
        <f t="shared" si="58"/>
        <v>814244008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>
      <c r="A1020" s="105" t="str">
        <f t="shared" si="57"/>
        <v>Слънчо АД</v>
      </c>
      <c r="B1020" s="105" t="str">
        <f t="shared" si="58"/>
        <v>814244008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>
      <c r="A1021" s="105" t="str">
        <f t="shared" si="57"/>
        <v>Слънчо АД</v>
      </c>
      <c r="B1021" s="105" t="str">
        <f t="shared" si="58"/>
        <v>814244008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>
      <c r="A1022" s="105" t="str">
        <f t="shared" si="57"/>
        <v>Слънчо АД</v>
      </c>
      <c r="B1022" s="105" t="str">
        <f t="shared" si="58"/>
        <v>814244008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>
      <c r="A1023" s="105" t="str">
        <f t="shared" si="57"/>
        <v>Слънчо АД</v>
      </c>
      <c r="B1023" s="105" t="str">
        <f t="shared" si="58"/>
        <v>814244008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>
      <c r="A1024" s="105" t="str">
        <f t="shared" si="57"/>
        <v>Слънчо АД</v>
      </c>
      <c r="B1024" s="105" t="str">
        <f t="shared" si="58"/>
        <v>814244008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36</v>
      </c>
    </row>
    <row r="1025" spans="1:8">
      <c r="A1025" s="105" t="str">
        <f t="shared" si="57"/>
        <v>Слънчо АД</v>
      </c>
      <c r="B1025" s="105" t="str">
        <f t="shared" si="58"/>
        <v>814244008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>
      <c r="A1026" s="105" t="str">
        <f t="shared" si="57"/>
        <v>Слънчо АД</v>
      </c>
      <c r="B1026" s="105" t="str">
        <f t="shared" si="58"/>
        <v>814244008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36</v>
      </c>
    </row>
    <row r="1027" spans="1:8">
      <c r="A1027" s="105" t="str">
        <f t="shared" si="57"/>
        <v>Слънчо АД</v>
      </c>
      <c r="B1027" s="105" t="str">
        <f t="shared" si="58"/>
        <v>814244008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>
      <c r="A1028" s="105" t="str">
        <f t="shared" si="57"/>
        <v>Слънчо АД</v>
      </c>
      <c r="B1028" s="105" t="str">
        <f t="shared" si="58"/>
        <v>814244008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>
      <c r="A1029" s="105" t="str">
        <f t="shared" si="57"/>
        <v>Слънчо АД</v>
      </c>
      <c r="B1029" s="105" t="str">
        <f t="shared" si="58"/>
        <v>814244008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>
      <c r="A1030" s="105" t="str">
        <f t="shared" si="57"/>
        <v>Слънчо АД</v>
      </c>
      <c r="B1030" s="105" t="str">
        <f t="shared" si="58"/>
        <v>814244008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>
      <c r="A1031" s="105" t="str">
        <f t="shared" si="57"/>
        <v>Слънчо АД</v>
      </c>
      <c r="B1031" s="105" t="str">
        <f t="shared" si="58"/>
        <v>814244008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>
      <c r="A1032" s="105" t="str">
        <f t="shared" si="57"/>
        <v>Слънчо АД</v>
      </c>
      <c r="B1032" s="105" t="str">
        <f t="shared" si="58"/>
        <v>814244008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>
      <c r="A1033" s="105" t="str">
        <f t="shared" si="57"/>
        <v>Слънчо АД</v>
      </c>
      <c r="B1033" s="105" t="str">
        <f t="shared" si="58"/>
        <v>814244008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>
      <c r="A1034" s="105" t="str">
        <f t="shared" si="57"/>
        <v>Слънчо АД</v>
      </c>
      <c r="B1034" s="105" t="str">
        <f t="shared" si="58"/>
        <v>814244008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>
      <c r="A1035" s="105" t="str">
        <f t="shared" si="57"/>
        <v>Слънчо АД</v>
      </c>
      <c r="B1035" s="105" t="str">
        <f t="shared" si="58"/>
        <v>814244008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>
      <c r="A1036" s="105" t="str">
        <f t="shared" si="57"/>
        <v>Слънчо АД</v>
      </c>
      <c r="B1036" s="105" t="str">
        <f t="shared" si="58"/>
        <v>814244008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>
      <c r="A1037" s="105" t="str">
        <f t="shared" si="57"/>
        <v>Слънчо АД</v>
      </c>
      <c r="B1037" s="105" t="str">
        <f t="shared" si="58"/>
        <v>814244008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>
      <c r="A1038" s="105" t="str">
        <f t="shared" si="57"/>
        <v>Слънчо АД</v>
      </c>
      <c r="B1038" s="105" t="str">
        <f t="shared" si="58"/>
        <v>814244008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133</v>
      </c>
    </row>
    <row r="1039" spans="1:8">
      <c r="A1039" s="105" t="str">
        <f t="shared" si="57"/>
        <v>Слънчо АД</v>
      </c>
      <c r="B1039" s="105" t="str">
        <f t="shared" si="58"/>
        <v>814244008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>
      <c r="A1040" s="105" t="str">
        <f t="shared" ref="A1040:A1103" si="60">pdeName</f>
        <v>Слънчо АД</v>
      </c>
      <c r="B1040" s="105" t="str">
        <f t="shared" ref="B1040:B1103" si="61">pdeBulstat</f>
        <v>814244008</v>
      </c>
      <c r="C1040" s="581">
        <f t="shared" ref="C1040:C1103" si="62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51</v>
      </c>
    </row>
    <row r="1041" spans="1:8">
      <c r="A1041" s="105" t="str">
        <f t="shared" si="60"/>
        <v>Слънчо АД</v>
      </c>
      <c r="B1041" s="105" t="str">
        <f t="shared" si="61"/>
        <v>814244008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>
      <c r="A1042" s="105" t="str">
        <f t="shared" si="60"/>
        <v>Слънчо АД</v>
      </c>
      <c r="B1042" s="105" t="str">
        <f t="shared" si="61"/>
        <v>814244008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>
      <c r="A1043" s="105" t="str">
        <f t="shared" si="60"/>
        <v>Слънчо АД</v>
      </c>
      <c r="B1043" s="105" t="str">
        <f t="shared" si="61"/>
        <v>814244008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48</v>
      </c>
    </row>
    <row r="1044" spans="1:8">
      <c r="A1044" s="105" t="str">
        <f t="shared" si="60"/>
        <v>Слънчо АД</v>
      </c>
      <c r="B1044" s="105" t="str">
        <f t="shared" si="61"/>
        <v>814244008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13</v>
      </c>
    </row>
    <row r="1045" spans="1:8">
      <c r="A1045" s="105" t="str">
        <f t="shared" si="60"/>
        <v>Слънчо АД</v>
      </c>
      <c r="B1045" s="105" t="str">
        <f t="shared" si="61"/>
        <v>814244008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27</v>
      </c>
    </row>
    <row r="1046" spans="1:8">
      <c r="A1046" s="105" t="str">
        <f t="shared" si="60"/>
        <v>Слънчо АД</v>
      </c>
      <c r="B1046" s="105" t="str">
        <f t="shared" si="61"/>
        <v>814244008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</v>
      </c>
    </row>
    <row r="1047" spans="1:8">
      <c r="A1047" s="105" t="str">
        <f t="shared" si="60"/>
        <v>Слънчо АД</v>
      </c>
      <c r="B1047" s="105" t="str">
        <f t="shared" si="61"/>
        <v>814244008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32</v>
      </c>
    </row>
    <row r="1048" spans="1:8">
      <c r="A1048" s="105" t="str">
        <f t="shared" si="60"/>
        <v>Слънчо АД</v>
      </c>
      <c r="B1048" s="105" t="str">
        <f t="shared" si="61"/>
        <v>814244008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23</v>
      </c>
    </row>
    <row r="1049" spans="1:8">
      <c r="A1049" s="105" t="str">
        <f t="shared" si="60"/>
        <v>Слънчо АД</v>
      </c>
      <c r="B1049" s="105" t="str">
        <f t="shared" si="61"/>
        <v>814244008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192</v>
      </c>
    </row>
    <row r="1050" spans="1:8">
      <c r="A1050" s="105" t="str">
        <f t="shared" si="60"/>
        <v>Слънчо АД</v>
      </c>
      <c r="B1050" s="105" t="str">
        <f t="shared" si="61"/>
        <v>814244008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192</v>
      </c>
    </row>
    <row r="1051" spans="1:8">
      <c r="A1051" s="105" t="str">
        <f t="shared" si="60"/>
        <v>Слънчо АД</v>
      </c>
      <c r="B1051" s="105" t="str">
        <f t="shared" si="61"/>
        <v>814244008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>
      <c r="A1052" s="105" t="str">
        <f t="shared" si="60"/>
        <v>Слънчо АД</v>
      </c>
      <c r="B1052" s="105" t="str">
        <f t="shared" si="61"/>
        <v>814244008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>
      <c r="A1053" s="105" t="str">
        <f t="shared" si="60"/>
        <v>Слънчо АД</v>
      </c>
      <c r="B1053" s="105" t="str">
        <f t="shared" si="61"/>
        <v>814244008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>
      <c r="A1054" s="105" t="str">
        <f t="shared" si="60"/>
        <v>Слънчо АД</v>
      </c>
      <c r="B1054" s="105" t="str">
        <f t="shared" si="61"/>
        <v>814244008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>
      <c r="A1055" s="105" t="str">
        <f t="shared" si="60"/>
        <v>Слънчо АД</v>
      </c>
      <c r="B1055" s="105" t="str">
        <f t="shared" si="61"/>
        <v>814244008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>
      <c r="A1056" s="105" t="str">
        <f t="shared" si="60"/>
        <v>Слънчо АД</v>
      </c>
      <c r="B1056" s="105" t="str">
        <f t="shared" si="61"/>
        <v>814244008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>
      <c r="A1057" s="105" t="str">
        <f t="shared" si="60"/>
        <v>Слънчо АД</v>
      </c>
      <c r="B1057" s="105" t="str">
        <f t="shared" si="61"/>
        <v>814244008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>
      <c r="A1058" s="105" t="str">
        <f t="shared" si="60"/>
        <v>Слънчо АД</v>
      </c>
      <c r="B1058" s="105" t="str">
        <f t="shared" si="61"/>
        <v>814244008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>
      <c r="A1059" s="105" t="str">
        <f t="shared" si="60"/>
        <v>Слънчо АД</v>
      </c>
      <c r="B1059" s="105" t="str">
        <f t="shared" si="61"/>
        <v>814244008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>
      <c r="A1060" s="105" t="str">
        <f t="shared" si="60"/>
        <v>Слънчо АД</v>
      </c>
      <c r="B1060" s="105" t="str">
        <f t="shared" si="61"/>
        <v>814244008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>
      <c r="A1061" s="105" t="str">
        <f t="shared" si="60"/>
        <v>Слънчо АД</v>
      </c>
      <c r="B1061" s="105" t="str">
        <f t="shared" si="61"/>
        <v>814244008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>
      <c r="A1062" s="105" t="str">
        <f t="shared" si="60"/>
        <v>Слънчо АД</v>
      </c>
      <c r="B1062" s="105" t="str">
        <f t="shared" si="61"/>
        <v>814244008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>
      <c r="A1063" s="105" t="str">
        <f t="shared" si="60"/>
        <v>Слънчо АД</v>
      </c>
      <c r="B1063" s="105" t="str">
        <f t="shared" si="61"/>
        <v>814244008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>
      <c r="A1064" s="105" t="str">
        <f t="shared" si="60"/>
        <v>Слънчо АД</v>
      </c>
      <c r="B1064" s="105" t="str">
        <f t="shared" si="61"/>
        <v>814244008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>
      <c r="A1065" s="105" t="str">
        <f t="shared" si="60"/>
        <v>Слънчо АД</v>
      </c>
      <c r="B1065" s="105" t="str">
        <f t="shared" si="61"/>
        <v>814244008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>
      <c r="A1066" s="105" t="str">
        <f t="shared" si="60"/>
        <v>Слънчо АД</v>
      </c>
      <c r="B1066" s="105" t="str">
        <f t="shared" si="61"/>
        <v>814244008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>
      <c r="A1067" s="105" t="str">
        <f t="shared" si="60"/>
        <v>Слънчо АД</v>
      </c>
      <c r="B1067" s="105" t="str">
        <f t="shared" si="61"/>
        <v>814244008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36</v>
      </c>
    </row>
    <row r="1068" spans="1:8">
      <c r="A1068" s="105" t="str">
        <f t="shared" si="60"/>
        <v>Слънчо АД</v>
      </c>
      <c r="B1068" s="105" t="str">
        <f t="shared" si="61"/>
        <v>814244008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>
      <c r="A1069" s="105" t="str">
        <f t="shared" si="60"/>
        <v>Слънчо АД</v>
      </c>
      <c r="B1069" s="105" t="str">
        <f t="shared" si="61"/>
        <v>814244008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36</v>
      </c>
    </row>
    <row r="1070" spans="1:8">
      <c r="A1070" s="105" t="str">
        <f t="shared" si="60"/>
        <v>Слънчо АД</v>
      </c>
      <c r="B1070" s="105" t="str">
        <f t="shared" si="61"/>
        <v>814244008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>
      <c r="A1071" s="105" t="str">
        <f t="shared" si="60"/>
        <v>Слънчо АД</v>
      </c>
      <c r="B1071" s="105" t="str">
        <f t="shared" si="61"/>
        <v>814244008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>
      <c r="A1072" s="105" t="str">
        <f t="shared" si="60"/>
        <v>Слънчо АД</v>
      </c>
      <c r="B1072" s="105" t="str">
        <f t="shared" si="61"/>
        <v>814244008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>
      <c r="A1073" s="105" t="str">
        <f t="shared" si="60"/>
        <v>Слънчо АД</v>
      </c>
      <c r="B1073" s="105" t="str">
        <f t="shared" si="61"/>
        <v>814244008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>
      <c r="A1074" s="105" t="str">
        <f t="shared" si="60"/>
        <v>Слънчо АД</v>
      </c>
      <c r="B1074" s="105" t="str">
        <f t="shared" si="61"/>
        <v>814244008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>
      <c r="A1075" s="105" t="str">
        <f t="shared" si="60"/>
        <v>Слънчо АД</v>
      </c>
      <c r="B1075" s="105" t="str">
        <f t="shared" si="61"/>
        <v>814244008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>
      <c r="A1076" s="105" t="str">
        <f t="shared" si="60"/>
        <v>Слънчо АД</v>
      </c>
      <c r="B1076" s="105" t="str">
        <f t="shared" si="61"/>
        <v>814244008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>
      <c r="A1077" s="105" t="str">
        <f t="shared" si="60"/>
        <v>Слънчо АД</v>
      </c>
      <c r="B1077" s="105" t="str">
        <f t="shared" si="61"/>
        <v>814244008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>
      <c r="A1078" s="105" t="str">
        <f t="shared" si="60"/>
        <v>Слънчо АД</v>
      </c>
      <c r="B1078" s="105" t="str">
        <f t="shared" si="61"/>
        <v>814244008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>
      <c r="A1079" s="105" t="str">
        <f t="shared" si="60"/>
        <v>Слънчо АД</v>
      </c>
      <c r="B1079" s="105" t="str">
        <f t="shared" si="61"/>
        <v>814244008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>
      <c r="A1080" s="105" t="str">
        <f t="shared" si="60"/>
        <v>Слънчо АД</v>
      </c>
      <c r="B1080" s="105" t="str">
        <f t="shared" si="61"/>
        <v>814244008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>
      <c r="A1081" s="105" t="str">
        <f t="shared" si="60"/>
        <v>Слънчо АД</v>
      </c>
      <c r="B1081" s="105" t="str">
        <f t="shared" si="61"/>
        <v>814244008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133</v>
      </c>
    </row>
    <row r="1082" spans="1:8">
      <c r="A1082" s="105" t="str">
        <f t="shared" si="60"/>
        <v>Слънчо АД</v>
      </c>
      <c r="B1082" s="105" t="str">
        <f t="shared" si="61"/>
        <v>814244008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>
      <c r="A1083" s="105" t="str">
        <f t="shared" si="60"/>
        <v>Слънчо АД</v>
      </c>
      <c r="B1083" s="105" t="str">
        <f t="shared" si="61"/>
        <v>814244008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51</v>
      </c>
    </row>
    <row r="1084" spans="1:8">
      <c r="A1084" s="105" t="str">
        <f t="shared" si="60"/>
        <v>Слънчо АД</v>
      </c>
      <c r="B1084" s="105" t="str">
        <f t="shared" si="61"/>
        <v>814244008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>
      <c r="A1085" s="105" t="str">
        <f t="shared" si="60"/>
        <v>Слънчо АД</v>
      </c>
      <c r="B1085" s="105" t="str">
        <f t="shared" si="61"/>
        <v>814244008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>
      <c r="A1086" s="105" t="str">
        <f t="shared" si="60"/>
        <v>Слънчо АД</v>
      </c>
      <c r="B1086" s="105" t="str">
        <f t="shared" si="61"/>
        <v>814244008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48</v>
      </c>
    </row>
    <row r="1087" spans="1:8">
      <c r="A1087" s="105" t="str">
        <f t="shared" si="60"/>
        <v>Слънчо АД</v>
      </c>
      <c r="B1087" s="105" t="str">
        <f t="shared" si="61"/>
        <v>814244008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13</v>
      </c>
    </row>
    <row r="1088" spans="1:8">
      <c r="A1088" s="105" t="str">
        <f t="shared" si="60"/>
        <v>Слънчо АД</v>
      </c>
      <c r="B1088" s="105" t="str">
        <f t="shared" si="61"/>
        <v>814244008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27</v>
      </c>
    </row>
    <row r="1089" spans="1:8">
      <c r="A1089" s="105" t="str">
        <f t="shared" si="60"/>
        <v>Слънчо АД</v>
      </c>
      <c r="B1089" s="105" t="str">
        <f t="shared" si="61"/>
        <v>814244008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8</v>
      </c>
    </row>
    <row r="1090" spans="1:8">
      <c r="A1090" s="105" t="str">
        <f t="shared" si="60"/>
        <v>Слънчо АД</v>
      </c>
      <c r="B1090" s="105" t="str">
        <f t="shared" si="61"/>
        <v>814244008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32</v>
      </c>
    </row>
    <row r="1091" spans="1:8">
      <c r="A1091" s="105" t="str">
        <f t="shared" si="60"/>
        <v>Слънчо АД</v>
      </c>
      <c r="B1091" s="105" t="str">
        <f t="shared" si="61"/>
        <v>814244008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23</v>
      </c>
    </row>
    <row r="1092" spans="1:8">
      <c r="A1092" s="105" t="str">
        <f t="shared" si="60"/>
        <v>Слънчо АД</v>
      </c>
      <c r="B1092" s="105" t="str">
        <f t="shared" si="61"/>
        <v>814244008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192</v>
      </c>
    </row>
    <row r="1093" spans="1:8">
      <c r="A1093" s="105" t="str">
        <f t="shared" si="60"/>
        <v>Слънчо АД</v>
      </c>
      <c r="B1093" s="105" t="str">
        <f t="shared" si="61"/>
        <v>814244008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192</v>
      </c>
    </row>
    <row r="1094" spans="1:8">
      <c r="A1094" s="105" t="str">
        <f t="shared" si="60"/>
        <v>Слънчо АД</v>
      </c>
      <c r="B1094" s="105" t="str">
        <f t="shared" si="61"/>
        <v>814244008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>
      <c r="A1095" s="105" t="str">
        <f t="shared" si="60"/>
        <v>Слънчо АД</v>
      </c>
      <c r="B1095" s="105" t="str">
        <f t="shared" si="61"/>
        <v>814244008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>
      <c r="A1096" s="105" t="str">
        <f t="shared" si="60"/>
        <v>Слънчо АД</v>
      </c>
      <c r="B1096" s="105" t="str">
        <f t="shared" si="61"/>
        <v>814244008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>
      <c r="A1097" s="105" t="str">
        <f t="shared" si="60"/>
        <v>Слънчо АД</v>
      </c>
      <c r="B1097" s="105" t="str">
        <f t="shared" si="61"/>
        <v>814244008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>
      <c r="A1098" s="105" t="str">
        <f t="shared" si="60"/>
        <v>Слънчо АД</v>
      </c>
      <c r="B1098" s="105" t="str">
        <f t="shared" si="61"/>
        <v>814244008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>
      <c r="A1099" s="105" t="str">
        <f t="shared" si="60"/>
        <v>Слънчо АД</v>
      </c>
      <c r="B1099" s="105" t="str">
        <f t="shared" si="61"/>
        <v>814244008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>
      <c r="A1100" s="105" t="str">
        <f t="shared" si="60"/>
        <v>Слънчо АД</v>
      </c>
      <c r="B1100" s="105" t="str">
        <f t="shared" si="61"/>
        <v>814244008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>
      <c r="A1101" s="105" t="str">
        <f t="shared" si="60"/>
        <v>Слънчо АД</v>
      </c>
      <c r="B1101" s="105" t="str">
        <f t="shared" si="61"/>
        <v>814244008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>
      <c r="A1102" s="105" t="str">
        <f t="shared" si="60"/>
        <v>Слънчо АД</v>
      </c>
      <c r="B1102" s="105" t="str">
        <f t="shared" si="61"/>
        <v>814244008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>
      <c r="A1103" s="105" t="str">
        <f t="shared" si="60"/>
        <v>Слънчо АД</v>
      </c>
      <c r="B1103" s="105" t="str">
        <f t="shared" si="61"/>
        <v>814244008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Слънчо АД</v>
      </c>
      <c r="B1104" s="105" t="str">
        <f t="shared" ref="B1104:B1167" si="64">pdeBulstat</f>
        <v>814244008</v>
      </c>
      <c r="C1104" s="581">
        <f t="shared" ref="C1104:C1167" si="65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>
      <c r="A1105" s="105" t="str">
        <f t="shared" si="63"/>
        <v>Слънчо АД</v>
      </c>
      <c r="B1105" s="105" t="str">
        <f t="shared" si="64"/>
        <v>814244008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>
      <c r="A1106" s="105" t="str">
        <f t="shared" si="63"/>
        <v>Слънчо АД</v>
      </c>
      <c r="B1106" s="105" t="str">
        <f t="shared" si="64"/>
        <v>814244008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>
      <c r="A1107" s="105" t="str">
        <f t="shared" si="63"/>
        <v>Слънчо АД</v>
      </c>
      <c r="B1107" s="105" t="str">
        <f t="shared" si="64"/>
        <v>814244008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>
      <c r="A1108" s="105" t="str">
        <f t="shared" si="63"/>
        <v>Слънчо АД</v>
      </c>
      <c r="B1108" s="105" t="str">
        <f t="shared" si="64"/>
        <v>814244008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>
      <c r="A1109" s="105" t="str">
        <f t="shared" si="63"/>
        <v>Слънчо АД</v>
      </c>
      <c r="B1109" s="105" t="str">
        <f t="shared" si="64"/>
        <v>814244008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>
      <c r="A1110" s="105" t="str">
        <f t="shared" si="63"/>
        <v>Слънчо АД</v>
      </c>
      <c r="B1110" s="105" t="str">
        <f t="shared" si="64"/>
        <v>814244008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>
      <c r="A1111" s="105" t="str">
        <f t="shared" si="63"/>
        <v>Слънчо АД</v>
      </c>
      <c r="B1111" s="105" t="str">
        <f t="shared" si="64"/>
        <v>814244008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>
      <c r="A1112" s="105" t="str">
        <f t="shared" si="63"/>
        <v>Слънчо АД</v>
      </c>
      <c r="B1112" s="105" t="str">
        <f t="shared" si="64"/>
        <v>814244008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>
      <c r="A1113" s="105" t="str">
        <f t="shared" si="63"/>
        <v>Слънчо АД</v>
      </c>
      <c r="B1113" s="105" t="str">
        <f t="shared" si="64"/>
        <v>814244008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>
      <c r="A1114" s="105" t="str">
        <f t="shared" si="63"/>
        <v>Слънчо АД</v>
      </c>
      <c r="B1114" s="105" t="str">
        <f t="shared" si="64"/>
        <v>814244008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>
      <c r="A1115" s="105" t="str">
        <f t="shared" si="63"/>
        <v>Слънчо АД</v>
      </c>
      <c r="B1115" s="105" t="str">
        <f t="shared" si="64"/>
        <v>814244008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>
      <c r="A1116" s="105" t="str">
        <f t="shared" si="63"/>
        <v>Слънчо АД</v>
      </c>
      <c r="B1116" s="105" t="str">
        <f t="shared" si="64"/>
        <v>814244008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>
      <c r="A1117" s="105" t="str">
        <f t="shared" si="63"/>
        <v>Слънчо АД</v>
      </c>
      <c r="B1117" s="105" t="str">
        <f t="shared" si="64"/>
        <v>814244008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>
      <c r="A1118" s="105" t="str">
        <f t="shared" si="63"/>
        <v>Слънчо АД</v>
      </c>
      <c r="B1118" s="105" t="str">
        <f t="shared" si="64"/>
        <v>814244008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>
      <c r="A1119" s="105" t="str">
        <f t="shared" si="63"/>
        <v>Слънчо АД</v>
      </c>
      <c r="B1119" s="105" t="str">
        <f t="shared" si="64"/>
        <v>814244008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>
      <c r="A1120" s="105" t="str">
        <f t="shared" si="63"/>
        <v>Слънчо АД</v>
      </c>
      <c r="B1120" s="105" t="str">
        <f t="shared" si="64"/>
        <v>814244008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>
      <c r="A1121" s="105" t="str">
        <f t="shared" si="63"/>
        <v>Слънчо АД</v>
      </c>
      <c r="B1121" s="105" t="str">
        <f t="shared" si="64"/>
        <v>814244008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>
      <c r="A1122" s="105" t="str">
        <f t="shared" si="63"/>
        <v>Слънчо АД</v>
      </c>
      <c r="B1122" s="105" t="str">
        <f t="shared" si="64"/>
        <v>814244008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>
      <c r="A1123" s="105" t="str">
        <f t="shared" si="63"/>
        <v>Слънчо АД</v>
      </c>
      <c r="B1123" s="105" t="str">
        <f t="shared" si="64"/>
        <v>814244008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>
      <c r="A1124" s="105" t="str">
        <f t="shared" si="63"/>
        <v>Слънчо АД</v>
      </c>
      <c r="B1124" s="105" t="str">
        <f t="shared" si="64"/>
        <v>814244008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>
      <c r="A1125" s="105" t="str">
        <f t="shared" si="63"/>
        <v>Слънчо АД</v>
      </c>
      <c r="B1125" s="105" t="str">
        <f t="shared" si="64"/>
        <v>814244008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>
      <c r="A1126" s="105" t="str">
        <f t="shared" si="63"/>
        <v>Слънчо АД</v>
      </c>
      <c r="B1126" s="105" t="str">
        <f t="shared" si="64"/>
        <v>814244008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>
      <c r="A1127" s="105" t="str">
        <f t="shared" si="63"/>
        <v>Слънчо АД</v>
      </c>
      <c r="B1127" s="105" t="str">
        <f t="shared" si="64"/>
        <v>814244008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>
      <c r="A1128" s="105" t="str">
        <f t="shared" si="63"/>
        <v>Слънчо АД</v>
      </c>
      <c r="B1128" s="105" t="str">
        <f t="shared" si="64"/>
        <v>814244008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>
      <c r="A1129" s="105" t="str">
        <f t="shared" si="63"/>
        <v>Слънчо АД</v>
      </c>
      <c r="B1129" s="105" t="str">
        <f t="shared" si="64"/>
        <v>814244008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>
      <c r="A1130" s="105" t="str">
        <f t="shared" si="63"/>
        <v>Слънчо АД</v>
      </c>
      <c r="B1130" s="105" t="str">
        <f t="shared" si="64"/>
        <v>814244008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>
      <c r="A1131" s="105" t="str">
        <f t="shared" si="63"/>
        <v>Слънчо АД</v>
      </c>
      <c r="B1131" s="105" t="str">
        <f t="shared" si="64"/>
        <v>814244008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>
      <c r="A1132" s="105" t="str">
        <f t="shared" si="63"/>
        <v>Слънчо АД</v>
      </c>
      <c r="B1132" s="105" t="str">
        <f t="shared" si="64"/>
        <v>814244008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>
      <c r="A1133" s="105" t="str">
        <f t="shared" si="63"/>
        <v>Слънчо АД</v>
      </c>
      <c r="B1133" s="105" t="str">
        <f t="shared" si="64"/>
        <v>814244008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>
      <c r="A1134" s="105" t="str">
        <f t="shared" si="63"/>
        <v>Слънчо АД</v>
      </c>
      <c r="B1134" s="105" t="str">
        <f t="shared" si="64"/>
        <v>814244008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>
      <c r="A1135" s="105" t="str">
        <f t="shared" si="63"/>
        <v>Слънчо АД</v>
      </c>
      <c r="B1135" s="105" t="str">
        <f t="shared" si="64"/>
        <v>814244008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>
      <c r="A1136" s="105" t="str">
        <f t="shared" si="63"/>
        <v>Слънчо АД</v>
      </c>
      <c r="B1136" s="105" t="str">
        <f t="shared" si="64"/>
        <v>814244008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>
      <c r="A1137" s="105" t="str">
        <f t="shared" si="63"/>
        <v>Слънчо АД</v>
      </c>
      <c r="B1137" s="105" t="str">
        <f t="shared" si="64"/>
        <v>814244008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>
      <c r="A1138" s="105" t="str">
        <f t="shared" si="63"/>
        <v>Слънчо АД</v>
      </c>
      <c r="B1138" s="105" t="str">
        <f t="shared" si="64"/>
        <v>814244008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>
      <c r="A1139" s="105" t="str">
        <f t="shared" si="63"/>
        <v>Слънчо АД</v>
      </c>
      <c r="B1139" s="105" t="str">
        <f t="shared" si="64"/>
        <v>814244008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>
      <c r="A1140" s="105" t="str">
        <f t="shared" si="63"/>
        <v>Слънчо АД</v>
      </c>
      <c r="B1140" s="105" t="str">
        <f t="shared" si="64"/>
        <v>814244008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>
      <c r="A1141" s="105" t="str">
        <f t="shared" si="63"/>
        <v>Слънчо АД</v>
      </c>
      <c r="B1141" s="105" t="str">
        <f t="shared" si="64"/>
        <v>814244008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>
      <c r="A1142" s="105" t="str">
        <f t="shared" si="63"/>
        <v>Слънчо АД</v>
      </c>
      <c r="B1142" s="105" t="str">
        <f t="shared" si="64"/>
        <v>814244008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>
      <c r="A1143" s="105" t="str">
        <f t="shared" si="63"/>
        <v>Слънчо АД</v>
      </c>
      <c r="B1143" s="105" t="str">
        <f t="shared" si="64"/>
        <v>814244008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>
      <c r="A1144" s="105" t="str">
        <f t="shared" si="63"/>
        <v>Слънчо АД</v>
      </c>
      <c r="B1144" s="105" t="str">
        <f t="shared" si="64"/>
        <v>814244008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>
      <c r="A1145" s="105" t="str">
        <f t="shared" si="63"/>
        <v>Слънчо АД</v>
      </c>
      <c r="B1145" s="105" t="str">
        <f t="shared" si="64"/>
        <v>814244008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>
      <c r="A1146" s="105" t="str">
        <f t="shared" si="63"/>
        <v>Слънчо АД</v>
      </c>
      <c r="B1146" s="105" t="str">
        <f t="shared" si="64"/>
        <v>814244008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>
      <c r="A1147" s="105" t="str">
        <f t="shared" si="63"/>
        <v>Слънчо АД</v>
      </c>
      <c r="B1147" s="105" t="str">
        <f t="shared" si="64"/>
        <v>814244008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>
      <c r="A1148" s="105" t="str">
        <f t="shared" si="63"/>
        <v>Слънчо АД</v>
      </c>
      <c r="B1148" s="105" t="str">
        <f t="shared" si="64"/>
        <v>814244008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>
      <c r="A1149" s="105" t="str">
        <f t="shared" si="63"/>
        <v>Слънчо АД</v>
      </c>
      <c r="B1149" s="105" t="str">
        <f t="shared" si="64"/>
        <v>814244008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>
      <c r="A1150" s="105" t="str">
        <f t="shared" si="63"/>
        <v>Слънчо АД</v>
      </c>
      <c r="B1150" s="105" t="str">
        <f t="shared" si="64"/>
        <v>814244008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>
      <c r="A1151" s="105" t="str">
        <f t="shared" si="63"/>
        <v>Слънчо АД</v>
      </c>
      <c r="B1151" s="105" t="str">
        <f t="shared" si="64"/>
        <v>814244008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>
      <c r="A1152" s="105" t="str">
        <f t="shared" si="63"/>
        <v>Слънчо АД</v>
      </c>
      <c r="B1152" s="105" t="str">
        <f t="shared" si="64"/>
        <v>814244008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>
      <c r="A1153" s="105" t="str">
        <f t="shared" si="63"/>
        <v>Слънчо АД</v>
      </c>
      <c r="B1153" s="105" t="str">
        <f t="shared" si="64"/>
        <v>814244008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>
      <c r="A1154" s="105" t="str">
        <f t="shared" si="63"/>
        <v>Слънчо АД</v>
      </c>
      <c r="B1154" s="105" t="str">
        <f t="shared" si="64"/>
        <v>814244008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>
      <c r="A1155" s="105" t="str">
        <f t="shared" si="63"/>
        <v>Слънчо АД</v>
      </c>
      <c r="B1155" s="105" t="str">
        <f t="shared" si="64"/>
        <v>814244008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>
      <c r="A1156" s="105" t="str">
        <f t="shared" si="63"/>
        <v>Слънчо АД</v>
      </c>
      <c r="B1156" s="105" t="str">
        <f t="shared" si="64"/>
        <v>814244008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>
      <c r="A1157" s="105" t="str">
        <f t="shared" si="63"/>
        <v>Слънчо АД</v>
      </c>
      <c r="B1157" s="105" t="str">
        <f t="shared" si="64"/>
        <v>814244008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>
      <c r="A1158" s="105" t="str">
        <f t="shared" si="63"/>
        <v>Слънчо АД</v>
      </c>
      <c r="B1158" s="105" t="str">
        <f t="shared" si="64"/>
        <v>814244008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>
      <c r="A1159" s="105" t="str">
        <f t="shared" si="63"/>
        <v>Слънчо АД</v>
      </c>
      <c r="B1159" s="105" t="str">
        <f t="shared" si="64"/>
        <v>814244008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>
      <c r="A1160" s="105" t="str">
        <f t="shared" si="63"/>
        <v>Слънчо АД</v>
      </c>
      <c r="B1160" s="105" t="str">
        <f t="shared" si="64"/>
        <v>814244008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>
      <c r="A1161" s="105" t="str">
        <f t="shared" si="63"/>
        <v>Слънчо АД</v>
      </c>
      <c r="B1161" s="105" t="str">
        <f t="shared" si="64"/>
        <v>814244008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>
      <c r="A1162" s="105" t="str">
        <f t="shared" si="63"/>
        <v>Слънчо АД</v>
      </c>
      <c r="B1162" s="105" t="str">
        <f t="shared" si="64"/>
        <v>814244008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>
      <c r="A1163" s="105" t="str">
        <f t="shared" si="63"/>
        <v>Слънчо АД</v>
      </c>
      <c r="B1163" s="105" t="str">
        <f t="shared" si="64"/>
        <v>814244008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>
      <c r="A1164" s="105" t="str">
        <f t="shared" si="63"/>
        <v>Слънчо АД</v>
      </c>
      <c r="B1164" s="105" t="str">
        <f t="shared" si="64"/>
        <v>814244008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>
      <c r="A1165" s="105" t="str">
        <f t="shared" si="63"/>
        <v>Слънчо АД</v>
      </c>
      <c r="B1165" s="105" t="str">
        <f t="shared" si="64"/>
        <v>814244008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>
      <c r="A1166" s="105" t="str">
        <f t="shared" si="63"/>
        <v>Слънчо АД</v>
      </c>
      <c r="B1166" s="105" t="str">
        <f t="shared" si="64"/>
        <v>814244008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>
      <c r="A1167" s="105" t="str">
        <f t="shared" si="63"/>
        <v>Слънчо АД</v>
      </c>
      <c r="B1167" s="105" t="str">
        <f t="shared" si="64"/>
        <v>814244008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Слънчо АД</v>
      </c>
      <c r="B1168" s="105" t="str">
        <f t="shared" ref="B1168:B1195" si="67">pdeBulstat</f>
        <v>814244008</v>
      </c>
      <c r="C1168" s="581">
        <f t="shared" ref="C1168:C1195" si="68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>
      <c r="A1169" s="105" t="str">
        <f t="shared" si="66"/>
        <v>Слънчо АД</v>
      </c>
      <c r="B1169" s="105" t="str">
        <f t="shared" si="67"/>
        <v>814244008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>
      <c r="A1170" s="105" t="str">
        <f t="shared" si="66"/>
        <v>Слънчо АД</v>
      </c>
      <c r="B1170" s="105" t="str">
        <f t="shared" si="67"/>
        <v>814244008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>
      <c r="A1171" s="105" t="str">
        <f t="shared" si="66"/>
        <v>Слънчо АД</v>
      </c>
      <c r="B1171" s="105" t="str">
        <f t="shared" si="67"/>
        <v>814244008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>
      <c r="A1172" s="105" t="str">
        <f t="shared" si="66"/>
        <v>Слънчо АД</v>
      </c>
      <c r="B1172" s="105" t="str">
        <f t="shared" si="67"/>
        <v>814244008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>
      <c r="A1173" s="105" t="str">
        <f t="shared" si="66"/>
        <v>Слънчо АД</v>
      </c>
      <c r="B1173" s="105" t="str">
        <f t="shared" si="67"/>
        <v>814244008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>
      <c r="A1174" s="105" t="str">
        <f t="shared" si="66"/>
        <v>Слънчо АД</v>
      </c>
      <c r="B1174" s="105" t="str">
        <f t="shared" si="67"/>
        <v>814244008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>
      <c r="A1175" s="105" t="str">
        <f t="shared" si="66"/>
        <v>Слънчо АД</v>
      </c>
      <c r="B1175" s="105" t="str">
        <f t="shared" si="67"/>
        <v>814244008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>
      <c r="A1176" s="105" t="str">
        <f t="shared" si="66"/>
        <v>Слънчо АД</v>
      </c>
      <c r="B1176" s="105" t="str">
        <f t="shared" si="67"/>
        <v>814244008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>
      <c r="A1177" s="105" t="str">
        <f t="shared" si="66"/>
        <v>Слънчо АД</v>
      </c>
      <c r="B1177" s="105" t="str">
        <f t="shared" si="67"/>
        <v>814244008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>
      <c r="A1178" s="105" t="str">
        <f t="shared" si="66"/>
        <v>Слънчо АД</v>
      </c>
      <c r="B1178" s="105" t="str">
        <f t="shared" si="67"/>
        <v>814244008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>
      <c r="A1179" s="105" t="str">
        <f t="shared" si="66"/>
        <v>Слънчо АД</v>
      </c>
      <c r="B1179" s="105" t="str">
        <f t="shared" si="67"/>
        <v>814244008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>
      <c r="A1180" s="105" t="str">
        <f t="shared" si="66"/>
        <v>Слънчо АД</v>
      </c>
      <c r="B1180" s="105" t="str">
        <f t="shared" si="67"/>
        <v>814244008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>
      <c r="A1181" s="105" t="str">
        <f t="shared" si="66"/>
        <v>Слънчо АД</v>
      </c>
      <c r="B1181" s="105" t="str">
        <f t="shared" si="67"/>
        <v>814244008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>
      <c r="A1182" s="105" t="str">
        <f t="shared" si="66"/>
        <v>Слънчо АД</v>
      </c>
      <c r="B1182" s="105" t="str">
        <f t="shared" si="67"/>
        <v>814244008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>
      <c r="A1183" s="105" t="str">
        <f t="shared" si="66"/>
        <v>Слънчо АД</v>
      </c>
      <c r="B1183" s="105" t="str">
        <f t="shared" si="67"/>
        <v>814244008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>
      <c r="A1184" s="105" t="str">
        <f t="shared" si="66"/>
        <v>Слънчо АД</v>
      </c>
      <c r="B1184" s="105" t="str">
        <f t="shared" si="67"/>
        <v>814244008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>
      <c r="A1185" s="105" t="str">
        <f t="shared" si="66"/>
        <v>Слънчо АД</v>
      </c>
      <c r="B1185" s="105" t="str">
        <f t="shared" si="67"/>
        <v>814244008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>
      <c r="A1186" s="105" t="str">
        <f t="shared" si="66"/>
        <v>Слънчо АД</v>
      </c>
      <c r="B1186" s="105" t="str">
        <f t="shared" si="67"/>
        <v>814244008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>
      <c r="A1187" s="105" t="str">
        <f t="shared" si="66"/>
        <v>Слънчо АД</v>
      </c>
      <c r="B1187" s="105" t="str">
        <f t="shared" si="67"/>
        <v>814244008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>
      <c r="A1188" s="105" t="str">
        <f t="shared" si="66"/>
        <v>Слънчо АД</v>
      </c>
      <c r="B1188" s="105" t="str">
        <f t="shared" si="67"/>
        <v>814244008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>
      <c r="A1189" s="105" t="str">
        <f t="shared" si="66"/>
        <v>Слънчо АД</v>
      </c>
      <c r="B1189" s="105" t="str">
        <f t="shared" si="67"/>
        <v>814244008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>
      <c r="A1190" s="105" t="str">
        <f t="shared" si="66"/>
        <v>Слънчо АД</v>
      </c>
      <c r="B1190" s="105" t="str">
        <f t="shared" si="67"/>
        <v>814244008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>
      <c r="A1191" s="105" t="str">
        <f t="shared" si="66"/>
        <v>Слънчо АД</v>
      </c>
      <c r="B1191" s="105" t="str">
        <f t="shared" si="67"/>
        <v>814244008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>
      <c r="A1192" s="105" t="str">
        <f t="shared" si="66"/>
        <v>Слънчо АД</v>
      </c>
      <c r="B1192" s="105" t="str">
        <f t="shared" si="67"/>
        <v>814244008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>
      <c r="A1193" s="105" t="str">
        <f t="shared" si="66"/>
        <v>Слънчо АД</v>
      </c>
      <c r="B1193" s="105" t="str">
        <f t="shared" si="67"/>
        <v>814244008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>
      <c r="A1194" s="105" t="str">
        <f t="shared" si="66"/>
        <v>Слънчо АД</v>
      </c>
      <c r="B1194" s="105" t="str">
        <f t="shared" si="67"/>
        <v>814244008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>
      <c r="A1195" s="105" t="str">
        <f t="shared" si="66"/>
        <v>Слънчо АД</v>
      </c>
      <c r="B1195" s="105" t="str">
        <f t="shared" si="67"/>
        <v>814244008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1:8" s="497" customFormat="1">
      <c r="C1196" s="580"/>
      <c r="F1196" s="501" t="s">
        <v>877</v>
      </c>
    </row>
    <row r="1197" spans="1:8">
      <c r="A1197" s="105" t="str">
        <f t="shared" ref="A1197:A1228" si="69">pdeName</f>
        <v>Слънчо АД</v>
      </c>
      <c r="B1197" s="105" t="str">
        <f t="shared" ref="B1197:B1228" si="70">pdeBulstat</f>
        <v>814244008</v>
      </c>
      <c r="C1197" s="581">
        <f t="shared" ref="C1197:C1228" si="71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>
      <c r="A1198" s="105" t="str">
        <f t="shared" si="69"/>
        <v>Слънчо АД</v>
      </c>
      <c r="B1198" s="105" t="str">
        <f t="shared" si="70"/>
        <v>814244008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>
      <c r="A1199" s="105" t="str">
        <f t="shared" si="69"/>
        <v>Слънчо АД</v>
      </c>
      <c r="B1199" s="105" t="str">
        <f t="shared" si="70"/>
        <v>814244008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>
      <c r="A1200" s="105" t="str">
        <f t="shared" si="69"/>
        <v>Слънчо АД</v>
      </c>
      <c r="B1200" s="105" t="str">
        <f t="shared" si="70"/>
        <v>814244008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>
      <c r="A1201" s="105" t="str">
        <f t="shared" si="69"/>
        <v>Слънчо АД</v>
      </c>
      <c r="B1201" s="105" t="str">
        <f t="shared" si="70"/>
        <v>814244008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>
      <c r="A1202" s="105" t="str">
        <f t="shared" si="69"/>
        <v>Слънчо АД</v>
      </c>
      <c r="B1202" s="105" t="str">
        <f t="shared" si="70"/>
        <v>814244008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>
      <c r="A1203" s="105" t="str">
        <f t="shared" si="69"/>
        <v>Слънчо АД</v>
      </c>
      <c r="B1203" s="105" t="str">
        <f t="shared" si="70"/>
        <v>814244008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>
      <c r="A1204" s="105" t="str">
        <f t="shared" si="69"/>
        <v>Слънчо АД</v>
      </c>
      <c r="B1204" s="105" t="str">
        <f t="shared" si="70"/>
        <v>814244008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>
      <c r="A1205" s="105" t="str">
        <f t="shared" si="69"/>
        <v>Слънчо АД</v>
      </c>
      <c r="B1205" s="105" t="str">
        <f t="shared" si="70"/>
        <v>814244008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>
      <c r="A1206" s="105" t="str">
        <f t="shared" si="69"/>
        <v>Слънчо АД</v>
      </c>
      <c r="B1206" s="105" t="str">
        <f t="shared" si="70"/>
        <v>814244008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>
      <c r="A1207" s="105" t="str">
        <f t="shared" si="69"/>
        <v>Слънчо АД</v>
      </c>
      <c r="B1207" s="105" t="str">
        <f t="shared" si="70"/>
        <v>814244008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>
      <c r="A1208" s="105" t="str">
        <f t="shared" si="69"/>
        <v>Слънчо АД</v>
      </c>
      <c r="B1208" s="105" t="str">
        <f t="shared" si="70"/>
        <v>814244008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>
      <c r="A1209" s="105" t="str">
        <f t="shared" si="69"/>
        <v>Слънчо АД</v>
      </c>
      <c r="B1209" s="105" t="str">
        <f t="shared" si="70"/>
        <v>814244008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>
      <c r="A1210" s="105" t="str">
        <f t="shared" si="69"/>
        <v>Слънчо АД</v>
      </c>
      <c r="B1210" s="105" t="str">
        <f t="shared" si="70"/>
        <v>814244008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>
      <c r="A1211" s="105" t="str">
        <f t="shared" si="69"/>
        <v>Слънчо АД</v>
      </c>
      <c r="B1211" s="105" t="str">
        <f t="shared" si="70"/>
        <v>814244008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>
      <c r="A1212" s="105" t="str">
        <f t="shared" si="69"/>
        <v>Слънчо АД</v>
      </c>
      <c r="B1212" s="105" t="str">
        <f t="shared" si="70"/>
        <v>814244008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>
      <c r="A1213" s="105" t="str">
        <f t="shared" si="69"/>
        <v>Слънчо АД</v>
      </c>
      <c r="B1213" s="105" t="str">
        <f t="shared" si="70"/>
        <v>814244008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>
      <c r="A1214" s="105" t="str">
        <f t="shared" si="69"/>
        <v>Слънчо АД</v>
      </c>
      <c r="B1214" s="105" t="str">
        <f t="shared" si="70"/>
        <v>814244008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>
      <c r="A1215" s="105" t="str">
        <f t="shared" si="69"/>
        <v>Слънчо АД</v>
      </c>
      <c r="B1215" s="105" t="str">
        <f t="shared" si="70"/>
        <v>814244008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>
      <c r="A1216" s="105" t="str">
        <f t="shared" si="69"/>
        <v>Слънчо АД</v>
      </c>
      <c r="B1216" s="105" t="str">
        <f t="shared" si="70"/>
        <v>814244008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>
      <c r="A1217" s="105" t="str">
        <f t="shared" si="69"/>
        <v>Слънчо АД</v>
      </c>
      <c r="B1217" s="105" t="str">
        <f t="shared" si="70"/>
        <v>814244008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>
      <c r="A1218" s="105" t="str">
        <f t="shared" si="69"/>
        <v>Слънчо АД</v>
      </c>
      <c r="B1218" s="105" t="str">
        <f t="shared" si="70"/>
        <v>814244008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>
      <c r="A1219" s="105" t="str">
        <f t="shared" si="69"/>
        <v>Слънчо АД</v>
      </c>
      <c r="B1219" s="105" t="str">
        <f t="shared" si="70"/>
        <v>814244008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>
      <c r="A1220" s="105" t="str">
        <f t="shared" si="69"/>
        <v>Слънчо АД</v>
      </c>
      <c r="B1220" s="105" t="str">
        <f t="shared" si="70"/>
        <v>814244008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>
      <c r="A1221" s="105" t="str">
        <f t="shared" si="69"/>
        <v>Слънчо АД</v>
      </c>
      <c r="B1221" s="105" t="str">
        <f t="shared" si="70"/>
        <v>814244008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>
      <c r="A1222" s="105" t="str">
        <f t="shared" si="69"/>
        <v>Слънчо АД</v>
      </c>
      <c r="B1222" s="105" t="str">
        <f t="shared" si="70"/>
        <v>814244008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>
      <c r="A1223" s="105" t="str">
        <f t="shared" si="69"/>
        <v>Слънчо АД</v>
      </c>
      <c r="B1223" s="105" t="str">
        <f t="shared" si="70"/>
        <v>814244008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>
      <c r="A1224" s="105" t="str">
        <f t="shared" si="69"/>
        <v>Слънчо АД</v>
      </c>
      <c r="B1224" s="105" t="str">
        <f t="shared" si="70"/>
        <v>814244008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>
      <c r="A1225" s="105" t="str">
        <f t="shared" si="69"/>
        <v>Слънчо АД</v>
      </c>
      <c r="B1225" s="105" t="str">
        <f t="shared" si="70"/>
        <v>814244008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>
      <c r="A1226" s="105" t="str">
        <f t="shared" si="69"/>
        <v>Слънчо АД</v>
      </c>
      <c r="B1226" s="105" t="str">
        <f t="shared" si="70"/>
        <v>814244008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>
      <c r="A1227" s="105" t="str">
        <f t="shared" si="69"/>
        <v>Слънчо АД</v>
      </c>
      <c r="B1227" s="105" t="str">
        <f t="shared" si="70"/>
        <v>814244008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>
      <c r="A1228" s="105" t="str">
        <f t="shared" si="69"/>
        <v>Слънчо АД</v>
      </c>
      <c r="B1228" s="105" t="str">
        <f t="shared" si="70"/>
        <v>814244008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>
      <c r="A1229" s="105" t="str">
        <f t="shared" ref="A1229:A1260" si="72">pdeName</f>
        <v>Слънчо АД</v>
      </c>
      <c r="B1229" s="105" t="str">
        <f t="shared" ref="B1229:B1260" si="73">pdeBulstat</f>
        <v>814244008</v>
      </c>
      <c r="C1229" s="581">
        <f t="shared" ref="C1229:C1260" si="74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>
      <c r="A1230" s="105" t="str">
        <f t="shared" si="72"/>
        <v>Слънчо АД</v>
      </c>
      <c r="B1230" s="105" t="str">
        <f t="shared" si="73"/>
        <v>814244008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>
      <c r="A1231" s="105" t="str">
        <f t="shared" si="72"/>
        <v>Слънчо АД</v>
      </c>
      <c r="B1231" s="105" t="str">
        <f t="shared" si="73"/>
        <v>814244008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>
      <c r="A1232" s="105" t="str">
        <f t="shared" si="72"/>
        <v>Слънчо АД</v>
      </c>
      <c r="B1232" s="105" t="str">
        <f t="shared" si="73"/>
        <v>814244008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>
      <c r="A1233" s="105" t="str">
        <f t="shared" si="72"/>
        <v>Слънчо АД</v>
      </c>
      <c r="B1233" s="105" t="str">
        <f t="shared" si="73"/>
        <v>814244008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>
      <c r="A1234" s="105" t="str">
        <f t="shared" si="72"/>
        <v>Слънчо АД</v>
      </c>
      <c r="B1234" s="105" t="str">
        <f t="shared" si="73"/>
        <v>814244008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>
      <c r="A1235" s="105" t="str">
        <f t="shared" si="72"/>
        <v>Слънчо АД</v>
      </c>
      <c r="B1235" s="105" t="str">
        <f t="shared" si="73"/>
        <v>814244008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>
      <c r="A1236" s="105" t="str">
        <f t="shared" si="72"/>
        <v>Слънчо АД</v>
      </c>
      <c r="B1236" s="105" t="str">
        <f t="shared" si="73"/>
        <v>814244008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>
      <c r="A1237" s="105" t="str">
        <f t="shared" si="72"/>
        <v>Слънчо АД</v>
      </c>
      <c r="B1237" s="105" t="str">
        <f t="shared" si="73"/>
        <v>814244008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>
      <c r="A1238" s="105" t="str">
        <f t="shared" si="72"/>
        <v>Слънчо АД</v>
      </c>
      <c r="B1238" s="105" t="str">
        <f t="shared" si="73"/>
        <v>814244008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>
      <c r="A1239" s="105" t="str">
        <f t="shared" si="72"/>
        <v>Слънчо АД</v>
      </c>
      <c r="B1239" s="105" t="str">
        <f t="shared" si="73"/>
        <v>814244008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>
      <c r="A1240" s="105" t="str">
        <f t="shared" si="72"/>
        <v>Слънчо АД</v>
      </c>
      <c r="B1240" s="105" t="str">
        <f t="shared" si="73"/>
        <v>814244008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>
      <c r="A1241" s="105" t="str">
        <f t="shared" si="72"/>
        <v>Слънчо АД</v>
      </c>
      <c r="B1241" s="105" t="str">
        <f t="shared" si="73"/>
        <v>814244008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>
      <c r="A1242" s="105" t="str">
        <f t="shared" si="72"/>
        <v>Слънчо АД</v>
      </c>
      <c r="B1242" s="105" t="str">
        <f t="shared" si="73"/>
        <v>814244008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>
      <c r="A1243" s="105" t="str">
        <f t="shared" si="72"/>
        <v>Слънчо АД</v>
      </c>
      <c r="B1243" s="105" t="str">
        <f t="shared" si="73"/>
        <v>814244008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>
      <c r="A1244" s="105" t="str">
        <f t="shared" si="72"/>
        <v>Слънчо АД</v>
      </c>
      <c r="B1244" s="105" t="str">
        <f t="shared" si="73"/>
        <v>814244008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>
      <c r="A1245" s="105" t="str">
        <f t="shared" si="72"/>
        <v>Слънчо АД</v>
      </c>
      <c r="B1245" s="105" t="str">
        <f t="shared" si="73"/>
        <v>814244008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>
      <c r="A1246" s="105" t="str">
        <f t="shared" si="72"/>
        <v>Слънчо АД</v>
      </c>
      <c r="B1246" s="105" t="str">
        <f t="shared" si="73"/>
        <v>814244008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>
      <c r="A1247" s="105" t="str">
        <f t="shared" si="72"/>
        <v>Слънчо АД</v>
      </c>
      <c r="B1247" s="105" t="str">
        <f t="shared" si="73"/>
        <v>814244008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>
      <c r="A1248" s="105" t="str">
        <f t="shared" si="72"/>
        <v>Слънчо АД</v>
      </c>
      <c r="B1248" s="105" t="str">
        <f t="shared" si="73"/>
        <v>814244008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>
      <c r="A1249" s="105" t="str">
        <f t="shared" si="72"/>
        <v>Слънчо АД</v>
      </c>
      <c r="B1249" s="105" t="str">
        <f t="shared" si="73"/>
        <v>814244008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>
      <c r="A1250" s="105" t="str">
        <f t="shared" si="72"/>
        <v>Слънчо АД</v>
      </c>
      <c r="B1250" s="105" t="str">
        <f t="shared" si="73"/>
        <v>814244008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>
      <c r="A1251" s="105" t="str">
        <f t="shared" si="72"/>
        <v>Слънчо АД</v>
      </c>
      <c r="B1251" s="105" t="str">
        <f t="shared" si="73"/>
        <v>814244008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>
      <c r="A1252" s="105" t="str">
        <f t="shared" si="72"/>
        <v>Слънчо АД</v>
      </c>
      <c r="B1252" s="105" t="str">
        <f t="shared" si="73"/>
        <v>814244008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>
      <c r="A1253" s="105" t="str">
        <f t="shared" si="72"/>
        <v>Слънчо АД</v>
      </c>
      <c r="B1253" s="105" t="str">
        <f t="shared" si="73"/>
        <v>814244008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>
      <c r="A1254" s="105" t="str">
        <f t="shared" si="72"/>
        <v>Слънчо АД</v>
      </c>
      <c r="B1254" s="105" t="str">
        <f t="shared" si="73"/>
        <v>814244008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>
      <c r="A1255" s="105" t="str">
        <f t="shared" si="72"/>
        <v>Слънчо АД</v>
      </c>
      <c r="B1255" s="105" t="str">
        <f t="shared" si="73"/>
        <v>814244008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>
      <c r="A1256" s="105" t="str">
        <f t="shared" si="72"/>
        <v>Слънчо АД</v>
      </c>
      <c r="B1256" s="105" t="str">
        <f t="shared" si="73"/>
        <v>814244008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>
      <c r="A1257" s="105" t="str">
        <f t="shared" si="72"/>
        <v>Слънчо АД</v>
      </c>
      <c r="B1257" s="105" t="str">
        <f t="shared" si="73"/>
        <v>814244008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>
      <c r="A1258" s="105" t="str">
        <f t="shared" si="72"/>
        <v>Слънчо АД</v>
      </c>
      <c r="B1258" s="105" t="str">
        <f t="shared" si="73"/>
        <v>814244008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>
      <c r="A1259" s="105" t="str">
        <f t="shared" si="72"/>
        <v>Слънчо АД</v>
      </c>
      <c r="B1259" s="105" t="str">
        <f t="shared" si="73"/>
        <v>814244008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>
      <c r="A1260" s="105" t="str">
        <f t="shared" si="72"/>
        <v>Слънчо АД</v>
      </c>
      <c r="B1260" s="105" t="str">
        <f t="shared" si="73"/>
        <v>814244008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>
      <c r="A1261" s="105" t="str">
        <f t="shared" ref="A1261:A1294" si="75">pdeName</f>
        <v>Слънчо АД</v>
      </c>
      <c r="B1261" s="105" t="str">
        <f t="shared" ref="B1261:B1294" si="76">pdeBulstat</f>
        <v>814244008</v>
      </c>
      <c r="C1261" s="581">
        <f t="shared" ref="C1261:C1294" si="77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>
      <c r="A1262" s="105" t="str">
        <f t="shared" si="75"/>
        <v>Слънчо АД</v>
      </c>
      <c r="B1262" s="105" t="str">
        <f t="shared" si="76"/>
        <v>814244008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>
      <c r="A1263" s="105" t="str">
        <f t="shared" si="75"/>
        <v>Слънчо АД</v>
      </c>
      <c r="B1263" s="105" t="str">
        <f t="shared" si="76"/>
        <v>814244008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>
      <c r="A1264" s="105" t="str">
        <f t="shared" si="75"/>
        <v>Слънчо АД</v>
      </c>
      <c r="B1264" s="105" t="str">
        <f t="shared" si="76"/>
        <v>814244008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>
      <c r="A1265" s="105" t="str">
        <f t="shared" si="75"/>
        <v>Слънчо АД</v>
      </c>
      <c r="B1265" s="105" t="str">
        <f t="shared" si="76"/>
        <v>814244008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>
      <c r="A1266" s="105" t="str">
        <f t="shared" si="75"/>
        <v>Слънчо АД</v>
      </c>
      <c r="B1266" s="105" t="str">
        <f t="shared" si="76"/>
        <v>814244008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>
      <c r="A1267" s="105" t="str">
        <f t="shared" si="75"/>
        <v>Слънчо АД</v>
      </c>
      <c r="B1267" s="105" t="str">
        <f t="shared" si="76"/>
        <v>814244008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>
      <c r="A1268" s="105" t="str">
        <f t="shared" si="75"/>
        <v>Слънчо АД</v>
      </c>
      <c r="B1268" s="105" t="str">
        <f t="shared" si="76"/>
        <v>814244008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>
      <c r="A1269" s="105" t="str">
        <f t="shared" si="75"/>
        <v>Слънчо АД</v>
      </c>
      <c r="B1269" s="105" t="str">
        <f t="shared" si="76"/>
        <v>814244008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>
      <c r="A1270" s="105" t="str">
        <f t="shared" si="75"/>
        <v>Слънчо АД</v>
      </c>
      <c r="B1270" s="105" t="str">
        <f t="shared" si="76"/>
        <v>814244008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>
      <c r="A1271" s="105" t="str">
        <f t="shared" si="75"/>
        <v>Слънчо АД</v>
      </c>
      <c r="B1271" s="105" t="str">
        <f t="shared" si="76"/>
        <v>814244008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>
      <c r="A1272" s="105" t="str">
        <f t="shared" si="75"/>
        <v>Слънчо АД</v>
      </c>
      <c r="B1272" s="105" t="str">
        <f t="shared" si="76"/>
        <v>814244008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>
      <c r="A1273" s="105" t="str">
        <f t="shared" si="75"/>
        <v>Слънчо АД</v>
      </c>
      <c r="B1273" s="105" t="str">
        <f t="shared" si="76"/>
        <v>814244008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>
      <c r="A1274" s="105" t="str">
        <f t="shared" si="75"/>
        <v>Слънчо АД</v>
      </c>
      <c r="B1274" s="105" t="str">
        <f t="shared" si="76"/>
        <v>814244008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>
      <c r="A1275" s="105" t="str">
        <f t="shared" si="75"/>
        <v>Слънчо АД</v>
      </c>
      <c r="B1275" s="105" t="str">
        <f t="shared" si="76"/>
        <v>814244008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>
      <c r="A1276" s="105" t="str">
        <f t="shared" si="75"/>
        <v>Слънчо АД</v>
      </c>
      <c r="B1276" s="105" t="str">
        <f t="shared" si="76"/>
        <v>814244008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>
      <c r="A1277" s="105" t="str">
        <f t="shared" si="75"/>
        <v>Слънчо АД</v>
      </c>
      <c r="B1277" s="105" t="str">
        <f t="shared" si="76"/>
        <v>814244008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>
      <c r="A1278" s="105" t="str">
        <f t="shared" si="75"/>
        <v>Слънчо АД</v>
      </c>
      <c r="B1278" s="105" t="str">
        <f t="shared" si="76"/>
        <v>814244008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>
      <c r="A1279" s="105" t="str">
        <f t="shared" si="75"/>
        <v>Слънчо АД</v>
      </c>
      <c r="B1279" s="105" t="str">
        <f t="shared" si="76"/>
        <v>814244008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>
      <c r="A1280" s="105" t="str">
        <f t="shared" si="75"/>
        <v>Слънчо АД</v>
      </c>
      <c r="B1280" s="105" t="str">
        <f t="shared" si="76"/>
        <v>814244008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>
      <c r="A1281" s="105" t="str">
        <f t="shared" si="75"/>
        <v>Слънчо АД</v>
      </c>
      <c r="B1281" s="105" t="str">
        <f t="shared" si="76"/>
        <v>814244008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>
      <c r="A1282" s="105" t="str">
        <f t="shared" si="75"/>
        <v>Слънчо АД</v>
      </c>
      <c r="B1282" s="105" t="str">
        <f t="shared" si="76"/>
        <v>814244008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>
      <c r="A1283" s="105" t="str">
        <f t="shared" si="75"/>
        <v>Слънчо АД</v>
      </c>
      <c r="B1283" s="105" t="str">
        <f t="shared" si="76"/>
        <v>814244008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>
      <c r="A1284" s="105" t="str">
        <f t="shared" si="75"/>
        <v>Слънчо АД</v>
      </c>
      <c r="B1284" s="105" t="str">
        <f t="shared" si="76"/>
        <v>814244008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>
      <c r="A1285" s="105" t="str">
        <f t="shared" si="75"/>
        <v>Слънчо АД</v>
      </c>
      <c r="B1285" s="105" t="str">
        <f t="shared" si="76"/>
        <v>814244008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>
      <c r="A1286" s="105" t="str">
        <f t="shared" si="75"/>
        <v>Слънчо АД</v>
      </c>
      <c r="B1286" s="105" t="str">
        <f t="shared" si="76"/>
        <v>814244008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>
      <c r="A1287" s="105" t="str">
        <f t="shared" si="75"/>
        <v>Слънчо АД</v>
      </c>
      <c r="B1287" s="105" t="str">
        <f t="shared" si="76"/>
        <v>814244008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>
      <c r="A1288" s="105" t="str">
        <f t="shared" si="75"/>
        <v>Слънчо АД</v>
      </c>
      <c r="B1288" s="105" t="str">
        <f t="shared" si="76"/>
        <v>814244008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>
      <c r="A1289" s="105" t="str">
        <f t="shared" si="75"/>
        <v>Слънчо АД</v>
      </c>
      <c r="B1289" s="105" t="str">
        <f t="shared" si="76"/>
        <v>814244008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>
      <c r="A1290" s="105" t="str">
        <f t="shared" si="75"/>
        <v>Слънчо АД</v>
      </c>
      <c r="B1290" s="105" t="str">
        <f t="shared" si="76"/>
        <v>814244008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>
      <c r="A1291" s="105" t="str">
        <f t="shared" si="75"/>
        <v>Слънчо АД</v>
      </c>
      <c r="B1291" s="105" t="str">
        <f t="shared" si="76"/>
        <v>814244008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>
      <c r="A1292" s="105" t="str">
        <f t="shared" si="75"/>
        <v>Слънчо АД</v>
      </c>
      <c r="B1292" s="105" t="str">
        <f t="shared" si="76"/>
        <v>814244008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>
      <c r="A1293" s="105" t="str">
        <f t="shared" si="75"/>
        <v>Слънчо АД</v>
      </c>
      <c r="B1293" s="105" t="str">
        <f t="shared" si="76"/>
        <v>814244008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>
      <c r="A1294" s="105" t="str">
        <f t="shared" si="75"/>
        <v>Слънчо АД</v>
      </c>
      <c r="B1294" s="105" t="str">
        <f t="shared" si="76"/>
        <v>814244008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1:8" s="497" customFormat="1">
      <c r="C1295" s="580"/>
      <c r="F1295" s="501" t="s">
        <v>878</v>
      </c>
    </row>
    <row r="1296" spans="1:8">
      <c r="A1296" s="105" t="str">
        <f t="shared" ref="A1296:A1335" si="78">pdeName</f>
        <v>Слънчо АД</v>
      </c>
      <c r="B1296" s="105" t="str">
        <f t="shared" ref="B1296:B1335" si="79">pdeBulstat</f>
        <v>814244008</v>
      </c>
      <c r="C1296" s="581">
        <f t="shared" ref="C1296:C1335" si="80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>
      <c r="A1297" s="105" t="str">
        <f t="shared" si="78"/>
        <v>Слънчо АД</v>
      </c>
      <c r="B1297" s="105" t="str">
        <f t="shared" si="79"/>
        <v>814244008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>
      <c r="A1298" s="105" t="str">
        <f t="shared" si="78"/>
        <v>Слънчо АД</v>
      </c>
      <c r="B1298" s="105" t="str">
        <f t="shared" si="79"/>
        <v>814244008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>
      <c r="A1299" s="105" t="str">
        <f t="shared" si="78"/>
        <v>Слънчо АД</v>
      </c>
      <c r="B1299" s="105" t="str">
        <f t="shared" si="79"/>
        <v>814244008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>
      <c r="A1300" s="105" t="str">
        <f t="shared" si="78"/>
        <v>Слънчо АД</v>
      </c>
      <c r="B1300" s="105" t="str">
        <f t="shared" si="79"/>
        <v>814244008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>
      <c r="A1301" s="105" t="str">
        <f t="shared" si="78"/>
        <v>Слънчо АД</v>
      </c>
      <c r="B1301" s="105" t="str">
        <f t="shared" si="79"/>
        <v>814244008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>
      <c r="A1302" s="105" t="str">
        <f t="shared" si="78"/>
        <v>Слънчо АД</v>
      </c>
      <c r="B1302" s="105" t="str">
        <f t="shared" si="79"/>
        <v>814244008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>
      <c r="A1303" s="105" t="str">
        <f t="shared" si="78"/>
        <v>Слънчо АД</v>
      </c>
      <c r="B1303" s="105" t="str">
        <f t="shared" si="79"/>
        <v>814244008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>
      <c r="A1304" s="105" t="str">
        <f t="shared" si="78"/>
        <v>Слънчо АД</v>
      </c>
      <c r="B1304" s="105" t="str">
        <f t="shared" si="79"/>
        <v>814244008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>
      <c r="A1305" s="105" t="str">
        <f t="shared" si="78"/>
        <v>Слънчо АД</v>
      </c>
      <c r="B1305" s="105" t="str">
        <f t="shared" si="79"/>
        <v>814244008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>
      <c r="A1306" s="105" t="str">
        <f t="shared" si="78"/>
        <v>Слънчо АД</v>
      </c>
      <c r="B1306" s="105" t="str">
        <f t="shared" si="79"/>
        <v>814244008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>
      <c r="A1307" s="105" t="str">
        <f t="shared" si="78"/>
        <v>Слънчо АД</v>
      </c>
      <c r="B1307" s="105" t="str">
        <f t="shared" si="79"/>
        <v>814244008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>
      <c r="A1308" s="105" t="str">
        <f t="shared" si="78"/>
        <v>Слънчо АД</v>
      </c>
      <c r="B1308" s="105" t="str">
        <f t="shared" si="79"/>
        <v>814244008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>
      <c r="A1309" s="105" t="str">
        <f t="shared" si="78"/>
        <v>Слънчо АД</v>
      </c>
      <c r="B1309" s="105" t="str">
        <f t="shared" si="79"/>
        <v>814244008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>
      <c r="A1310" s="105" t="str">
        <f t="shared" si="78"/>
        <v>Слънчо АД</v>
      </c>
      <c r="B1310" s="105" t="str">
        <f t="shared" si="79"/>
        <v>814244008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>
      <c r="A1311" s="105" t="str">
        <f t="shared" si="78"/>
        <v>Слънчо АД</v>
      </c>
      <c r="B1311" s="105" t="str">
        <f t="shared" si="79"/>
        <v>814244008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>
      <c r="A1312" s="105" t="str">
        <f t="shared" si="78"/>
        <v>Слънчо АД</v>
      </c>
      <c r="B1312" s="105" t="str">
        <f t="shared" si="79"/>
        <v>814244008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>
      <c r="A1313" s="105" t="str">
        <f t="shared" si="78"/>
        <v>Слънчо АД</v>
      </c>
      <c r="B1313" s="105" t="str">
        <f t="shared" si="79"/>
        <v>814244008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>
      <c r="A1314" s="105" t="str">
        <f t="shared" si="78"/>
        <v>Слънчо АД</v>
      </c>
      <c r="B1314" s="105" t="str">
        <f t="shared" si="79"/>
        <v>814244008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>
      <c r="A1315" s="105" t="str">
        <f t="shared" si="78"/>
        <v>Слънчо АД</v>
      </c>
      <c r="B1315" s="105" t="str">
        <f t="shared" si="79"/>
        <v>814244008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>
      <c r="A1316" s="105" t="str">
        <f t="shared" si="78"/>
        <v>Слънчо АД</v>
      </c>
      <c r="B1316" s="105" t="str">
        <f t="shared" si="79"/>
        <v>814244008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>
      <c r="A1317" s="105" t="str">
        <f t="shared" si="78"/>
        <v>Слънчо АД</v>
      </c>
      <c r="B1317" s="105" t="str">
        <f t="shared" si="79"/>
        <v>814244008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>
      <c r="A1318" s="105" t="str">
        <f t="shared" si="78"/>
        <v>Слънчо АД</v>
      </c>
      <c r="B1318" s="105" t="str">
        <f t="shared" si="79"/>
        <v>814244008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>
      <c r="A1319" s="105" t="str">
        <f t="shared" si="78"/>
        <v>Слънчо АД</v>
      </c>
      <c r="B1319" s="105" t="str">
        <f t="shared" si="79"/>
        <v>814244008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>
      <c r="A1320" s="105" t="str">
        <f t="shared" si="78"/>
        <v>Слънчо АД</v>
      </c>
      <c r="B1320" s="105" t="str">
        <f t="shared" si="79"/>
        <v>814244008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>
      <c r="A1321" s="105" t="str">
        <f t="shared" si="78"/>
        <v>Слънчо АД</v>
      </c>
      <c r="B1321" s="105" t="str">
        <f t="shared" si="79"/>
        <v>814244008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>
      <c r="A1322" s="105" t="str">
        <f t="shared" si="78"/>
        <v>Слънчо АД</v>
      </c>
      <c r="B1322" s="105" t="str">
        <f t="shared" si="79"/>
        <v>814244008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>
      <c r="A1323" s="105" t="str">
        <f t="shared" si="78"/>
        <v>Слънчо АД</v>
      </c>
      <c r="B1323" s="105" t="str">
        <f t="shared" si="79"/>
        <v>814244008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>
      <c r="A1324" s="105" t="str">
        <f t="shared" si="78"/>
        <v>Слънчо АД</v>
      </c>
      <c r="B1324" s="105" t="str">
        <f t="shared" si="79"/>
        <v>814244008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>
      <c r="A1325" s="105" t="str">
        <f t="shared" si="78"/>
        <v>Слънчо АД</v>
      </c>
      <c r="B1325" s="105" t="str">
        <f t="shared" si="79"/>
        <v>814244008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>
      <c r="A1326" s="105" t="str">
        <f t="shared" si="78"/>
        <v>Слънчо АД</v>
      </c>
      <c r="B1326" s="105" t="str">
        <f t="shared" si="79"/>
        <v>814244008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>
      <c r="A1327" s="105" t="str">
        <f t="shared" si="78"/>
        <v>Слънчо АД</v>
      </c>
      <c r="B1327" s="105" t="str">
        <f t="shared" si="79"/>
        <v>814244008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>
      <c r="A1328" s="105" t="str">
        <f t="shared" si="78"/>
        <v>Слънчо АД</v>
      </c>
      <c r="B1328" s="105" t="str">
        <f t="shared" si="79"/>
        <v>814244008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>
      <c r="A1329" s="105" t="str">
        <f t="shared" si="78"/>
        <v>Слънчо АД</v>
      </c>
      <c r="B1329" s="105" t="str">
        <f t="shared" si="79"/>
        <v>814244008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>
      <c r="A1330" s="105" t="str">
        <f t="shared" si="78"/>
        <v>Слънчо АД</v>
      </c>
      <c r="B1330" s="105" t="str">
        <f t="shared" si="79"/>
        <v>814244008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>
      <c r="A1331" s="105" t="str">
        <f t="shared" si="78"/>
        <v>Слънчо АД</v>
      </c>
      <c r="B1331" s="105" t="str">
        <f t="shared" si="79"/>
        <v>814244008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>
      <c r="A1332" s="105" t="str">
        <f t="shared" si="78"/>
        <v>Слънчо АД</v>
      </c>
      <c r="B1332" s="105" t="str">
        <f t="shared" si="79"/>
        <v>814244008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>
      <c r="A1333" s="105" t="str">
        <f t="shared" si="78"/>
        <v>Слънчо АД</v>
      </c>
      <c r="B1333" s="105" t="str">
        <f t="shared" si="79"/>
        <v>814244008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>
      <c r="A1334" s="105" t="str">
        <f t="shared" si="78"/>
        <v>Слънчо АД</v>
      </c>
      <c r="B1334" s="105" t="str">
        <f t="shared" si="79"/>
        <v>814244008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>
      <c r="A1335" s="105" t="str">
        <f t="shared" si="78"/>
        <v>Слънчо АД</v>
      </c>
      <c r="B1335" s="105" t="str">
        <f t="shared" si="79"/>
        <v>814244008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/>
  </sheetViews>
  <sheetFormatPr defaultRowHeight="14.4"/>
  <cols>
    <col min="1" max="1" width="13.33203125" customWidth="1"/>
  </cols>
  <sheetData>
    <row r="1" spans="1:1">
      <c r="A1" t="s">
        <v>960</v>
      </c>
    </row>
    <row r="2" spans="1:1">
      <c r="A2" t="s">
        <v>961</v>
      </c>
    </row>
    <row r="5" spans="1:1">
      <c r="A5" t="s">
        <v>923</v>
      </c>
    </row>
    <row r="6" spans="1:1">
      <c r="A6" t="s">
        <v>973</v>
      </c>
    </row>
    <row r="7" spans="1:1">
      <c r="A7" t="s">
        <v>974</v>
      </c>
    </row>
    <row r="8" spans="1:1">
      <c r="A8" t="s">
        <v>929</v>
      </c>
    </row>
    <row r="9" spans="1:1">
      <c r="A9" t="s">
        <v>924</v>
      </c>
    </row>
    <row r="11" spans="1:1">
      <c r="A11" t="s">
        <v>925</v>
      </c>
    </row>
    <row r="12" spans="1:1">
      <c r="A12" t="s">
        <v>926</v>
      </c>
    </row>
    <row r="13" spans="1:1">
      <c r="A13" t="s">
        <v>927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85"/>
  <sheetViews>
    <sheetView view="pageBreakPreview" topLeftCell="A73" zoomScale="80" zoomScaleNormal="85" zoomScaleSheetLayoutView="80" workbookViewId="0">
      <selection activeCell="G67" sqref="G67"/>
    </sheetView>
  </sheetViews>
  <sheetFormatPr defaultColWidth="9.33203125" defaultRowHeight="15.6"/>
  <cols>
    <col min="1" max="1" width="70.6640625" style="45" customWidth="1"/>
    <col min="2" max="2" width="10.6640625" style="45" customWidth="1"/>
    <col min="3" max="4" width="15.6640625" style="45" customWidth="1"/>
    <col min="5" max="5" width="70.6640625" style="45" customWidth="1"/>
    <col min="6" max="6" width="10.6640625" style="574" customWidth="1"/>
    <col min="7" max="7" width="15.6640625" style="45" customWidth="1"/>
    <col min="8" max="8" width="15.6640625" style="42" customWidth="1"/>
    <col min="9" max="9" width="3.44140625" style="42" customWidth="1"/>
    <col min="10" max="16384" width="9.332031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СЛЪНЧО АД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814244008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2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2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2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>
      <c r="A12" s="89" t="s">
        <v>23</v>
      </c>
      <c r="B12" s="91" t="s">
        <v>24</v>
      </c>
      <c r="C12" s="197">
        <v>98</v>
      </c>
      <c r="D12" s="196">
        <v>98</v>
      </c>
      <c r="E12" s="89" t="s">
        <v>25</v>
      </c>
      <c r="F12" s="93" t="s">
        <v>26</v>
      </c>
      <c r="G12" s="197">
        <v>3200</v>
      </c>
      <c r="H12" s="196">
        <v>3200</v>
      </c>
    </row>
    <row r="13" spans="1:8">
      <c r="A13" s="89" t="s">
        <v>27</v>
      </c>
      <c r="B13" s="91" t="s">
        <v>28</v>
      </c>
      <c r="C13" s="197">
        <v>363</v>
      </c>
      <c r="D13" s="196">
        <v>400</v>
      </c>
      <c r="E13" s="89" t="s">
        <v>846</v>
      </c>
      <c r="F13" s="93" t="s">
        <v>29</v>
      </c>
      <c r="G13" s="197">
        <v>3200</v>
      </c>
      <c r="H13" s="196">
        <v>3200</v>
      </c>
    </row>
    <row r="14" spans="1:8">
      <c r="A14" s="89" t="s">
        <v>30</v>
      </c>
      <c r="B14" s="91" t="s">
        <v>31</v>
      </c>
      <c r="C14" s="197">
        <v>484</v>
      </c>
      <c r="D14" s="196">
        <v>650</v>
      </c>
      <c r="E14" s="89" t="s">
        <v>32</v>
      </c>
      <c r="F14" s="93" t="s">
        <v>33</v>
      </c>
      <c r="G14" s="197"/>
      <c r="H14" s="196"/>
    </row>
    <row r="15" spans="1:8">
      <c r="A15" s="89" t="s">
        <v>34</v>
      </c>
      <c r="B15" s="91" t="s">
        <v>35</v>
      </c>
      <c r="C15" s="197">
        <v>172</v>
      </c>
      <c r="D15" s="196">
        <v>185</v>
      </c>
      <c r="E15" s="200" t="s">
        <v>36</v>
      </c>
      <c r="F15" s="93" t="s">
        <v>37</v>
      </c>
      <c r="G15" s="197"/>
      <c r="H15" s="196"/>
    </row>
    <row r="16" spans="1:8">
      <c r="A16" s="89" t="s">
        <v>38</v>
      </c>
      <c r="B16" s="91" t="s">
        <v>39</v>
      </c>
      <c r="C16" s="197">
        <v>12</v>
      </c>
      <c r="D16" s="196">
        <v>25</v>
      </c>
      <c r="E16" s="200" t="s">
        <v>40</v>
      </c>
      <c r="F16" s="93" t="s">
        <v>41</v>
      </c>
      <c r="G16" s="197"/>
      <c r="H16" s="196"/>
    </row>
    <row r="17" spans="1:13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13" ht="31.2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3200</v>
      </c>
      <c r="H18" s="610">
        <f>H12+H15+H16+H17</f>
        <v>3200</v>
      </c>
    </row>
    <row r="19" spans="1:13" ht="16.2">
      <c r="A19" s="89" t="s">
        <v>49</v>
      </c>
      <c r="B19" s="91" t="s">
        <v>50</v>
      </c>
      <c r="C19" s="197">
        <v>10</v>
      </c>
      <c r="D19" s="196">
        <v>11</v>
      </c>
      <c r="E19" s="100" t="s">
        <v>51</v>
      </c>
      <c r="F19" s="95"/>
      <c r="G19" s="611"/>
      <c r="H19" s="612"/>
    </row>
    <row r="20" spans="1:13" ht="16.2">
      <c r="A20" s="482" t="s">
        <v>52</v>
      </c>
      <c r="B20" s="96" t="s">
        <v>53</v>
      </c>
      <c r="C20" s="597">
        <f>SUM(C12:C19)</f>
        <v>1139</v>
      </c>
      <c r="D20" s="598">
        <f>SUM(D12:D19)</f>
        <v>1369</v>
      </c>
      <c r="E20" s="89" t="s">
        <v>54</v>
      </c>
      <c r="F20" s="93" t="s">
        <v>55</v>
      </c>
      <c r="G20" s="197">
        <v>199</v>
      </c>
      <c r="H20" s="196">
        <v>199</v>
      </c>
    </row>
    <row r="21" spans="1:13" ht="16.2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178</v>
      </c>
      <c r="H21" s="196">
        <v>178</v>
      </c>
    </row>
    <row r="22" spans="1:13" ht="16.2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320</v>
      </c>
      <c r="H22" s="614">
        <f>SUM(H23:H25)</f>
        <v>320</v>
      </c>
      <c r="M22" s="98"/>
    </row>
    <row r="23" spans="1:13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320</v>
      </c>
      <c r="H23" s="196">
        <v>320</v>
      </c>
    </row>
    <row r="24" spans="1:13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13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6.2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697</v>
      </c>
      <c r="H26" s="598">
        <f>H20+H21+H22</f>
        <v>697</v>
      </c>
      <c r="M26" s="98"/>
    </row>
    <row r="27" spans="1:13" ht="16.2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6.2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210</v>
      </c>
      <c r="H28" s="596">
        <f>SUM(H29:H31)</f>
        <v>206</v>
      </c>
      <c r="M28" s="98"/>
    </row>
    <row r="29" spans="1:13">
      <c r="A29" s="89"/>
      <c r="B29" s="91"/>
      <c r="C29" s="595"/>
      <c r="D29" s="596"/>
      <c r="E29" s="89" t="s">
        <v>86</v>
      </c>
      <c r="F29" s="93" t="s">
        <v>87</v>
      </c>
      <c r="G29" s="197">
        <v>210</v>
      </c>
      <c r="H29" s="196">
        <v>206</v>
      </c>
    </row>
    <row r="30" spans="1:13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988</v>
      </c>
      <c r="H32" s="196">
        <v>1220</v>
      </c>
      <c r="M32" s="98"/>
    </row>
    <row r="33" spans="1:13" ht="16.2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13" ht="16.2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1198</v>
      </c>
      <c r="H34" s="598">
        <f>H28+H32+H33</f>
        <v>1426</v>
      </c>
    </row>
    <row r="35" spans="1:13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13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13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5095</v>
      </c>
      <c r="H37" s="600">
        <f>H26+H18+H34</f>
        <v>5323</v>
      </c>
    </row>
    <row r="38" spans="1:13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13" ht="16.2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13" ht="16.2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13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6.2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13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13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13" ht="16.2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13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13" ht="16.2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13" ht="16.2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13" ht="16.2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13" ht="16.2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2" thickBot="1">
      <c r="A56" s="475" t="s">
        <v>170</v>
      </c>
      <c r="B56" s="208" t="s">
        <v>171</v>
      </c>
      <c r="C56" s="601">
        <f>C20+C21+C22+C28+C33+C46+C52+C54+C55</f>
        <v>1139</v>
      </c>
      <c r="D56" s="602">
        <f>D20+D21+D22+D28+D33+D46+D52+D54+D55</f>
        <v>1369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13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13" ht="31.2">
      <c r="A59" s="89" t="s">
        <v>176</v>
      </c>
      <c r="B59" s="91" t="s">
        <v>177</v>
      </c>
      <c r="C59" s="197">
        <v>1010</v>
      </c>
      <c r="D59" s="196">
        <v>858</v>
      </c>
      <c r="E59" s="201" t="s">
        <v>180</v>
      </c>
      <c r="F59" s="486" t="s">
        <v>181</v>
      </c>
      <c r="G59" s="197"/>
      <c r="H59" s="196"/>
    </row>
    <row r="60" spans="1:13">
      <c r="A60" s="89" t="s">
        <v>178</v>
      </c>
      <c r="B60" s="91" t="s">
        <v>179</v>
      </c>
      <c r="C60" s="197">
        <v>452</v>
      </c>
      <c r="D60" s="196">
        <v>458</v>
      </c>
      <c r="E60" s="89" t="s">
        <v>184</v>
      </c>
      <c r="F60" s="93" t="s">
        <v>185</v>
      </c>
      <c r="G60" s="197"/>
      <c r="H60" s="196"/>
      <c r="M60" s="98"/>
    </row>
    <row r="61" spans="1:13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169</v>
      </c>
      <c r="H61" s="596">
        <f>SUM(H62:H68)</f>
        <v>191</v>
      </c>
    </row>
    <row r="62" spans="1:13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36</v>
      </c>
      <c r="H62" s="196">
        <v>32</v>
      </c>
      <c r="M62" s="98"/>
    </row>
    <row r="63" spans="1:13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51</v>
      </c>
      <c r="H64" s="196">
        <v>68</v>
      </c>
      <c r="M64" s="98"/>
    </row>
    <row r="65" spans="1:13" ht="16.2">
      <c r="A65" s="482" t="s">
        <v>52</v>
      </c>
      <c r="B65" s="96" t="s">
        <v>198</v>
      </c>
      <c r="C65" s="597">
        <f>SUM(C59:C64)</f>
        <v>1462</v>
      </c>
      <c r="D65" s="598">
        <f>SUM(D59:D64)</f>
        <v>1316</v>
      </c>
      <c r="E65" s="89" t="s">
        <v>201</v>
      </c>
      <c r="F65" s="93" t="s">
        <v>202</v>
      </c>
      <c r="G65" s="197"/>
      <c r="H65" s="196"/>
    </row>
    <row r="66" spans="1:13" ht="16.2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1</v>
      </c>
    </row>
    <row r="67" spans="1:13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32</v>
      </c>
      <c r="H67" s="196">
        <v>28</v>
      </c>
    </row>
    <row r="68" spans="1:13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48</v>
      </c>
      <c r="H68" s="196">
        <v>62</v>
      </c>
    </row>
    <row r="69" spans="1:13">
      <c r="A69" s="89" t="s">
        <v>210</v>
      </c>
      <c r="B69" s="91" t="s">
        <v>211</v>
      </c>
      <c r="C69" s="197">
        <v>846</v>
      </c>
      <c r="D69" s="196">
        <v>557</v>
      </c>
      <c r="E69" s="201" t="s">
        <v>79</v>
      </c>
      <c r="F69" s="93" t="s">
        <v>216</v>
      </c>
      <c r="G69" s="197">
        <v>23</v>
      </c>
      <c r="H69" s="196">
        <v>21</v>
      </c>
    </row>
    <row r="70" spans="1:13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13" ht="16.2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192</v>
      </c>
      <c r="H71" s="598">
        <f>H59+H60+H61+H69+H70</f>
        <v>212</v>
      </c>
    </row>
    <row r="72" spans="1:13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13" ht="16.2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13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13" ht="16.2">
      <c r="A75" s="89" t="s">
        <v>228</v>
      </c>
      <c r="B75" s="91" t="s">
        <v>229</v>
      </c>
      <c r="C75" s="197">
        <v>5</v>
      </c>
      <c r="D75" s="196">
        <v>1</v>
      </c>
      <c r="E75" s="485" t="s">
        <v>160</v>
      </c>
      <c r="F75" s="95" t="s">
        <v>233</v>
      </c>
      <c r="G75" s="478"/>
      <c r="H75" s="479"/>
    </row>
    <row r="76" spans="1:13" ht="16.2">
      <c r="A76" s="482" t="s">
        <v>77</v>
      </c>
      <c r="B76" s="96" t="s">
        <v>232</v>
      </c>
      <c r="C76" s="597">
        <f>SUM(C68:C75)</f>
        <v>851</v>
      </c>
      <c r="D76" s="598">
        <f>SUM(D68:D75)</f>
        <v>558</v>
      </c>
      <c r="E76" s="570"/>
      <c r="F76" s="571"/>
      <c r="G76" s="595"/>
      <c r="H76" s="621"/>
    </row>
    <row r="77" spans="1:13" ht="16.2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13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192</v>
      </c>
      <c r="H79" s="600">
        <f>H71+H73+H75+H77</f>
        <v>212</v>
      </c>
    </row>
    <row r="80" spans="1:13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13" ht="16.2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6.2">
      <c r="A86" s="89"/>
      <c r="B86" s="96"/>
      <c r="C86" s="595"/>
      <c r="D86" s="596"/>
      <c r="E86" s="207"/>
      <c r="F86" s="103"/>
      <c r="G86" s="622"/>
      <c r="H86" s="623"/>
      <c r="M86" s="98"/>
    </row>
    <row r="87" spans="1:13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>
      <c r="A88" s="89" t="s">
        <v>252</v>
      </c>
      <c r="B88" s="91" t="s">
        <v>253</v>
      </c>
      <c r="C88" s="197">
        <v>3</v>
      </c>
      <c r="D88" s="196">
        <v>3</v>
      </c>
      <c r="E88" s="207"/>
      <c r="F88" s="103"/>
      <c r="G88" s="622"/>
      <c r="H88" s="623"/>
      <c r="M88" s="98"/>
    </row>
    <row r="89" spans="1:13">
      <c r="A89" s="89" t="s">
        <v>254</v>
      </c>
      <c r="B89" s="91" t="s">
        <v>255</v>
      </c>
      <c r="C89" s="197">
        <v>1823</v>
      </c>
      <c r="D89" s="196">
        <v>2279</v>
      </c>
      <c r="E89" s="204"/>
      <c r="F89" s="103"/>
      <c r="G89" s="622"/>
      <c r="H89" s="623"/>
    </row>
    <row r="90" spans="1:13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13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6.2">
      <c r="A92" s="482" t="s">
        <v>848</v>
      </c>
      <c r="B92" s="96" t="s">
        <v>260</v>
      </c>
      <c r="C92" s="597">
        <f>SUM(C88:C91)</f>
        <v>1826</v>
      </c>
      <c r="D92" s="598">
        <f>SUM(D88:D91)</f>
        <v>2282</v>
      </c>
      <c r="E92" s="204"/>
      <c r="F92" s="103"/>
      <c r="G92" s="622"/>
      <c r="H92" s="623"/>
      <c r="M92" s="98"/>
    </row>
    <row r="93" spans="1:13" ht="16.2">
      <c r="A93" s="473" t="s">
        <v>261</v>
      </c>
      <c r="B93" s="96" t="s">
        <v>262</v>
      </c>
      <c r="C93" s="478">
        <v>9</v>
      </c>
      <c r="D93" s="479">
        <v>10</v>
      </c>
      <c r="E93" s="204"/>
      <c r="F93" s="103"/>
      <c r="G93" s="622"/>
      <c r="H93" s="623"/>
    </row>
    <row r="94" spans="1:13" ht="16.2" thickBot="1">
      <c r="A94" s="490" t="s">
        <v>263</v>
      </c>
      <c r="B94" s="226" t="s">
        <v>264</v>
      </c>
      <c r="C94" s="601">
        <f>C65+C76+C85+C92+C93</f>
        <v>4148</v>
      </c>
      <c r="D94" s="602">
        <f>D65+D76+D85+D92+D93</f>
        <v>4166</v>
      </c>
      <c r="E94" s="227"/>
      <c r="F94" s="228"/>
      <c r="G94" s="624"/>
      <c r="H94" s="625"/>
      <c r="M94" s="98"/>
    </row>
    <row r="95" spans="1:13" ht="31.8" thickBot="1">
      <c r="A95" s="487" t="s">
        <v>265</v>
      </c>
      <c r="B95" s="488" t="s">
        <v>266</v>
      </c>
      <c r="C95" s="603">
        <f>C94+C56</f>
        <v>5287</v>
      </c>
      <c r="D95" s="604">
        <f>D94+D56</f>
        <v>5535</v>
      </c>
      <c r="E95" s="229" t="s">
        <v>941</v>
      </c>
      <c r="F95" s="489" t="s">
        <v>268</v>
      </c>
      <c r="G95" s="603">
        <f>G37+G40+G56+G79</f>
        <v>5287</v>
      </c>
      <c r="H95" s="604">
        <f>H37+H40+H56+H79</f>
        <v>5535</v>
      </c>
    </row>
    <row r="96" spans="1:13">
      <c r="A96" s="174"/>
      <c r="B96" s="572"/>
      <c r="C96" s="174"/>
      <c r="D96" s="174"/>
      <c r="E96" s="573"/>
      <c r="M96" s="98"/>
    </row>
    <row r="97" spans="1:13">
      <c r="A97" s="575"/>
      <c r="B97" s="572"/>
      <c r="C97" s="174"/>
      <c r="D97" s="174"/>
      <c r="E97" s="573"/>
      <c r="M97" s="98"/>
    </row>
    <row r="98" spans="1:13">
      <c r="A98" s="694" t="s">
        <v>975</v>
      </c>
      <c r="B98" s="702">
        <f>pdeReportingDate</f>
        <v>44644</v>
      </c>
      <c r="C98" s="702"/>
      <c r="D98" s="702"/>
      <c r="E98" s="702"/>
      <c r="F98" s="702"/>
      <c r="G98" s="702"/>
      <c r="H98" s="702"/>
      <c r="M98" s="98"/>
    </row>
    <row r="99" spans="1:13">
      <c r="A99" s="694"/>
      <c r="B99" s="52"/>
      <c r="C99" s="52"/>
      <c r="D99" s="52"/>
      <c r="E99" s="52"/>
      <c r="F99" s="52"/>
      <c r="G99" s="52"/>
      <c r="H99" s="52"/>
      <c r="M99" s="98"/>
    </row>
    <row r="100" spans="1:13">
      <c r="A100" s="695" t="s">
        <v>8</v>
      </c>
      <c r="B100" s="703" t="str">
        <f>authorName</f>
        <v>Стефка Борисова Неделчева</v>
      </c>
      <c r="C100" s="703"/>
      <c r="D100" s="703"/>
      <c r="E100" s="703"/>
      <c r="F100" s="703"/>
      <c r="G100" s="703"/>
      <c r="H100" s="703"/>
    </row>
    <row r="101" spans="1:13">
      <c r="A101" s="695"/>
      <c r="B101" s="80"/>
      <c r="C101" s="80"/>
      <c r="D101" s="80"/>
      <c r="E101" s="80"/>
      <c r="F101" s="80"/>
      <c r="G101" s="80"/>
      <c r="H101" s="80"/>
    </row>
    <row r="102" spans="1:13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13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13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13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spans="5:13">
      <c r="E117" s="576"/>
    </row>
    <row r="119" spans="5:13">
      <c r="E119" s="576"/>
      <c r="M119" s="98"/>
    </row>
    <row r="121" spans="5:13">
      <c r="E121" s="576"/>
      <c r="M121" s="98"/>
    </row>
    <row r="123" spans="5:13">
      <c r="E123" s="576"/>
    </row>
    <row r="125" spans="5:13">
      <c r="E125" s="576"/>
      <c r="M125" s="98"/>
    </row>
    <row r="127" spans="5:13">
      <c r="E127" s="576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6"/>
      <c r="M135" s="98"/>
    </row>
    <row r="137" spans="5:13">
      <c r="E137" s="576"/>
      <c r="M137" s="98"/>
    </row>
    <row r="139" spans="5:13">
      <c r="E139" s="576"/>
      <c r="M139" s="98"/>
    </row>
    <row r="141" spans="5:13">
      <c r="E141" s="576"/>
      <c r="M141" s="98"/>
    </row>
    <row r="143" spans="5:13">
      <c r="E143" s="576"/>
    </row>
    <row r="145" spans="5:13">
      <c r="E145" s="576"/>
    </row>
    <row r="147" spans="5:13">
      <c r="E147" s="576"/>
    </row>
    <row r="149" spans="5:13">
      <c r="E149" s="576"/>
      <c r="M149" s="98"/>
    </row>
    <row r="151" spans="5:13">
      <c r="M151" s="98"/>
    </row>
    <row r="153" spans="5:13">
      <c r="M153" s="98"/>
    </row>
    <row r="159" spans="5:13">
      <c r="E159" s="576"/>
    </row>
    <row r="161" spans="1:18" s="574" customFormat="1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363"/>
  <sheetViews>
    <sheetView tabSelected="1" view="pageBreakPreview" topLeftCell="A28" zoomScale="80" zoomScaleNormal="70" zoomScaleSheetLayoutView="80" workbookViewId="0">
      <selection activeCell="C40" sqref="C40"/>
    </sheetView>
  </sheetViews>
  <sheetFormatPr defaultColWidth="9.33203125" defaultRowHeight="15.6"/>
  <cols>
    <col min="1" max="1" width="50.6640625" style="569" customWidth="1"/>
    <col min="2" max="2" width="10.6640625" style="569" customWidth="1"/>
    <col min="3" max="4" width="15.6640625" style="191" customWidth="1"/>
    <col min="5" max="5" width="50.6640625" style="569" customWidth="1"/>
    <col min="6" max="6" width="10.6640625" style="569" customWidth="1"/>
    <col min="7" max="8" width="15.6640625" style="191" customWidth="1"/>
    <col min="9" max="16384" width="9.332031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СЛЪНЧО АД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814244008</v>
      </c>
      <c r="B5" s="564"/>
      <c r="C5" s="564"/>
      <c r="D5" s="564"/>
      <c r="E5" s="27"/>
      <c r="F5" s="79"/>
      <c r="G5" s="80"/>
      <c r="H5" s="14"/>
    </row>
    <row r="6" spans="1:8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2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2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2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6.2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>
        <v>2878</v>
      </c>
      <c r="D12" s="317">
        <v>2792</v>
      </c>
      <c r="E12" s="194" t="s">
        <v>277</v>
      </c>
      <c r="F12" s="240" t="s">
        <v>278</v>
      </c>
      <c r="G12" s="316">
        <v>6034</v>
      </c>
      <c r="H12" s="317">
        <v>5967</v>
      </c>
    </row>
    <row r="13" spans="1:8">
      <c r="A13" s="194" t="s">
        <v>279</v>
      </c>
      <c r="B13" s="190" t="s">
        <v>280</v>
      </c>
      <c r="C13" s="316">
        <v>372</v>
      </c>
      <c r="D13" s="317">
        <v>348</v>
      </c>
      <c r="E13" s="194" t="s">
        <v>281</v>
      </c>
      <c r="F13" s="240" t="s">
        <v>282</v>
      </c>
      <c r="G13" s="316"/>
      <c r="H13" s="317"/>
    </row>
    <row r="14" spans="1:8">
      <c r="A14" s="194" t="s">
        <v>283</v>
      </c>
      <c r="B14" s="190" t="s">
        <v>284</v>
      </c>
      <c r="C14" s="316">
        <v>297</v>
      </c>
      <c r="D14" s="317">
        <v>310</v>
      </c>
      <c r="E14" s="245" t="s">
        <v>285</v>
      </c>
      <c r="F14" s="240" t="s">
        <v>286</v>
      </c>
      <c r="G14" s="316"/>
      <c r="H14" s="317"/>
    </row>
    <row r="15" spans="1:8">
      <c r="A15" s="194" t="s">
        <v>287</v>
      </c>
      <c r="B15" s="190" t="s">
        <v>288</v>
      </c>
      <c r="C15" s="316">
        <v>1218</v>
      </c>
      <c r="D15" s="317">
        <v>1089</v>
      </c>
      <c r="E15" s="245" t="s">
        <v>79</v>
      </c>
      <c r="F15" s="240" t="s">
        <v>289</v>
      </c>
      <c r="G15" s="316">
        <v>27</v>
      </c>
      <c r="H15" s="317">
        <v>17</v>
      </c>
    </row>
    <row r="16" spans="1:8" ht="16.2">
      <c r="A16" s="194" t="s">
        <v>290</v>
      </c>
      <c r="B16" s="190" t="s">
        <v>291</v>
      </c>
      <c r="C16" s="316">
        <v>233</v>
      </c>
      <c r="D16" s="317">
        <v>209</v>
      </c>
      <c r="E16" s="236" t="s">
        <v>52</v>
      </c>
      <c r="F16" s="264" t="s">
        <v>292</v>
      </c>
      <c r="G16" s="628">
        <f>SUM(G12:G15)</f>
        <v>6061</v>
      </c>
      <c r="H16" s="629">
        <f>SUM(H12:H15)</f>
        <v>5984</v>
      </c>
    </row>
    <row r="17" spans="1:8" ht="31.2">
      <c r="A17" s="194" t="s">
        <v>293</v>
      </c>
      <c r="B17" s="190" t="s">
        <v>294</v>
      </c>
      <c r="C17" s="316">
        <v>4</v>
      </c>
      <c r="D17" s="317">
        <v>1</v>
      </c>
      <c r="E17" s="245"/>
      <c r="F17" s="237"/>
      <c r="G17" s="193"/>
      <c r="H17" s="243"/>
    </row>
    <row r="18" spans="1:8" ht="31.2">
      <c r="A18" s="194" t="s">
        <v>295</v>
      </c>
      <c r="B18" s="190" t="s">
        <v>296</v>
      </c>
      <c r="C18" s="316">
        <v>-96</v>
      </c>
      <c r="D18" s="317">
        <v>-132</v>
      </c>
      <c r="E18" s="234" t="s">
        <v>297</v>
      </c>
      <c r="F18" s="238" t="s">
        <v>298</v>
      </c>
      <c r="G18" s="639">
        <v>17</v>
      </c>
      <c r="H18" s="640"/>
    </row>
    <row r="19" spans="1:8">
      <c r="A19" s="194" t="s">
        <v>299</v>
      </c>
      <c r="B19" s="190" t="s">
        <v>300</v>
      </c>
      <c r="C19" s="316">
        <v>65</v>
      </c>
      <c r="D19" s="317">
        <v>10</v>
      </c>
      <c r="E19" s="194" t="s">
        <v>301</v>
      </c>
      <c r="F19" s="237" t="s">
        <v>302</v>
      </c>
      <c r="G19" s="316">
        <v>17</v>
      </c>
      <c r="H19" s="317"/>
    </row>
    <row r="20" spans="1:8" ht="16.2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6.2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6.2">
      <c r="A22" s="236" t="s">
        <v>52</v>
      </c>
      <c r="B22" s="192" t="s">
        <v>308</v>
      </c>
      <c r="C22" s="628">
        <f>SUM(C12:C18)+C19</f>
        <v>4971</v>
      </c>
      <c r="D22" s="629">
        <f>SUM(D12:D18)+D19</f>
        <v>4627</v>
      </c>
      <c r="E22" s="194" t="s">
        <v>309</v>
      </c>
      <c r="F22" s="237" t="s">
        <v>310</v>
      </c>
      <c r="G22" s="316"/>
      <c r="H22" s="317"/>
    </row>
    <row r="23" spans="1:8" ht="16.2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2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2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>
        <v>2</v>
      </c>
      <c r="H25" s="317">
        <v>3</v>
      </c>
    </row>
    <row r="26" spans="1:8" ht="31.2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3</v>
      </c>
      <c r="H26" s="317">
        <v>4</v>
      </c>
    </row>
    <row r="27" spans="1:8" ht="31.2">
      <c r="A27" s="194" t="s">
        <v>324</v>
      </c>
      <c r="B27" s="237" t="s">
        <v>325</v>
      </c>
      <c r="C27" s="316">
        <v>2</v>
      </c>
      <c r="D27" s="317">
        <v>3</v>
      </c>
      <c r="E27" s="236" t="s">
        <v>104</v>
      </c>
      <c r="F27" s="238" t="s">
        <v>326</v>
      </c>
      <c r="G27" s="628">
        <f>SUM(G22:G26)</f>
        <v>5</v>
      </c>
      <c r="H27" s="629">
        <f>SUM(H22:H26)</f>
        <v>7</v>
      </c>
    </row>
    <row r="28" spans="1:8">
      <c r="A28" s="194" t="s">
        <v>79</v>
      </c>
      <c r="B28" s="237" t="s">
        <v>327</v>
      </c>
      <c r="C28" s="316">
        <v>5</v>
      </c>
      <c r="D28" s="317">
        <v>4</v>
      </c>
      <c r="E28" s="235"/>
      <c r="F28" s="189"/>
      <c r="G28" s="193"/>
      <c r="H28" s="243"/>
    </row>
    <row r="29" spans="1:8" ht="16.2">
      <c r="A29" s="236" t="s">
        <v>77</v>
      </c>
      <c r="B29" s="238" t="s">
        <v>328</v>
      </c>
      <c r="C29" s="628">
        <f>SUM(C25:C28)</f>
        <v>7</v>
      </c>
      <c r="D29" s="629">
        <f>SUM(D25:D28)</f>
        <v>7</v>
      </c>
      <c r="E29" s="194"/>
      <c r="F29" s="189"/>
      <c r="G29" s="193"/>
      <c r="H29" s="243"/>
    </row>
    <row r="30" spans="1:8" ht="16.8" thickBot="1">
      <c r="A30" s="255"/>
      <c r="B30" s="256"/>
      <c r="C30" s="267"/>
      <c r="D30" s="268"/>
      <c r="E30" s="257"/>
      <c r="F30" s="265"/>
      <c r="G30" s="259"/>
      <c r="H30" s="260"/>
    </row>
    <row r="31" spans="1:8" ht="31.2">
      <c r="A31" s="251" t="s">
        <v>329</v>
      </c>
      <c r="B31" s="231" t="s">
        <v>330</v>
      </c>
      <c r="C31" s="634">
        <f>C29+C22</f>
        <v>4978</v>
      </c>
      <c r="D31" s="635">
        <f>D29+D22</f>
        <v>4634</v>
      </c>
      <c r="E31" s="251" t="s">
        <v>824</v>
      </c>
      <c r="F31" s="266" t="s">
        <v>331</v>
      </c>
      <c r="G31" s="253">
        <f>G16+G18+G27</f>
        <v>6083</v>
      </c>
      <c r="H31" s="254">
        <f>H16+H18+H27</f>
        <v>5991</v>
      </c>
    </row>
    <row r="32" spans="1:8">
      <c r="A32" s="233"/>
      <c r="B32" s="186"/>
      <c r="C32" s="626"/>
      <c r="D32" s="627"/>
      <c r="E32" s="233"/>
      <c r="F32" s="237"/>
      <c r="G32" s="193"/>
      <c r="H32" s="243"/>
    </row>
    <row r="33" spans="1:8" ht="16.2">
      <c r="A33" s="233" t="s">
        <v>332</v>
      </c>
      <c r="B33" s="186" t="s">
        <v>333</v>
      </c>
      <c r="C33" s="241">
        <f>IF((G31-C31)&gt;0,G31-C31,0)</f>
        <v>1105</v>
      </c>
      <c r="D33" s="244">
        <f>IF((H31-D31)&gt;0,H31-D31,0)</f>
        <v>1357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4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6.2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8" thickBot="1">
      <c r="A36" s="258" t="s">
        <v>344</v>
      </c>
      <c r="B36" s="256" t="s">
        <v>345</v>
      </c>
      <c r="C36" s="636">
        <f>C31-C34+C35</f>
        <v>4978</v>
      </c>
      <c r="D36" s="637">
        <f>D31-D34+D35</f>
        <v>4634</v>
      </c>
      <c r="E36" s="262" t="s">
        <v>346</v>
      </c>
      <c r="F36" s="256" t="s">
        <v>347</v>
      </c>
      <c r="G36" s="267">
        <f>G35-G34+G31</f>
        <v>6083</v>
      </c>
      <c r="H36" s="268">
        <f>H35-H34+H31</f>
        <v>5991</v>
      </c>
    </row>
    <row r="37" spans="1:8" ht="16.2">
      <c r="A37" s="261" t="s">
        <v>348</v>
      </c>
      <c r="B37" s="231" t="s">
        <v>349</v>
      </c>
      <c r="C37" s="634">
        <f>IF((G36-C36)&gt;0,G36-C36,0)</f>
        <v>1105</v>
      </c>
      <c r="D37" s="635">
        <f>IF((H36-D36)&gt;0,H36-D36,0)</f>
        <v>1357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6.2">
      <c r="A38" s="234" t="s">
        <v>352</v>
      </c>
      <c r="B38" s="238" t="s">
        <v>353</v>
      </c>
      <c r="C38" s="628">
        <f>C39+C40+C41</f>
        <v>117</v>
      </c>
      <c r="D38" s="629">
        <f>D39+D40+D41</f>
        <v>137</v>
      </c>
      <c r="E38" s="246"/>
      <c r="F38" s="189"/>
      <c r="G38" s="193"/>
      <c r="H38" s="243"/>
    </row>
    <row r="39" spans="1:8" ht="31.2">
      <c r="A39" s="194" t="s">
        <v>354</v>
      </c>
      <c r="B39" s="237" t="s">
        <v>355</v>
      </c>
      <c r="C39" s="316">
        <v>117</v>
      </c>
      <c r="D39" s="317">
        <v>137</v>
      </c>
      <c r="E39" s="246"/>
      <c r="F39" s="189"/>
      <c r="G39" s="193"/>
      <c r="H39" s="243"/>
    </row>
    <row r="40" spans="1:8" ht="31.2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988</v>
      </c>
      <c r="D42" s="244">
        <f>+IF((H36-D36-D38)&gt;0,H36-D36-D38,0)</f>
        <v>1220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2" thickBot="1">
      <c r="A44" s="262" t="s">
        <v>367</v>
      </c>
      <c r="B44" s="249" t="s">
        <v>368</v>
      </c>
      <c r="C44" s="267">
        <f>IF(G42=0,IF(C42-C43&gt;0,C42-C43+G43,0),IF(G42-G43&lt;0,G43-G42+C42,0))</f>
        <v>988</v>
      </c>
      <c r="D44" s="268">
        <f>IF(H42=0,IF(D42-D43&gt;0,D42-D43+H43,0),IF(H42-H43&lt;0,H43-H42+D42,0))</f>
        <v>1220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2" thickBot="1">
      <c r="A45" s="270" t="s">
        <v>371</v>
      </c>
      <c r="B45" s="271" t="s">
        <v>372</v>
      </c>
      <c r="C45" s="630">
        <f>C36+C38+C42</f>
        <v>6083</v>
      </c>
      <c r="D45" s="631">
        <f>D36+D38+D42</f>
        <v>5991</v>
      </c>
      <c r="E45" s="270" t="s">
        <v>373</v>
      </c>
      <c r="F45" s="272" t="s">
        <v>374</v>
      </c>
      <c r="G45" s="630">
        <f>G42+G36</f>
        <v>6083</v>
      </c>
      <c r="H45" s="631">
        <f>H42+H36</f>
        <v>5991</v>
      </c>
    </row>
    <row r="46" spans="1:8">
      <c r="A46" s="32"/>
      <c r="B46" s="565"/>
      <c r="C46" s="566"/>
      <c r="D46" s="566"/>
      <c r="E46" s="567"/>
      <c r="F46" s="32"/>
      <c r="G46" s="566"/>
      <c r="H46" s="566"/>
    </row>
    <row r="47" spans="1:8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>
      <c r="A48" s="32"/>
      <c r="B48" s="565"/>
      <c r="C48" s="566"/>
      <c r="D48" s="566"/>
      <c r="E48" s="567"/>
      <c r="F48" s="32"/>
      <c r="G48" s="566"/>
      <c r="H48" s="566"/>
    </row>
    <row r="49" spans="1:13">
      <c r="A49" s="32"/>
      <c r="B49" s="32"/>
      <c r="C49" s="566"/>
      <c r="D49" s="566"/>
      <c r="E49" s="32"/>
      <c r="F49" s="32"/>
      <c r="G49" s="568"/>
      <c r="H49" s="568"/>
    </row>
    <row r="50" spans="1:13" s="42" customFormat="1">
      <c r="A50" s="694" t="s">
        <v>975</v>
      </c>
      <c r="B50" s="702">
        <f>pdeReportingDate</f>
        <v>44644</v>
      </c>
      <c r="C50" s="702"/>
      <c r="D50" s="702"/>
      <c r="E50" s="702"/>
      <c r="F50" s="702"/>
      <c r="G50" s="702"/>
      <c r="H50" s="702"/>
      <c r="M50" s="98"/>
    </row>
    <row r="51" spans="1:13" s="42" customFormat="1">
      <c r="A51" s="694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5" t="s">
        <v>8</v>
      </c>
      <c r="B52" s="703" t="str">
        <f>authorName</f>
        <v>Стефка Борисова Неделчева</v>
      </c>
      <c r="C52" s="703"/>
      <c r="D52" s="703"/>
      <c r="E52" s="703"/>
      <c r="F52" s="703"/>
      <c r="G52" s="703"/>
      <c r="H52" s="703"/>
    </row>
    <row r="53" spans="1:13" s="42" customFormat="1">
      <c r="A53" s="695"/>
      <c r="B53" s="80"/>
      <c r="C53" s="80"/>
      <c r="D53" s="80"/>
      <c r="E53" s="80"/>
      <c r="F53" s="80"/>
      <c r="G53" s="80"/>
      <c r="H53" s="80"/>
    </row>
    <row r="54" spans="1:13" s="42" customFormat="1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13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13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13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13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13">
      <c r="A59" s="696"/>
      <c r="B59" s="701"/>
      <c r="C59" s="701"/>
      <c r="D59" s="701"/>
      <c r="E59" s="701"/>
      <c r="F59" s="574"/>
      <c r="G59" s="45"/>
      <c r="H59" s="42"/>
    </row>
    <row r="60" spans="1:13">
      <c r="A60" s="696"/>
      <c r="B60" s="701"/>
      <c r="C60" s="701"/>
      <c r="D60" s="701"/>
      <c r="E60" s="701"/>
      <c r="F60" s="574"/>
      <c r="G60" s="45"/>
      <c r="H60" s="42"/>
    </row>
    <row r="61" spans="1:13">
      <c r="A61" s="696"/>
      <c r="B61" s="701"/>
      <c r="C61" s="701"/>
      <c r="D61" s="701"/>
      <c r="E61" s="701"/>
      <c r="F61" s="574"/>
      <c r="G61" s="45"/>
      <c r="H61" s="42"/>
    </row>
    <row r="62" spans="1:13">
      <c r="A62" s="32"/>
      <c r="B62" s="32"/>
      <c r="C62" s="566"/>
      <c r="D62" s="566"/>
      <c r="E62" s="32"/>
      <c r="F62" s="32"/>
      <c r="G62" s="568"/>
      <c r="H62" s="568"/>
    </row>
    <row r="63" spans="1:13">
      <c r="A63" s="32"/>
      <c r="B63" s="32"/>
      <c r="C63" s="566"/>
      <c r="D63" s="566"/>
      <c r="E63" s="32"/>
      <c r="F63" s="32"/>
      <c r="G63" s="568"/>
      <c r="H63" s="568"/>
    </row>
    <row r="64" spans="1:13">
      <c r="A64" s="32"/>
      <c r="B64" s="32"/>
      <c r="C64" s="566"/>
      <c r="D64" s="566"/>
      <c r="E64" s="32"/>
      <c r="F64" s="32"/>
      <c r="G64" s="568"/>
      <c r="H64" s="568"/>
    </row>
    <row r="65" spans="1:8">
      <c r="A65" s="32"/>
      <c r="B65" s="32"/>
      <c r="C65" s="566"/>
      <c r="D65" s="566"/>
      <c r="E65" s="32"/>
      <c r="F65" s="32"/>
      <c r="G65" s="568"/>
      <c r="H65" s="568"/>
    </row>
    <row r="66" spans="1:8">
      <c r="A66" s="32"/>
      <c r="B66" s="32"/>
      <c r="C66" s="566"/>
      <c r="D66" s="566"/>
      <c r="E66" s="32"/>
      <c r="F66" s="32"/>
      <c r="G66" s="568"/>
      <c r="H66" s="568"/>
    </row>
    <row r="67" spans="1:8">
      <c r="A67" s="32"/>
      <c r="B67" s="32"/>
      <c r="C67" s="566"/>
      <c r="D67" s="566"/>
      <c r="E67" s="32"/>
      <c r="F67" s="32"/>
      <c r="G67" s="568"/>
      <c r="H67" s="568"/>
    </row>
    <row r="68" spans="1:8">
      <c r="A68" s="32"/>
      <c r="B68" s="32"/>
      <c r="C68" s="566"/>
      <c r="D68" s="566"/>
      <c r="E68" s="32"/>
      <c r="F68" s="32"/>
      <c r="G68" s="568"/>
      <c r="H68" s="568"/>
    </row>
    <row r="69" spans="1:8">
      <c r="A69" s="32"/>
      <c r="B69" s="32"/>
      <c r="C69" s="566"/>
      <c r="D69" s="566"/>
      <c r="E69" s="32"/>
      <c r="F69" s="32"/>
      <c r="G69" s="568"/>
      <c r="H69" s="568"/>
    </row>
    <row r="70" spans="1:8">
      <c r="A70" s="32"/>
      <c r="B70" s="32"/>
      <c r="C70" s="566"/>
      <c r="D70" s="566"/>
      <c r="E70" s="32"/>
      <c r="F70" s="32"/>
      <c r="G70" s="568"/>
      <c r="H70" s="568"/>
    </row>
    <row r="71" spans="1:8">
      <c r="A71" s="32"/>
      <c r="B71" s="32"/>
      <c r="C71" s="566"/>
      <c r="D71" s="566"/>
      <c r="E71" s="32"/>
      <c r="F71" s="32"/>
      <c r="G71" s="568"/>
      <c r="H71" s="568"/>
    </row>
    <row r="72" spans="1:8">
      <c r="A72" s="32"/>
      <c r="B72" s="32"/>
      <c r="C72" s="566"/>
      <c r="D72" s="566"/>
      <c r="E72" s="32"/>
      <c r="F72" s="32"/>
      <c r="G72" s="568"/>
      <c r="H72" s="568"/>
    </row>
    <row r="73" spans="1:8">
      <c r="A73" s="32"/>
      <c r="B73" s="32"/>
      <c r="C73" s="566"/>
      <c r="D73" s="566"/>
      <c r="E73" s="32"/>
      <c r="F73" s="32"/>
      <c r="G73" s="568"/>
      <c r="H73" s="568"/>
    </row>
    <row r="74" spans="1:8">
      <c r="A74" s="32"/>
      <c r="B74" s="32"/>
      <c r="C74" s="566"/>
      <c r="D74" s="566"/>
      <c r="E74" s="32"/>
      <c r="F74" s="32"/>
      <c r="G74" s="568"/>
      <c r="H74" s="568"/>
    </row>
    <row r="75" spans="1:8">
      <c r="A75" s="32"/>
      <c r="B75" s="32"/>
      <c r="C75" s="566"/>
      <c r="D75" s="566"/>
      <c r="E75" s="32"/>
      <c r="F75" s="32"/>
      <c r="G75" s="568"/>
      <c r="H75" s="568"/>
    </row>
    <row r="76" spans="1:8">
      <c r="A76" s="32"/>
      <c r="B76" s="32"/>
      <c r="C76" s="566"/>
      <c r="D76" s="566"/>
      <c r="E76" s="32"/>
      <c r="F76" s="32"/>
      <c r="G76" s="568"/>
      <c r="H76" s="568"/>
    </row>
    <row r="77" spans="1:8">
      <c r="A77" s="32"/>
      <c r="B77" s="32"/>
      <c r="C77" s="566"/>
      <c r="D77" s="566"/>
      <c r="E77" s="32"/>
      <c r="F77" s="32"/>
      <c r="G77" s="568"/>
      <c r="H77" s="568"/>
    </row>
    <row r="78" spans="1:8">
      <c r="A78" s="32"/>
      <c r="B78" s="32"/>
      <c r="C78" s="566"/>
      <c r="D78" s="566"/>
      <c r="E78" s="32"/>
      <c r="F78" s="32"/>
      <c r="G78" s="568"/>
      <c r="H78" s="568"/>
    </row>
    <row r="79" spans="1:8">
      <c r="A79" s="32"/>
      <c r="B79" s="32"/>
      <c r="C79" s="566"/>
      <c r="D79" s="566"/>
      <c r="E79" s="32"/>
      <c r="F79" s="32"/>
      <c r="G79" s="568"/>
      <c r="H79" s="568"/>
    </row>
    <row r="80" spans="1:8">
      <c r="A80" s="32"/>
      <c r="B80" s="32"/>
      <c r="C80" s="566"/>
      <c r="D80" s="566"/>
      <c r="E80" s="32"/>
      <c r="F80" s="32"/>
      <c r="G80" s="568"/>
      <c r="H80" s="568"/>
    </row>
    <row r="81" spans="1:8">
      <c r="A81" s="32"/>
      <c r="B81" s="32"/>
      <c r="C81" s="566"/>
      <c r="D81" s="566"/>
      <c r="E81" s="32"/>
      <c r="F81" s="32"/>
      <c r="G81" s="568"/>
      <c r="H81" s="568"/>
    </row>
    <row r="82" spans="1:8">
      <c r="A82" s="32"/>
      <c r="B82" s="32"/>
      <c r="C82" s="566"/>
      <c r="D82" s="566"/>
      <c r="E82" s="32"/>
      <c r="F82" s="32"/>
      <c r="G82" s="568"/>
      <c r="H82" s="568"/>
    </row>
    <row r="83" spans="1:8">
      <c r="A83" s="32"/>
      <c r="B83" s="32"/>
      <c r="C83" s="566"/>
      <c r="D83" s="566"/>
      <c r="E83" s="32"/>
      <c r="F83" s="32"/>
      <c r="G83" s="568"/>
      <c r="H83" s="568"/>
    </row>
    <row r="84" spans="1:8">
      <c r="A84" s="32"/>
      <c r="B84" s="32"/>
      <c r="C84" s="566"/>
      <c r="D84" s="566"/>
      <c r="E84" s="32"/>
      <c r="F84" s="32"/>
      <c r="G84" s="568"/>
      <c r="H84" s="568"/>
    </row>
    <row r="85" spans="1:8">
      <c r="A85" s="32"/>
      <c r="B85" s="32"/>
      <c r="C85" s="566"/>
      <c r="D85" s="566"/>
      <c r="E85" s="32"/>
      <c r="F85" s="32"/>
      <c r="G85" s="568"/>
      <c r="H85" s="568"/>
    </row>
    <row r="86" spans="1:8">
      <c r="A86" s="32"/>
      <c r="B86" s="32"/>
      <c r="C86" s="566"/>
      <c r="D86" s="566"/>
      <c r="E86" s="32"/>
      <c r="F86" s="32"/>
      <c r="G86" s="568"/>
      <c r="H86" s="568"/>
    </row>
    <row r="87" spans="1:8">
      <c r="A87" s="32"/>
      <c r="B87" s="32"/>
      <c r="C87" s="566"/>
      <c r="D87" s="566"/>
      <c r="E87" s="32"/>
      <c r="F87" s="32"/>
      <c r="G87" s="568"/>
      <c r="H87" s="568"/>
    </row>
    <row r="88" spans="1:8">
      <c r="A88" s="32"/>
      <c r="B88" s="32"/>
      <c r="C88" s="566"/>
      <c r="D88" s="566"/>
      <c r="E88" s="32"/>
      <c r="F88" s="32"/>
      <c r="G88" s="568"/>
      <c r="H88" s="568"/>
    </row>
    <row r="89" spans="1:8">
      <c r="A89" s="32"/>
      <c r="B89" s="32"/>
      <c r="C89" s="566"/>
      <c r="D89" s="566"/>
      <c r="E89" s="32"/>
      <c r="F89" s="32"/>
      <c r="G89" s="568"/>
      <c r="H89" s="568"/>
    </row>
    <row r="90" spans="1:8">
      <c r="A90" s="32"/>
      <c r="B90" s="32"/>
      <c r="C90" s="566"/>
      <c r="D90" s="566"/>
      <c r="E90" s="32"/>
      <c r="F90" s="32"/>
      <c r="G90" s="568"/>
      <c r="H90" s="568"/>
    </row>
    <row r="91" spans="1:8">
      <c r="A91" s="32"/>
      <c r="B91" s="32"/>
      <c r="C91" s="566"/>
      <c r="D91" s="566"/>
      <c r="E91" s="32"/>
      <c r="F91" s="32"/>
      <c r="G91" s="568"/>
      <c r="H91" s="568"/>
    </row>
    <row r="92" spans="1:8">
      <c r="A92" s="32"/>
      <c r="B92" s="32"/>
      <c r="C92" s="566"/>
      <c r="D92" s="566"/>
      <c r="E92" s="32"/>
      <c r="F92" s="32"/>
      <c r="G92" s="568"/>
      <c r="H92" s="568"/>
    </row>
    <row r="93" spans="1:8">
      <c r="A93" s="32"/>
      <c r="B93" s="32"/>
      <c r="C93" s="566"/>
      <c r="D93" s="566"/>
      <c r="E93" s="32"/>
      <c r="F93" s="32"/>
      <c r="G93" s="568"/>
      <c r="H93" s="568"/>
    </row>
    <row r="94" spans="1:8">
      <c r="A94" s="32"/>
      <c r="B94" s="32"/>
      <c r="C94" s="566"/>
      <c r="D94" s="566"/>
      <c r="E94" s="32"/>
      <c r="F94" s="32"/>
      <c r="G94" s="568"/>
      <c r="H94" s="568"/>
    </row>
    <row r="95" spans="1:8">
      <c r="A95" s="32"/>
      <c r="B95" s="32"/>
      <c r="C95" s="566"/>
      <c r="D95" s="566"/>
      <c r="E95" s="32"/>
      <c r="F95" s="32"/>
      <c r="G95" s="568"/>
      <c r="H95" s="568"/>
    </row>
    <row r="96" spans="1:8">
      <c r="A96" s="32"/>
      <c r="B96" s="32"/>
      <c r="C96" s="566"/>
      <c r="D96" s="566"/>
      <c r="E96" s="32"/>
      <c r="F96" s="32"/>
      <c r="G96" s="568"/>
      <c r="H96" s="568"/>
    </row>
    <row r="97" spans="1:8">
      <c r="A97" s="32"/>
      <c r="B97" s="32"/>
      <c r="C97" s="566"/>
      <c r="D97" s="566"/>
      <c r="E97" s="32"/>
      <c r="F97" s="32"/>
      <c r="G97" s="568"/>
      <c r="H97" s="568"/>
    </row>
    <row r="98" spans="1:8">
      <c r="A98" s="32"/>
      <c r="B98" s="32"/>
      <c r="C98" s="566"/>
      <c r="D98" s="566"/>
      <c r="E98" s="32"/>
      <c r="F98" s="32"/>
      <c r="G98" s="568"/>
      <c r="H98" s="568"/>
    </row>
    <row r="99" spans="1:8">
      <c r="A99" s="32"/>
      <c r="B99" s="32"/>
      <c r="C99" s="566"/>
      <c r="D99" s="566"/>
      <c r="E99" s="32"/>
      <c r="F99" s="32"/>
      <c r="G99" s="568"/>
      <c r="H99" s="568"/>
    </row>
    <row r="100" spans="1:8">
      <c r="A100" s="32"/>
      <c r="B100" s="32"/>
      <c r="C100" s="566"/>
      <c r="D100" s="566"/>
      <c r="E100" s="32"/>
      <c r="F100" s="32"/>
      <c r="G100" s="568"/>
      <c r="H100" s="568"/>
    </row>
    <row r="101" spans="1:8">
      <c r="A101" s="32"/>
      <c r="B101" s="32"/>
      <c r="C101" s="566"/>
      <c r="D101" s="566"/>
      <c r="E101" s="32"/>
      <c r="F101" s="32"/>
      <c r="G101" s="568"/>
      <c r="H101" s="568"/>
    </row>
    <row r="102" spans="1:8">
      <c r="A102" s="32"/>
      <c r="B102" s="32"/>
      <c r="C102" s="566"/>
      <c r="D102" s="566"/>
      <c r="E102" s="32"/>
      <c r="F102" s="32"/>
      <c r="G102" s="568"/>
      <c r="H102" s="568"/>
    </row>
    <row r="103" spans="1:8">
      <c r="A103" s="32"/>
      <c r="B103" s="32"/>
      <c r="C103" s="566"/>
      <c r="D103" s="566"/>
      <c r="E103" s="32"/>
      <c r="F103" s="32"/>
      <c r="G103" s="568"/>
      <c r="H103" s="568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101"/>
  <sheetViews>
    <sheetView zoomScaleNormal="100" zoomScaleSheetLayoutView="80" workbookViewId="0">
      <selection activeCell="C48" sqref="C48"/>
    </sheetView>
  </sheetViews>
  <sheetFormatPr defaultColWidth="9.33203125" defaultRowHeight="15.6"/>
  <cols>
    <col min="1" max="1" width="69.88671875" style="171" customWidth="1"/>
    <col min="2" max="2" width="11.88671875" style="171" bestFit="1" customWidth="1"/>
    <col min="3" max="4" width="22.6640625" style="184" customWidth="1"/>
    <col min="5" max="5" width="10.109375" style="171" customWidth="1"/>
    <col min="6" max="6" width="12" style="171" customWidth="1"/>
    <col min="7" max="7" width="12.109375" style="171" bestFit="1" customWidth="1"/>
    <col min="8" max="16384" width="9.332031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СЛЪНЧО АД</v>
      </c>
      <c r="B4" s="494"/>
      <c r="C4" s="51"/>
      <c r="D4" s="78"/>
      <c r="E4" s="14"/>
    </row>
    <row r="5" spans="1:13">
      <c r="A5" s="75" t="str">
        <f>CONCATENATE("ЕИК по БУЛСТАТ: ", pdeBulstat)</f>
        <v>ЕИК по БУЛСТАТ: 814244008</v>
      </c>
      <c r="B5" s="495"/>
      <c r="C5" s="79"/>
      <c r="D5" s="80"/>
      <c r="E5" s="170"/>
    </row>
    <row r="6" spans="1:13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13" ht="16.2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2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 ht="16.2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v>6489</v>
      </c>
      <c r="D11" s="196">
        <v>6825</v>
      </c>
      <c r="E11" s="177"/>
      <c r="F11" s="177"/>
    </row>
    <row r="12" spans="1:13">
      <c r="A12" s="277" t="s">
        <v>380</v>
      </c>
      <c r="B12" s="178" t="s">
        <v>381</v>
      </c>
      <c r="C12" s="197">
        <v>-3764</v>
      </c>
      <c r="D12" s="196">
        <v>-3321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2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-1351</v>
      </c>
      <c r="D14" s="196">
        <v>-1196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-435</v>
      </c>
      <c r="D15" s="196">
        <v>-749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>
        <v>-126</v>
      </c>
      <c r="D16" s="196">
        <v>-128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2">
      <c r="A18" s="277" t="s">
        <v>392</v>
      </c>
      <c r="B18" s="178" t="s">
        <v>393</v>
      </c>
      <c r="C18" s="197">
        <v>-5</v>
      </c>
      <c r="D18" s="196">
        <v>-4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>
        <v>-2</v>
      </c>
      <c r="D19" s="196">
        <v>-3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2" thickBot="1">
      <c r="A21" s="292" t="s">
        <v>398</v>
      </c>
      <c r="B21" s="293" t="s">
        <v>399</v>
      </c>
      <c r="C21" s="658">
        <f>SUM(C11:C20)</f>
        <v>806</v>
      </c>
      <c r="D21" s="659">
        <f>SUM(D11:D20)</f>
        <v>1424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6.2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>
        <v>-69</v>
      </c>
      <c r="D23" s="196">
        <v>-21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2" thickBot="1">
      <c r="A33" s="292" t="s">
        <v>420</v>
      </c>
      <c r="B33" s="293" t="s">
        <v>421</v>
      </c>
      <c r="C33" s="658">
        <f>SUM(C23:C32)</f>
        <v>-69</v>
      </c>
      <c r="D33" s="659">
        <f>SUM(D23:D32)</f>
        <v>-21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 ht="16.2">
      <c r="A34" s="286" t="s">
        <v>422</v>
      </c>
      <c r="B34" s="287"/>
      <c r="C34" s="656"/>
      <c r="D34" s="657"/>
      <c r="E34" s="177"/>
      <c r="F34" s="177"/>
    </row>
    <row r="35" spans="1:13">
      <c r="A35" s="277" t="s">
        <v>423</v>
      </c>
      <c r="B35" s="178" t="s">
        <v>424</v>
      </c>
      <c r="C35" s="197"/>
      <c r="D35" s="196"/>
      <c r="E35" s="177"/>
      <c r="F35" s="177"/>
    </row>
    <row r="36" spans="1:13">
      <c r="A36" s="278" t="s">
        <v>425</v>
      </c>
      <c r="B36" s="178" t="s">
        <v>426</v>
      </c>
      <c r="C36" s="197"/>
      <c r="D36" s="196"/>
      <c r="E36" s="177"/>
      <c r="F36" s="177"/>
    </row>
    <row r="37" spans="1:13">
      <c r="A37" s="277" t="s">
        <v>427</v>
      </c>
      <c r="B37" s="178" t="s">
        <v>428</v>
      </c>
      <c r="C37" s="197"/>
      <c r="D37" s="196"/>
      <c r="E37" s="177"/>
      <c r="F37" s="177"/>
    </row>
    <row r="38" spans="1:13">
      <c r="A38" s="277" t="s">
        <v>429</v>
      </c>
      <c r="B38" s="178" t="s">
        <v>430</v>
      </c>
      <c r="C38" s="197"/>
      <c r="D38" s="196"/>
      <c r="E38" s="177"/>
      <c r="F38" s="177"/>
    </row>
    <row r="39" spans="1:13">
      <c r="A39" s="277" t="s">
        <v>431</v>
      </c>
      <c r="B39" s="178" t="s">
        <v>432</v>
      </c>
      <c r="C39" s="197"/>
      <c r="D39" s="196"/>
      <c r="E39" s="177"/>
      <c r="F39" s="177"/>
    </row>
    <row r="40" spans="1:13" ht="31.2">
      <c r="A40" s="277" t="s">
        <v>433</v>
      </c>
      <c r="B40" s="178" t="s">
        <v>434</v>
      </c>
      <c r="C40" s="197"/>
      <c r="D40" s="196"/>
      <c r="E40" s="177"/>
      <c r="F40" s="177"/>
    </row>
    <row r="41" spans="1:13">
      <c r="A41" s="277" t="s">
        <v>435</v>
      </c>
      <c r="B41" s="178" t="s">
        <v>436</v>
      </c>
      <c r="C41" s="197">
        <v>-1193</v>
      </c>
      <c r="D41" s="196">
        <v>-1099</v>
      </c>
      <c r="E41" s="177"/>
      <c r="F41" s="177"/>
    </row>
    <row r="42" spans="1:13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13" ht="16.2" thickBot="1">
      <c r="A43" s="295" t="s">
        <v>439</v>
      </c>
      <c r="B43" s="296" t="s">
        <v>440</v>
      </c>
      <c r="C43" s="660">
        <f>SUM(C35:C42)</f>
        <v>-1193</v>
      </c>
      <c r="D43" s="661">
        <f>SUM(D35:D42)</f>
        <v>-1099</v>
      </c>
      <c r="E43" s="177"/>
      <c r="F43" s="177"/>
      <c r="G43" s="180"/>
      <c r="H43" s="180"/>
    </row>
    <row r="44" spans="1:13" ht="16.2" thickBot="1">
      <c r="A44" s="299" t="s">
        <v>441</v>
      </c>
      <c r="B44" s="300" t="s">
        <v>442</v>
      </c>
      <c r="C44" s="306">
        <f>C43+C33+C21</f>
        <v>-456</v>
      </c>
      <c r="D44" s="307">
        <f>D43+D33+D21</f>
        <v>304</v>
      </c>
      <c r="E44" s="177"/>
      <c r="F44" s="177"/>
      <c r="G44" s="180"/>
      <c r="H44" s="180"/>
    </row>
    <row r="45" spans="1:13" ht="16.8" thickBot="1">
      <c r="A45" s="301" t="s">
        <v>443</v>
      </c>
      <c r="B45" s="302" t="s">
        <v>444</v>
      </c>
      <c r="C45" s="308">
        <v>2282</v>
      </c>
      <c r="D45" s="309">
        <v>1978</v>
      </c>
      <c r="E45" s="177"/>
      <c r="F45" s="177"/>
      <c r="G45" s="180"/>
      <c r="H45" s="180"/>
    </row>
    <row r="46" spans="1:13" ht="16.8" thickBot="1">
      <c r="A46" s="304" t="s">
        <v>445</v>
      </c>
      <c r="B46" s="305" t="s">
        <v>446</v>
      </c>
      <c r="C46" s="310">
        <f>C45+C44</f>
        <v>1826</v>
      </c>
      <c r="D46" s="311">
        <f>D45+D44</f>
        <v>2282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>
        <v>1826</v>
      </c>
      <c r="D47" s="298">
        <v>2282</v>
      </c>
      <c r="E47" s="177"/>
      <c r="F47" s="177"/>
      <c r="G47" s="180"/>
      <c r="H47" s="180"/>
    </row>
    <row r="48" spans="1:13" ht="16.2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92" t="s">
        <v>966</v>
      </c>
      <c r="G50" s="180"/>
      <c r="H50" s="180"/>
    </row>
    <row r="51" spans="1:13">
      <c r="A51" s="706" t="s">
        <v>972</v>
      </c>
      <c r="B51" s="706"/>
      <c r="C51" s="706"/>
      <c r="D51" s="706"/>
      <c r="G51" s="180"/>
      <c r="H51" s="180"/>
    </row>
    <row r="52" spans="1:13">
      <c r="A52" s="693"/>
      <c r="B52" s="693"/>
      <c r="C52" s="693"/>
      <c r="D52" s="693"/>
      <c r="G52" s="180"/>
      <c r="H52" s="180"/>
    </row>
    <row r="53" spans="1:13">
      <c r="A53" s="693"/>
      <c r="B53" s="693"/>
      <c r="C53" s="693"/>
      <c r="D53" s="693"/>
      <c r="G53" s="180"/>
      <c r="H53" s="180"/>
    </row>
    <row r="54" spans="1:13" s="42" customFormat="1">
      <c r="A54" s="694" t="s">
        <v>975</v>
      </c>
      <c r="B54" s="702">
        <f>pdeReportingDate</f>
        <v>44644</v>
      </c>
      <c r="C54" s="702"/>
      <c r="D54" s="702"/>
      <c r="E54" s="702"/>
      <c r="F54" s="697"/>
      <c r="G54" s="697"/>
      <c r="H54" s="697"/>
      <c r="M54" s="98"/>
    </row>
    <row r="55" spans="1:13" s="42" customFormat="1">
      <c r="A55" s="694"/>
      <c r="B55" s="702"/>
      <c r="C55" s="702"/>
      <c r="D55" s="702"/>
      <c r="E55" s="702"/>
      <c r="F55" s="52"/>
      <c r="G55" s="52"/>
      <c r="H55" s="52"/>
      <c r="M55" s="98"/>
    </row>
    <row r="56" spans="1:13" s="42" customFormat="1">
      <c r="A56" s="695" t="s">
        <v>8</v>
      </c>
      <c r="B56" s="703" t="str">
        <f>authorName</f>
        <v>Стефка Борисова Неделчева</v>
      </c>
      <c r="C56" s="703"/>
      <c r="D56" s="703"/>
      <c r="E56" s="703"/>
      <c r="F56" s="80"/>
      <c r="G56" s="80"/>
      <c r="H56" s="80"/>
    </row>
    <row r="57" spans="1:13" s="42" customFormat="1">
      <c r="A57" s="695"/>
      <c r="B57" s="703"/>
      <c r="C57" s="703"/>
      <c r="D57" s="703"/>
      <c r="E57" s="703"/>
      <c r="F57" s="80"/>
      <c r="G57" s="80"/>
      <c r="H57" s="80"/>
    </row>
    <row r="58" spans="1:13" s="42" customFormat="1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13" s="191" customFormat="1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13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13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13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13">
      <c r="A63" s="696"/>
      <c r="B63" s="701"/>
      <c r="C63" s="701"/>
      <c r="D63" s="701"/>
      <c r="E63" s="701"/>
      <c r="F63" s="574"/>
      <c r="G63" s="45"/>
      <c r="H63" s="42"/>
    </row>
    <row r="64" spans="1:13">
      <c r="A64" s="696"/>
      <c r="B64" s="701"/>
      <c r="C64" s="701"/>
      <c r="D64" s="701"/>
      <c r="E64" s="701"/>
      <c r="F64" s="574"/>
      <c r="G64" s="45"/>
      <c r="H64" s="42"/>
    </row>
    <row r="65" spans="1:8">
      <c r="A65" s="696"/>
      <c r="B65" s="701"/>
      <c r="C65" s="701"/>
      <c r="D65" s="701"/>
      <c r="E65" s="701"/>
      <c r="F65" s="574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535"/>
  <sheetViews>
    <sheetView view="pageBreakPreview" zoomScale="80" zoomScaleNormal="100" zoomScaleSheetLayoutView="80" workbookViewId="0">
      <selection activeCell="I21" sqref="I21"/>
    </sheetView>
  </sheetViews>
  <sheetFormatPr defaultColWidth="9.33203125" defaultRowHeight="15.6"/>
  <cols>
    <col min="1" max="1" width="50.6640625" style="562" customWidth="1"/>
    <col min="2" max="2" width="10.6640625" style="563" customWidth="1"/>
    <col min="3" max="3" width="10.6640625" style="167" customWidth="1"/>
    <col min="4" max="4" width="12.6640625" style="167" customWidth="1"/>
    <col min="5" max="8" width="11.6640625" style="167" customWidth="1"/>
    <col min="9" max="10" width="10.6640625" style="167" customWidth="1"/>
    <col min="11" max="11" width="11.109375" style="167" customWidth="1"/>
    <col min="12" max="12" width="14.6640625" style="167" customWidth="1"/>
    <col min="13" max="13" width="16.88671875" style="167" customWidth="1"/>
    <col min="14" max="14" width="11" style="167" customWidth="1"/>
    <col min="15" max="16384" width="9.332031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СЛЪНЧО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4">
      <c r="A5" s="75" t="str">
        <f>CONCATENATE("ЕИК по БУЛСТАТ: ", pdeBulstat)</f>
        <v>ЕИК по БУЛСТАТ: 814244008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4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4" ht="16.2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2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2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2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2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>
      <c r="A13" s="547" t="s">
        <v>467</v>
      </c>
      <c r="B13" s="548" t="s">
        <v>468</v>
      </c>
      <c r="C13" s="584">
        <f>'1-Баланс'!H18</f>
        <v>3200</v>
      </c>
      <c r="D13" s="584">
        <f>'1-Баланс'!H20</f>
        <v>199</v>
      </c>
      <c r="E13" s="584">
        <f>'1-Баланс'!H21</f>
        <v>178</v>
      </c>
      <c r="F13" s="584">
        <f>'1-Баланс'!H23</f>
        <v>320</v>
      </c>
      <c r="G13" s="584">
        <f>'1-Баланс'!H24</f>
        <v>0</v>
      </c>
      <c r="H13" s="585"/>
      <c r="I13" s="584">
        <f>'1-Баланс'!H29+'1-Баланс'!H32</f>
        <v>1426</v>
      </c>
      <c r="J13" s="584">
        <f>'1-Баланс'!H30+'1-Баланс'!H33</f>
        <v>0</v>
      </c>
      <c r="K13" s="585"/>
      <c r="L13" s="584">
        <f>SUM(C13:K13)</f>
        <v>5323</v>
      </c>
      <c r="M13" s="586">
        <f>'1-Баланс'!H40</f>
        <v>0</v>
      </c>
      <c r="N13" s="166"/>
    </row>
    <row r="14" spans="1:14">
      <c r="A14" s="547" t="s">
        <v>469</v>
      </c>
      <c r="B14" s="550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t="shared" ref="L14:L34" si="1">SUM(C14:K14)</f>
        <v>0</v>
      </c>
      <c r="M14" s="315">
        <f t="shared" si="0"/>
        <v>0</v>
      </c>
      <c r="N14" s="169"/>
    </row>
    <row r="15" spans="1:14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2">
      <c r="A17" s="547" t="s">
        <v>475</v>
      </c>
      <c r="B17" s="548" t="s">
        <v>476</v>
      </c>
      <c r="C17" s="653">
        <f>C13+C14</f>
        <v>3200</v>
      </c>
      <c r="D17" s="653">
        <f t="shared" ref="D17:M17" si="2">D13+D14</f>
        <v>199</v>
      </c>
      <c r="E17" s="653">
        <f t="shared" si="2"/>
        <v>178</v>
      </c>
      <c r="F17" s="653">
        <f t="shared" si="2"/>
        <v>320</v>
      </c>
      <c r="G17" s="653">
        <f t="shared" si="2"/>
        <v>0</v>
      </c>
      <c r="H17" s="653">
        <f t="shared" si="2"/>
        <v>0</v>
      </c>
      <c r="I17" s="653">
        <f t="shared" si="2"/>
        <v>1426</v>
      </c>
      <c r="J17" s="653">
        <f t="shared" si="2"/>
        <v>0</v>
      </c>
      <c r="K17" s="653">
        <f t="shared" si="2"/>
        <v>0</v>
      </c>
      <c r="L17" s="584">
        <f t="shared" si="1"/>
        <v>5323</v>
      </c>
      <c r="M17" s="654">
        <f t="shared" si="2"/>
        <v>0</v>
      </c>
      <c r="N17" s="169"/>
    </row>
    <row r="18" spans="1:14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988</v>
      </c>
      <c r="J18" s="584">
        <f>+'1-Баланс'!G33</f>
        <v>0</v>
      </c>
      <c r="K18" s="585"/>
      <c r="L18" s="584">
        <f t="shared" si="1"/>
        <v>988</v>
      </c>
      <c r="M18" s="638"/>
      <c r="N18" s="169"/>
    </row>
    <row r="19" spans="1:14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-1216</v>
      </c>
      <c r="J19" s="168">
        <f>J20+J21</f>
        <v>0</v>
      </c>
      <c r="K19" s="168">
        <f t="shared" si="3"/>
        <v>0</v>
      </c>
      <c r="L19" s="584">
        <f t="shared" si="1"/>
        <v>-1216</v>
      </c>
      <c r="M19" s="315">
        <f>M20+M21</f>
        <v>0</v>
      </c>
      <c r="N19" s="169"/>
    </row>
    <row r="20" spans="1:14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-1216</v>
      </c>
      <c r="J20" s="316"/>
      <c r="K20" s="316"/>
      <c r="L20" s="584">
        <f>SUM(C20:K20)</f>
        <v>-1216</v>
      </c>
      <c r="M20" s="317"/>
      <c r="N20" s="169"/>
    </row>
    <row r="21" spans="1:14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2">
      <c r="A23" s="549" t="s">
        <v>487</v>
      </c>
      <c r="B23" s="550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2">
      <c r="A26" s="549" t="s">
        <v>493</v>
      </c>
      <c r="B26" s="550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>
      <c r="A31" s="547" t="s">
        <v>501</v>
      </c>
      <c r="B31" s="548" t="s">
        <v>502</v>
      </c>
      <c r="C31" s="653">
        <f>C19+C22+C23+C26+C30+C29+C17+C18</f>
        <v>3200</v>
      </c>
      <c r="D31" s="653">
        <f t="shared" ref="D31:M31" si="6">D19+D22+D23+D26+D30+D29+D17+D18</f>
        <v>199</v>
      </c>
      <c r="E31" s="653">
        <f t="shared" si="6"/>
        <v>178</v>
      </c>
      <c r="F31" s="653">
        <f t="shared" si="6"/>
        <v>320</v>
      </c>
      <c r="G31" s="653">
        <f t="shared" si="6"/>
        <v>0</v>
      </c>
      <c r="H31" s="653">
        <f t="shared" si="6"/>
        <v>0</v>
      </c>
      <c r="I31" s="653">
        <f t="shared" si="6"/>
        <v>1198</v>
      </c>
      <c r="J31" s="653">
        <f t="shared" si="6"/>
        <v>0</v>
      </c>
      <c r="K31" s="653">
        <f t="shared" si="6"/>
        <v>0</v>
      </c>
      <c r="L31" s="584">
        <f t="shared" si="1"/>
        <v>5095</v>
      </c>
      <c r="M31" s="654">
        <f t="shared" si="6"/>
        <v>0</v>
      </c>
      <c r="N31" s="166"/>
    </row>
    <row r="32" spans="1:14" ht="31.2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8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8" thickBot="1">
      <c r="A34" s="555" t="s">
        <v>507</v>
      </c>
      <c r="B34" s="556" t="s">
        <v>508</v>
      </c>
      <c r="C34" s="587">
        <f t="shared" ref="C34:K34" si="7">C31+C32+C33</f>
        <v>3200</v>
      </c>
      <c r="D34" s="587">
        <f t="shared" si="7"/>
        <v>199</v>
      </c>
      <c r="E34" s="587">
        <f t="shared" si="7"/>
        <v>178</v>
      </c>
      <c r="F34" s="587">
        <f t="shared" si="7"/>
        <v>320</v>
      </c>
      <c r="G34" s="587">
        <f t="shared" si="7"/>
        <v>0</v>
      </c>
      <c r="H34" s="587">
        <f t="shared" si="7"/>
        <v>0</v>
      </c>
      <c r="I34" s="587">
        <f t="shared" si="7"/>
        <v>1198</v>
      </c>
      <c r="J34" s="587">
        <f t="shared" si="7"/>
        <v>0</v>
      </c>
      <c r="K34" s="587">
        <f t="shared" si="7"/>
        <v>0</v>
      </c>
      <c r="L34" s="651">
        <f t="shared" si="1"/>
        <v>5095</v>
      </c>
      <c r="M34" s="588">
        <f>M31+M32+M33</f>
        <v>0</v>
      </c>
      <c r="N34" s="169"/>
    </row>
    <row r="35" spans="1:14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4">
      <c r="A38" s="694" t="s">
        <v>975</v>
      </c>
      <c r="B38" s="702">
        <f>pdeReportingDate</f>
        <v>44644</v>
      </c>
      <c r="C38" s="702"/>
      <c r="D38" s="702"/>
      <c r="E38" s="702"/>
      <c r="F38" s="702"/>
      <c r="G38" s="702"/>
      <c r="H38" s="702"/>
      <c r="M38" s="169"/>
    </row>
    <row r="39" spans="1:14">
      <c r="A39" s="694"/>
      <c r="B39" s="52"/>
      <c r="C39" s="52"/>
      <c r="D39" s="52"/>
      <c r="E39" s="52"/>
      <c r="F39" s="52"/>
      <c r="G39" s="52"/>
      <c r="H39" s="52"/>
      <c r="M39" s="169"/>
    </row>
    <row r="40" spans="1:14">
      <c r="A40" s="695" t="s">
        <v>8</v>
      </c>
      <c r="B40" s="703" t="str">
        <f>authorName</f>
        <v>Стефка Борисова Неделчева</v>
      </c>
      <c r="C40" s="703"/>
      <c r="D40" s="703"/>
      <c r="E40" s="703"/>
      <c r="F40" s="703"/>
      <c r="G40" s="703"/>
      <c r="H40" s="703"/>
      <c r="M40" s="169"/>
    </row>
    <row r="41" spans="1:14">
      <c r="A41" s="695"/>
      <c r="B41" s="80"/>
      <c r="C41" s="80"/>
      <c r="D41" s="80"/>
      <c r="E41" s="80"/>
      <c r="F41" s="80"/>
      <c r="G41" s="80"/>
      <c r="H41" s="80"/>
      <c r="M41" s="169"/>
    </row>
    <row r="42" spans="1:14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4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4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4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4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4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4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>
      <c r="A49" s="696"/>
      <c r="B49" s="701"/>
      <c r="C49" s="701"/>
      <c r="D49" s="701"/>
      <c r="E49" s="701"/>
      <c r="F49" s="574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5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O162"/>
  <sheetViews>
    <sheetView view="pageBreakPreview" zoomScale="70" zoomScaleNormal="70" zoomScaleSheetLayoutView="70" workbookViewId="0">
      <selection activeCell="A28" sqref="A28"/>
    </sheetView>
  </sheetViews>
  <sheetFormatPr defaultColWidth="10.6640625" defaultRowHeight="15.6"/>
  <cols>
    <col min="1" max="1" width="60.6640625" style="39" customWidth="1"/>
    <col min="2" max="2" width="10.6640625" style="111" customWidth="1"/>
    <col min="3" max="3" width="17.6640625" style="39" customWidth="1"/>
    <col min="4" max="4" width="19.6640625" style="39" customWidth="1"/>
    <col min="5" max="6" width="21.6640625" style="39" customWidth="1"/>
    <col min="7" max="16384" width="10.664062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1"/>
      <c r="C2" s="66"/>
      <c r="D2" s="65"/>
      <c r="E2" s="154"/>
    </row>
    <row r="3" spans="1:15">
      <c r="A3" s="75" t="str">
        <f>CONCATENATE("на ",UPPER(pdeName))</f>
        <v>на СЛЪНЧО АД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814244008</v>
      </c>
      <c r="B4" s="40"/>
      <c r="C4" s="23"/>
      <c r="D4" s="22"/>
    </row>
    <row r="5" spans="1:1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15">
      <c r="A10" s="506" t="s">
        <v>791</v>
      </c>
      <c r="B10" s="507"/>
      <c r="C10" s="471"/>
      <c r="D10" s="471"/>
      <c r="E10" s="471"/>
      <c r="F10" s="471"/>
    </row>
    <row r="11" spans="1:15">
      <c r="A11" s="508" t="s">
        <v>792</v>
      </c>
      <c r="B11" s="503"/>
      <c r="C11" s="471"/>
      <c r="D11" s="471"/>
      <c r="E11" s="471"/>
      <c r="F11" s="471"/>
    </row>
    <row r="12" spans="1:15">
      <c r="A12" s="679">
        <v>1</v>
      </c>
      <c r="B12" s="680"/>
      <c r="C12" s="92"/>
      <c r="D12" s="92"/>
      <c r="E12" s="92"/>
      <c r="F12" s="469">
        <f>C12-E12</f>
        <v>0</v>
      </c>
    </row>
    <row r="13" spans="1:15">
      <c r="A13" s="679">
        <v>2</v>
      </c>
      <c r="B13" s="680"/>
      <c r="C13" s="92"/>
      <c r="D13" s="92"/>
      <c r="E13" s="92"/>
      <c r="F13" s="469">
        <f t="shared" ref="F13:F26" si="0">C13-E13</f>
        <v>0</v>
      </c>
    </row>
    <row r="14" spans="1: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6.2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6.2">
      <c r="A28" s="508" t="s">
        <v>794</v>
      </c>
      <c r="B28" s="510"/>
      <c r="C28" s="471"/>
      <c r="D28" s="471"/>
      <c r="E28" s="471"/>
      <c r="F28" s="471"/>
    </row>
    <row r="29" spans="1:6">
      <c r="A29" s="679">
        <v>1</v>
      </c>
      <c r="B29" s="680"/>
      <c r="C29" s="92"/>
      <c r="D29" s="92"/>
      <c r="E29" s="92"/>
      <c r="F29" s="469">
        <f>C29-E29</f>
        <v>0</v>
      </c>
    </row>
    <row r="30" spans="1:6">
      <c r="A30" s="679">
        <v>2</v>
      </c>
      <c r="B30" s="680"/>
      <c r="C30" s="92"/>
      <c r="D30" s="92"/>
      <c r="E30" s="92"/>
      <c r="F30" s="469">
        <f t="shared" ref="F30:F43" si="1">C30-E30</f>
        <v>0</v>
      </c>
    </row>
    <row r="31" spans="1:6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6.2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8" t="s">
        <v>796</v>
      </c>
      <c r="B45" s="511"/>
      <c r="C45" s="512"/>
      <c r="D45" s="471"/>
      <c r="E45" s="471"/>
      <c r="F45" s="471"/>
    </row>
    <row r="46" spans="1:6">
      <c r="A46" s="679">
        <v>1</v>
      </c>
      <c r="B46" s="680"/>
      <c r="C46" s="92"/>
      <c r="D46" s="92"/>
      <c r="E46" s="92"/>
      <c r="F46" s="469">
        <f>C46-E46</f>
        <v>0</v>
      </c>
    </row>
    <row r="47" spans="1:6">
      <c r="A47" s="679">
        <v>2</v>
      </c>
      <c r="B47" s="680"/>
      <c r="C47" s="92"/>
      <c r="D47" s="92"/>
      <c r="E47" s="92"/>
      <c r="F47" s="469">
        <f t="shared" ref="F47:F60" si="2">C47-E47</f>
        <v>0</v>
      </c>
    </row>
    <row r="48" spans="1:6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6.2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6.2">
      <c r="A62" s="506" t="s">
        <v>799</v>
      </c>
      <c r="B62" s="510"/>
      <c r="C62" s="471"/>
      <c r="D62" s="471"/>
      <c r="E62" s="471"/>
      <c r="F62" s="471"/>
    </row>
    <row r="63" spans="1:6">
      <c r="A63" s="679">
        <v>1</v>
      </c>
      <c r="B63" s="680"/>
      <c r="C63" s="92"/>
      <c r="D63" s="92"/>
      <c r="E63" s="92"/>
      <c r="F63" s="469">
        <f>C63-E63</f>
        <v>0</v>
      </c>
    </row>
    <row r="64" spans="1:6">
      <c r="A64" s="679">
        <v>2</v>
      </c>
      <c r="B64" s="680"/>
      <c r="C64" s="92"/>
      <c r="D64" s="92"/>
      <c r="E64" s="92"/>
      <c r="F64" s="469">
        <f t="shared" ref="F64:F77" si="3">C64-E64</f>
        <v>0</v>
      </c>
    </row>
    <row r="65" spans="1:6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6.2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6.2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6.2">
      <c r="A80" s="506" t="s">
        <v>803</v>
      </c>
      <c r="B80" s="510"/>
      <c r="C80" s="470"/>
      <c r="D80" s="470"/>
      <c r="E80" s="470"/>
      <c r="F80" s="470"/>
    </row>
    <row r="81" spans="1:6" ht="16.2">
      <c r="A81" s="508" t="s">
        <v>792</v>
      </c>
      <c r="B81" s="514"/>
      <c r="C81" s="471"/>
      <c r="D81" s="471"/>
      <c r="E81" s="471"/>
      <c r="F81" s="471"/>
    </row>
    <row r="82" spans="1:6">
      <c r="A82" s="679">
        <v>1</v>
      </c>
      <c r="B82" s="680"/>
      <c r="C82" s="92"/>
      <c r="D82" s="92"/>
      <c r="E82" s="92"/>
      <c r="F82" s="469">
        <f>C82-E82</f>
        <v>0</v>
      </c>
    </row>
    <row r="83" spans="1:6">
      <c r="A83" s="679">
        <v>2</v>
      </c>
      <c r="B83" s="680"/>
      <c r="C83" s="92"/>
      <c r="D83" s="92"/>
      <c r="E83" s="92"/>
      <c r="F83" s="469">
        <f t="shared" ref="F83:F96" si="4">C83-E83</f>
        <v>0</v>
      </c>
    </row>
    <row r="84" spans="1:6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6.2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>
      <c r="A98" s="508" t="s">
        <v>794</v>
      </c>
      <c r="B98" s="515"/>
      <c r="C98" s="470"/>
      <c r="D98" s="470"/>
      <c r="E98" s="470"/>
      <c r="F98" s="470"/>
    </row>
    <row r="99" spans="1:6">
      <c r="A99" s="679">
        <v>1</v>
      </c>
      <c r="B99" s="680"/>
      <c r="C99" s="92"/>
      <c r="D99" s="92"/>
      <c r="E99" s="92"/>
      <c r="F99" s="469">
        <f>C99-E99</f>
        <v>0</v>
      </c>
    </row>
    <row r="100" spans="1:6">
      <c r="A100" s="679">
        <v>2</v>
      </c>
      <c r="B100" s="680"/>
      <c r="C100" s="92"/>
      <c r="D100" s="92"/>
      <c r="E100" s="92"/>
      <c r="F100" s="469">
        <f t="shared" ref="F100:F113" si="5">C100-E100</f>
        <v>0</v>
      </c>
    </row>
    <row r="101" spans="1:6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6.2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>
      <c r="A117" s="679">
        <v>2</v>
      </c>
      <c r="B117" s="680"/>
      <c r="C117" s="92"/>
      <c r="D117" s="92"/>
      <c r="E117" s="92"/>
      <c r="F117" s="469">
        <f t="shared" ref="F117:F130" si="6">C117-E117</f>
        <v>0</v>
      </c>
    </row>
    <row r="118" spans="1:6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6.2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6.2">
      <c r="A132" s="506" t="s">
        <v>799</v>
      </c>
      <c r="B132" s="510"/>
      <c r="C132" s="471"/>
      <c r="D132" s="471"/>
      <c r="E132" s="471"/>
      <c r="F132" s="471"/>
    </row>
    <row r="133" spans="1:6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>
      <c r="A134" s="679">
        <v>2</v>
      </c>
      <c r="B134" s="680"/>
      <c r="C134" s="92"/>
      <c r="D134" s="92"/>
      <c r="E134" s="92"/>
      <c r="F134" s="469">
        <f t="shared" ref="F134:F147" si="7">C134-E134</f>
        <v>0</v>
      </c>
    </row>
    <row r="135" spans="1:6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8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8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8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8" ht="16.2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8" ht="16.2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8">
      <c r="A150" s="516"/>
      <c r="B150" s="517"/>
      <c r="C150" s="518"/>
      <c r="D150" s="518"/>
      <c r="E150" s="518"/>
      <c r="F150" s="518"/>
    </row>
    <row r="151" spans="1:8">
      <c r="A151" s="694" t="s">
        <v>975</v>
      </c>
      <c r="B151" s="702">
        <f>pdeReportingDate</f>
        <v>44644</v>
      </c>
      <c r="C151" s="702"/>
      <c r="D151" s="702"/>
      <c r="E151" s="702"/>
      <c r="F151" s="702"/>
      <c r="G151" s="702"/>
      <c r="H151" s="702"/>
    </row>
    <row r="152" spans="1:8">
      <c r="A152" s="694"/>
      <c r="B152" s="52"/>
      <c r="C152" s="52"/>
      <c r="D152" s="52"/>
      <c r="E152" s="52"/>
      <c r="F152" s="52"/>
      <c r="G152" s="52"/>
      <c r="H152" s="52"/>
    </row>
    <row r="153" spans="1:8">
      <c r="A153" s="695" t="s">
        <v>8</v>
      </c>
      <c r="B153" s="703" t="str">
        <f>authorName</f>
        <v>Стефка Борисова Неделчева</v>
      </c>
      <c r="C153" s="703"/>
      <c r="D153" s="703"/>
      <c r="E153" s="703"/>
      <c r="F153" s="703"/>
      <c r="G153" s="703"/>
      <c r="H153" s="703"/>
    </row>
    <row r="154" spans="1:8">
      <c r="A154" s="695"/>
      <c r="B154" s="80"/>
      <c r="C154" s="80"/>
      <c r="D154" s="80"/>
      <c r="E154" s="80"/>
      <c r="F154" s="80"/>
      <c r="G154" s="80"/>
      <c r="H154" s="80"/>
    </row>
    <row r="155" spans="1:8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>
      <c r="A160" s="696"/>
      <c r="B160" s="701"/>
      <c r="C160" s="701"/>
      <c r="D160" s="701"/>
      <c r="E160" s="701"/>
      <c r="F160" s="574"/>
      <c r="G160" s="45"/>
      <c r="H160" s="42"/>
    </row>
    <row r="161" spans="1:8">
      <c r="A161" s="696"/>
      <c r="B161" s="701"/>
      <c r="C161" s="701"/>
      <c r="D161" s="701"/>
      <c r="E161" s="701"/>
      <c r="F161" s="574"/>
      <c r="G161" s="45"/>
      <c r="H161" s="42"/>
    </row>
    <row r="162" spans="1:8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234"/>
  <sheetViews>
    <sheetView view="pageBreakPreview" zoomScale="80" zoomScaleNormal="85" zoomScaleSheetLayoutView="80" workbookViewId="0">
      <selection activeCell="B2" sqref="B2"/>
    </sheetView>
  </sheetViews>
  <sheetFormatPr defaultColWidth="10.6640625" defaultRowHeight="15.6"/>
  <cols>
    <col min="1" max="1" width="4.6640625" style="39" customWidth="1"/>
    <col min="2" max="2" width="55.6640625" style="39" customWidth="1"/>
    <col min="3" max="9" width="10.6640625" style="39" customWidth="1"/>
    <col min="10" max="10" width="13.6640625" style="39" customWidth="1"/>
    <col min="11" max="16" width="10.6640625" style="39" customWidth="1"/>
    <col min="17" max="18" width="14.6640625" style="39" customWidth="1"/>
    <col min="19" max="16384" width="10.664062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СЛЪНЧО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814244008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2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2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2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>
        <v>98</v>
      </c>
      <c r="E11" s="328"/>
      <c r="F11" s="328"/>
      <c r="G11" s="329">
        <f>D11+E11-F11</f>
        <v>98</v>
      </c>
      <c r="H11" s="328"/>
      <c r="I11" s="328"/>
      <c r="J11" s="329">
        <f>G11+H11-I11</f>
        <v>98</v>
      </c>
      <c r="K11" s="328"/>
      <c r="L11" s="328"/>
      <c r="M11" s="328"/>
      <c r="N11" s="329">
        <f>K11+L11-M11</f>
        <v>0</v>
      </c>
      <c r="O11" s="328"/>
      <c r="P11" s="328"/>
      <c r="Q11" s="329">
        <f t="shared" ref="Q11:Q28" si="0">N11+O11-P11</f>
        <v>0</v>
      </c>
      <c r="R11" s="340">
        <f t="shared" ref="R11:R28" si="1">J11-Q11</f>
        <v>98</v>
      </c>
    </row>
    <row r="12" spans="1:18">
      <c r="A12" s="339" t="s">
        <v>524</v>
      </c>
      <c r="B12" s="321" t="s">
        <v>525</v>
      </c>
      <c r="C12" s="152" t="s">
        <v>526</v>
      </c>
      <c r="D12" s="328">
        <v>1155</v>
      </c>
      <c r="E12" s="328"/>
      <c r="F12" s="328"/>
      <c r="G12" s="329">
        <f t="shared" ref="G12:G42" si="2">D12+E12-F12</f>
        <v>1155</v>
      </c>
      <c r="H12" s="328"/>
      <c r="I12" s="328"/>
      <c r="J12" s="329">
        <f t="shared" ref="J12:J42" si="3">G12+H12-I12</f>
        <v>1155</v>
      </c>
      <c r="K12" s="328">
        <v>755</v>
      </c>
      <c r="L12" s="328">
        <v>37</v>
      </c>
      <c r="M12" s="328"/>
      <c r="N12" s="329">
        <f t="shared" ref="N12:N42" si="4">K12+L12-M12</f>
        <v>792</v>
      </c>
      <c r="O12" s="328"/>
      <c r="P12" s="328"/>
      <c r="Q12" s="329">
        <f t="shared" si="0"/>
        <v>792</v>
      </c>
      <c r="R12" s="340">
        <f t="shared" si="1"/>
        <v>363</v>
      </c>
    </row>
    <row r="13" spans="1:18">
      <c r="A13" s="339" t="s">
        <v>527</v>
      </c>
      <c r="B13" s="321" t="s">
        <v>528</v>
      </c>
      <c r="C13" s="152" t="s">
        <v>529</v>
      </c>
      <c r="D13" s="328">
        <v>3590</v>
      </c>
      <c r="E13" s="328">
        <v>64</v>
      </c>
      <c r="F13" s="328">
        <v>7</v>
      </c>
      <c r="G13" s="329">
        <f t="shared" si="2"/>
        <v>3647</v>
      </c>
      <c r="H13" s="328"/>
      <c r="I13" s="328"/>
      <c r="J13" s="329">
        <f t="shared" si="3"/>
        <v>3647</v>
      </c>
      <c r="K13" s="328">
        <v>2940</v>
      </c>
      <c r="L13" s="328">
        <v>230</v>
      </c>
      <c r="M13" s="328">
        <v>7</v>
      </c>
      <c r="N13" s="329">
        <f t="shared" si="4"/>
        <v>3163</v>
      </c>
      <c r="O13" s="328"/>
      <c r="P13" s="328"/>
      <c r="Q13" s="329">
        <f t="shared" si="0"/>
        <v>3163</v>
      </c>
      <c r="R13" s="340">
        <f t="shared" si="1"/>
        <v>484</v>
      </c>
    </row>
    <row r="14" spans="1:18">
      <c r="A14" s="339" t="s">
        <v>530</v>
      </c>
      <c r="B14" s="321" t="s">
        <v>531</v>
      </c>
      <c r="C14" s="152" t="s">
        <v>532</v>
      </c>
      <c r="D14" s="328">
        <v>560</v>
      </c>
      <c r="E14" s="328"/>
      <c r="F14" s="328"/>
      <c r="G14" s="329">
        <f t="shared" si="2"/>
        <v>560</v>
      </c>
      <c r="H14" s="328"/>
      <c r="I14" s="328"/>
      <c r="J14" s="329">
        <f t="shared" si="3"/>
        <v>560</v>
      </c>
      <c r="K14" s="328">
        <v>375</v>
      </c>
      <c r="L14" s="328">
        <v>13</v>
      </c>
      <c r="M14" s="328"/>
      <c r="N14" s="329">
        <f t="shared" si="4"/>
        <v>388</v>
      </c>
      <c r="O14" s="328"/>
      <c r="P14" s="328"/>
      <c r="Q14" s="329">
        <f t="shared" si="0"/>
        <v>388</v>
      </c>
      <c r="R14" s="340">
        <f t="shared" si="1"/>
        <v>172</v>
      </c>
    </row>
    <row r="15" spans="1:18">
      <c r="A15" s="339" t="s">
        <v>533</v>
      </c>
      <c r="B15" s="321" t="s">
        <v>534</v>
      </c>
      <c r="C15" s="152" t="s">
        <v>535</v>
      </c>
      <c r="D15" s="328">
        <v>306</v>
      </c>
      <c r="E15" s="328"/>
      <c r="F15" s="328"/>
      <c r="G15" s="329">
        <f t="shared" si="2"/>
        <v>306</v>
      </c>
      <c r="H15" s="328"/>
      <c r="I15" s="328"/>
      <c r="J15" s="329">
        <f t="shared" si="3"/>
        <v>306</v>
      </c>
      <c r="K15" s="328">
        <v>281</v>
      </c>
      <c r="L15" s="328">
        <v>13</v>
      </c>
      <c r="M15" s="328"/>
      <c r="N15" s="329">
        <f t="shared" si="4"/>
        <v>294</v>
      </c>
      <c r="O15" s="328"/>
      <c r="P15" s="328"/>
      <c r="Q15" s="329">
        <f t="shared" si="0"/>
        <v>294</v>
      </c>
      <c r="R15" s="340">
        <f t="shared" si="1"/>
        <v>12</v>
      </c>
    </row>
    <row r="16" spans="1:18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2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>
      <c r="A18" s="339" t="s">
        <v>541</v>
      </c>
      <c r="B18" s="155" t="s">
        <v>542</v>
      </c>
      <c r="C18" s="152" t="s">
        <v>543</v>
      </c>
      <c r="D18" s="328">
        <v>131</v>
      </c>
      <c r="E18" s="328">
        <v>3</v>
      </c>
      <c r="F18" s="328"/>
      <c r="G18" s="329">
        <f t="shared" si="2"/>
        <v>134</v>
      </c>
      <c r="H18" s="328"/>
      <c r="I18" s="328"/>
      <c r="J18" s="329">
        <f t="shared" si="3"/>
        <v>134</v>
      </c>
      <c r="K18" s="328">
        <v>120</v>
      </c>
      <c r="L18" s="328">
        <v>4</v>
      </c>
      <c r="M18" s="328"/>
      <c r="N18" s="329">
        <f t="shared" si="4"/>
        <v>124</v>
      </c>
      <c r="O18" s="328"/>
      <c r="P18" s="328"/>
      <c r="Q18" s="329">
        <f t="shared" si="0"/>
        <v>124</v>
      </c>
      <c r="R18" s="340">
        <f t="shared" si="1"/>
        <v>10</v>
      </c>
    </row>
    <row r="19" spans="1:18" ht="16.2">
      <c r="A19" s="339"/>
      <c r="B19" s="322" t="s">
        <v>544</v>
      </c>
      <c r="C19" s="156" t="s">
        <v>545</v>
      </c>
      <c r="D19" s="330">
        <f>SUM(D11:D18)</f>
        <v>5840</v>
      </c>
      <c r="E19" s="330">
        <f>SUM(E11:E18)</f>
        <v>67</v>
      </c>
      <c r="F19" s="330">
        <f>SUM(F11:F18)</f>
        <v>7</v>
      </c>
      <c r="G19" s="329">
        <f t="shared" si="2"/>
        <v>5900</v>
      </c>
      <c r="H19" s="330">
        <f>SUM(H11:H18)</f>
        <v>0</v>
      </c>
      <c r="I19" s="330">
        <f>SUM(I11:I18)</f>
        <v>0</v>
      </c>
      <c r="J19" s="329">
        <f t="shared" si="3"/>
        <v>5900</v>
      </c>
      <c r="K19" s="330">
        <f>SUM(K11:K18)</f>
        <v>4471</v>
      </c>
      <c r="L19" s="330">
        <f>SUM(L11:L18)</f>
        <v>297</v>
      </c>
      <c r="M19" s="330">
        <f>SUM(M11:M18)</f>
        <v>7</v>
      </c>
      <c r="N19" s="329">
        <f t="shared" si="4"/>
        <v>4761</v>
      </c>
      <c r="O19" s="330">
        <f>SUM(O11:O18)</f>
        <v>0</v>
      </c>
      <c r="P19" s="330">
        <f>SUM(P11:P18)</f>
        <v>0</v>
      </c>
      <c r="Q19" s="329">
        <f t="shared" si="0"/>
        <v>4761</v>
      </c>
      <c r="R19" s="340">
        <f t="shared" si="1"/>
        <v>1139</v>
      </c>
    </row>
    <row r="20" spans="1:18" ht="16.2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6.2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6.2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>
      <c r="A25" s="339" t="s">
        <v>524</v>
      </c>
      <c r="B25" s="321" t="s">
        <v>554</v>
      </c>
      <c r="C25" s="152" t="s">
        <v>555</v>
      </c>
      <c r="D25" s="328">
        <v>5</v>
      </c>
      <c r="E25" s="328"/>
      <c r="F25" s="328">
        <v>1</v>
      </c>
      <c r="G25" s="329">
        <f t="shared" si="2"/>
        <v>4</v>
      </c>
      <c r="H25" s="328"/>
      <c r="I25" s="328"/>
      <c r="J25" s="329">
        <f t="shared" si="3"/>
        <v>4</v>
      </c>
      <c r="K25" s="328">
        <v>5</v>
      </c>
      <c r="L25" s="328"/>
      <c r="M25" s="328">
        <v>1</v>
      </c>
      <c r="N25" s="329">
        <f t="shared" si="4"/>
        <v>4</v>
      </c>
      <c r="O25" s="328"/>
      <c r="P25" s="328"/>
      <c r="Q25" s="329">
        <f t="shared" si="0"/>
        <v>4</v>
      </c>
      <c r="R25" s="340">
        <f t="shared" si="1"/>
        <v>0</v>
      </c>
    </row>
    <row r="26" spans="1:18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6.2">
      <c r="A28" s="339"/>
      <c r="B28" s="322" t="s">
        <v>559</v>
      </c>
      <c r="C28" s="158" t="s">
        <v>560</v>
      </c>
      <c r="D28" s="332">
        <f>SUM(D24:D27)</f>
        <v>5</v>
      </c>
      <c r="E28" s="332">
        <f t="shared" ref="E28:P28" si="5">SUM(E24:E27)</f>
        <v>0</v>
      </c>
      <c r="F28" s="332">
        <f t="shared" si="5"/>
        <v>1</v>
      </c>
      <c r="G28" s="333">
        <f t="shared" si="2"/>
        <v>4</v>
      </c>
      <c r="H28" s="332">
        <f t="shared" si="5"/>
        <v>0</v>
      </c>
      <c r="I28" s="332">
        <f t="shared" si="5"/>
        <v>0</v>
      </c>
      <c r="J28" s="333">
        <f t="shared" si="3"/>
        <v>4</v>
      </c>
      <c r="K28" s="332">
        <f t="shared" si="5"/>
        <v>5</v>
      </c>
      <c r="L28" s="332">
        <f t="shared" si="5"/>
        <v>0</v>
      </c>
      <c r="M28" s="332">
        <f t="shared" si="5"/>
        <v>1</v>
      </c>
      <c r="N28" s="333">
        <f t="shared" si="4"/>
        <v>4</v>
      </c>
      <c r="O28" s="332">
        <f t="shared" si="5"/>
        <v>0</v>
      </c>
      <c r="P28" s="332">
        <f t="shared" si="5"/>
        <v>0</v>
      </c>
      <c r="Q28" s="333">
        <f t="shared" si="0"/>
        <v>4</v>
      </c>
      <c r="R28" s="343">
        <f t="shared" si="1"/>
        <v>0</v>
      </c>
    </row>
    <row r="29" spans="1:18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t="shared" ref="E30:P30" si="6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ref="Q31:Q42" si="7">N31+O31-P31</f>
        <v>0</v>
      </c>
      <c r="R31" s="340">
        <f t="shared" ref="R31:R42" si="8">J31-Q31</f>
        <v>0</v>
      </c>
    </row>
    <row r="32" spans="1:18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t="shared" ref="E35:P35" si="9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6.2">
      <c r="A41" s="339"/>
      <c r="B41" s="322" t="s">
        <v>577</v>
      </c>
      <c r="C41" s="156" t="s">
        <v>578</v>
      </c>
      <c r="D41" s="330">
        <f>D30+D35+D40</f>
        <v>0</v>
      </c>
      <c r="E41" s="330">
        <f t="shared" ref="E41:P41" si="10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6.2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2" thickBot="1">
      <c r="A43" s="346"/>
      <c r="B43" s="347" t="s">
        <v>582</v>
      </c>
      <c r="C43" s="348" t="s">
        <v>583</v>
      </c>
      <c r="D43" s="349">
        <f>D19+D20+D22+D28+D41+D42</f>
        <v>5845</v>
      </c>
      <c r="E43" s="349">
        <f>E19+E20+E22+E28+E41+E42</f>
        <v>67</v>
      </c>
      <c r="F43" s="349">
        <f t="shared" ref="F43:R43" si="11">F19+F20+F22+F28+F41+F42</f>
        <v>8</v>
      </c>
      <c r="G43" s="349">
        <f t="shared" si="11"/>
        <v>5904</v>
      </c>
      <c r="H43" s="349">
        <f t="shared" si="11"/>
        <v>0</v>
      </c>
      <c r="I43" s="349">
        <f t="shared" si="11"/>
        <v>0</v>
      </c>
      <c r="J43" s="349">
        <f t="shared" si="11"/>
        <v>5904</v>
      </c>
      <c r="K43" s="349">
        <f t="shared" si="11"/>
        <v>4476</v>
      </c>
      <c r="L43" s="349">
        <f t="shared" si="11"/>
        <v>297</v>
      </c>
      <c r="M43" s="349">
        <f t="shared" si="11"/>
        <v>8</v>
      </c>
      <c r="N43" s="349">
        <f t="shared" si="11"/>
        <v>4765</v>
      </c>
      <c r="O43" s="349">
        <f t="shared" si="11"/>
        <v>0</v>
      </c>
      <c r="P43" s="349">
        <f t="shared" si="11"/>
        <v>0</v>
      </c>
      <c r="Q43" s="349">
        <f t="shared" si="11"/>
        <v>4765</v>
      </c>
      <c r="R43" s="350">
        <f t="shared" si="11"/>
        <v>1139</v>
      </c>
    </row>
    <row r="44" spans="1:18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>
      <c r="A46" s="522"/>
      <c r="B46" s="694" t="s">
        <v>975</v>
      </c>
      <c r="C46" s="702">
        <f>pdeReportingDate</f>
        <v>44644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1:18">
      <c r="B47" s="694"/>
      <c r="C47" s="52"/>
      <c r="D47" s="52"/>
      <c r="E47" s="52"/>
      <c r="F47" s="52"/>
      <c r="G47" s="52"/>
      <c r="H47" s="52"/>
      <c r="I47" s="52"/>
    </row>
    <row r="48" spans="1:18">
      <c r="B48" s="695" t="s">
        <v>8</v>
      </c>
      <c r="C48" s="703" t="str">
        <f>authorName</f>
        <v>Стефка Борисова Неделчева</v>
      </c>
      <c r="D48" s="703"/>
      <c r="E48" s="703"/>
      <c r="F48" s="703"/>
      <c r="G48" s="703"/>
      <c r="H48" s="703"/>
      <c r="I48" s="703"/>
    </row>
    <row r="49" spans="2:9">
      <c r="B49" s="695"/>
      <c r="C49" s="80"/>
      <c r="D49" s="80"/>
      <c r="E49" s="80"/>
      <c r="F49" s="80"/>
      <c r="G49" s="80"/>
      <c r="H49" s="80"/>
      <c r="I49" s="80"/>
    </row>
    <row r="50" spans="2:9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>
      <c r="B55" s="696"/>
      <c r="C55" s="701"/>
      <c r="D55" s="701"/>
      <c r="E55" s="701"/>
      <c r="F55" s="701"/>
      <c r="G55" s="574"/>
      <c r="H55" s="45"/>
      <c r="I55" s="42"/>
    </row>
    <row r="56" spans="2:9">
      <c r="B56" s="696"/>
      <c r="C56" s="701"/>
      <c r="D56" s="701"/>
      <c r="E56" s="701"/>
      <c r="F56" s="701"/>
      <c r="G56" s="574"/>
      <c r="H56" s="45"/>
      <c r="I56" s="42"/>
    </row>
    <row r="57" spans="2:9">
      <c r="B57" s="696"/>
      <c r="C57" s="701"/>
      <c r="D57" s="701"/>
      <c r="E57" s="701"/>
      <c r="F57" s="701"/>
      <c r="G57" s="574"/>
      <c r="H57" s="45"/>
      <c r="I57" s="42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D69" s="154"/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  <row r="234" spans="5:6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2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A122"/>
  <sheetViews>
    <sheetView view="pageBreakPreview" zoomScale="70" zoomScaleNormal="85" zoomScaleSheetLayoutView="70" workbookViewId="0">
      <selection activeCell="B120" sqref="B120:F120"/>
    </sheetView>
  </sheetViews>
  <sheetFormatPr defaultColWidth="10.6640625" defaultRowHeight="15.6"/>
  <cols>
    <col min="1" max="1" width="52.6640625" style="39" customWidth="1"/>
    <col min="2" max="2" width="10.6640625" style="111" customWidth="1"/>
    <col min="3" max="3" width="17.6640625" style="39" customWidth="1"/>
    <col min="4" max="5" width="15.6640625" style="39" customWidth="1"/>
    <col min="6" max="6" width="16.88671875" style="39" customWidth="1"/>
    <col min="7" max="26" width="10.6640625" style="39" customWidth="1"/>
    <col min="27" max="16384" width="10.6640625" style="39"/>
  </cols>
  <sheetData>
    <row r="1" spans="1:6">
      <c r="A1" s="16" t="s">
        <v>922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СЛЪНЧО АД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814244008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6">
      <c r="A6" s="14"/>
      <c r="B6" s="14"/>
      <c r="D6" s="79"/>
      <c r="E6" s="82"/>
    </row>
    <row r="7" spans="1:6" ht="16.2" thickBot="1">
      <c r="A7" s="125" t="s">
        <v>585</v>
      </c>
      <c r="C7" s="14"/>
      <c r="D7" s="14"/>
      <c r="E7" s="33" t="s">
        <v>820</v>
      </c>
    </row>
    <row r="8" spans="1:6" s="128" customFormat="1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2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8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>
      <c r="A14" s="370" t="s">
        <v>596</v>
      </c>
      <c r="B14" s="135" t="s">
        <v>597</v>
      </c>
      <c r="C14" s="368"/>
      <c r="D14" s="368"/>
      <c r="E14" s="369">
        <f t="shared" ref="E14:E44" si="0">C14-D14</f>
        <v>0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8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6.2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2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>
        <v>846</v>
      </c>
      <c r="D30" s="368">
        <v>846</v>
      </c>
      <c r="E30" s="369">
        <f t="shared" si="0"/>
        <v>0</v>
      </c>
      <c r="F30" s="133"/>
    </row>
    <row r="31" spans="1:6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27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27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27">
      <c r="A40" s="370" t="s">
        <v>643</v>
      </c>
      <c r="B40" s="135" t="s">
        <v>644</v>
      </c>
      <c r="C40" s="362">
        <f>SUM(C41:C44)</f>
        <v>5</v>
      </c>
      <c r="D40" s="362">
        <f>SUM(D41:D44)</f>
        <v>5</v>
      </c>
      <c r="E40" s="369">
        <f>SUM(E41:E44)</f>
        <v>0</v>
      </c>
      <c r="F40" s="133"/>
    </row>
    <row r="41" spans="1:27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>
        <v>5</v>
      </c>
      <c r="D44" s="368">
        <v>5</v>
      </c>
      <c r="E44" s="369">
        <f t="shared" si="0"/>
        <v>0</v>
      </c>
      <c r="F44" s="133"/>
    </row>
    <row r="45" spans="1:27" ht="16.8" thickBot="1">
      <c r="A45" s="391" t="s">
        <v>653</v>
      </c>
      <c r="B45" s="392" t="s">
        <v>654</v>
      </c>
      <c r="C45" s="438">
        <f>C26+C30+C31+C33+C32+C34+C35+C40</f>
        <v>851</v>
      </c>
      <c r="D45" s="438">
        <f>D26+D30+D31+D33+D32+D34+D35+D40</f>
        <v>851</v>
      </c>
      <c r="E45" s="439">
        <f>E26+E30+E31+E33+E32+E34+E35+E40</f>
        <v>0</v>
      </c>
      <c r="F45" s="133"/>
    </row>
    <row r="46" spans="1:27" ht="16.2" thickBot="1">
      <c r="A46" s="393" t="s">
        <v>655</v>
      </c>
      <c r="B46" s="394" t="s">
        <v>656</v>
      </c>
      <c r="C46" s="444">
        <f>C45+C23+C21+C11</f>
        <v>851</v>
      </c>
      <c r="D46" s="444">
        <f>D45+D23+D21+D11</f>
        <v>851</v>
      </c>
      <c r="E46" s="445">
        <f>E45+E23+E21+E11</f>
        <v>0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2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2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1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2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8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2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>
      <c r="A73" s="370" t="s">
        <v>662</v>
      </c>
      <c r="B73" s="135" t="s">
        <v>692</v>
      </c>
      <c r="C73" s="137">
        <f>SUM(C74:C76)</f>
        <v>36</v>
      </c>
      <c r="D73" s="137">
        <f>SUM(D74:D76)</f>
        <v>36</v>
      </c>
      <c r="E73" s="137">
        <f>SUM(E74:E76)</f>
        <v>0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>
      <c r="A75" s="370" t="s">
        <v>695</v>
      </c>
      <c r="B75" s="135" t="s">
        <v>696</v>
      </c>
      <c r="C75" s="197">
        <v>36</v>
      </c>
      <c r="D75" s="197">
        <v>36</v>
      </c>
      <c r="E75" s="136">
        <f t="shared" si="1"/>
        <v>0</v>
      </c>
      <c r="F75" s="196"/>
    </row>
    <row r="76" spans="1:6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2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2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133</v>
      </c>
      <c r="D87" s="134">
        <f>SUM(D88:D92)+D96</f>
        <v>133</v>
      </c>
      <c r="E87" s="134">
        <f>SUM(E88:E92)+E96</f>
        <v>0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>
      <c r="A89" s="370" t="s">
        <v>721</v>
      </c>
      <c r="B89" s="135" t="s">
        <v>722</v>
      </c>
      <c r="C89" s="197">
        <v>51</v>
      </c>
      <c r="D89" s="197">
        <v>51</v>
      </c>
      <c r="E89" s="136">
        <f t="shared" si="1"/>
        <v>0</v>
      </c>
      <c r="F89" s="196"/>
    </row>
    <row r="90" spans="1:6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>
      <c r="A92" s="370" t="s">
        <v>727</v>
      </c>
      <c r="B92" s="135" t="s">
        <v>728</v>
      </c>
      <c r="C92" s="138">
        <f>SUM(C93:C95)</f>
        <v>48</v>
      </c>
      <c r="D92" s="138">
        <f>SUM(D93:D95)</f>
        <v>48</v>
      </c>
      <c r="E92" s="138">
        <f>SUM(E93:E95)</f>
        <v>0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>
        <v>13</v>
      </c>
      <c r="D93" s="197">
        <v>13</v>
      </c>
      <c r="E93" s="136">
        <f t="shared" si="1"/>
        <v>0</v>
      </c>
      <c r="F93" s="196"/>
    </row>
    <row r="94" spans="1:6">
      <c r="A94" s="370" t="s">
        <v>637</v>
      </c>
      <c r="B94" s="135" t="s">
        <v>731</v>
      </c>
      <c r="C94" s="197">
        <v>27</v>
      </c>
      <c r="D94" s="197">
        <v>27</v>
      </c>
      <c r="E94" s="136">
        <f t="shared" si="1"/>
        <v>0</v>
      </c>
      <c r="F94" s="196"/>
    </row>
    <row r="95" spans="1:6">
      <c r="A95" s="370" t="s">
        <v>641</v>
      </c>
      <c r="B95" s="135" t="s">
        <v>732</v>
      </c>
      <c r="C95" s="197">
        <v>8</v>
      </c>
      <c r="D95" s="197">
        <v>8</v>
      </c>
      <c r="E95" s="136">
        <f t="shared" si="1"/>
        <v>0</v>
      </c>
      <c r="F95" s="196"/>
    </row>
    <row r="96" spans="1:6">
      <c r="A96" s="370" t="s">
        <v>733</v>
      </c>
      <c r="B96" s="135" t="s">
        <v>734</v>
      </c>
      <c r="C96" s="197">
        <v>32</v>
      </c>
      <c r="D96" s="197">
        <v>32</v>
      </c>
      <c r="E96" s="136">
        <f t="shared" si="1"/>
        <v>0</v>
      </c>
      <c r="F96" s="196"/>
    </row>
    <row r="97" spans="1:27">
      <c r="A97" s="370" t="s">
        <v>735</v>
      </c>
      <c r="B97" s="135" t="s">
        <v>736</v>
      </c>
      <c r="C97" s="197">
        <v>23</v>
      </c>
      <c r="D97" s="197">
        <v>23</v>
      </c>
      <c r="E97" s="136">
        <f t="shared" si="1"/>
        <v>0</v>
      </c>
      <c r="F97" s="196"/>
    </row>
    <row r="98" spans="1:27" ht="16.8" thickBot="1">
      <c r="A98" s="384" t="s">
        <v>737</v>
      </c>
      <c r="B98" s="385" t="s">
        <v>738</v>
      </c>
      <c r="C98" s="433">
        <f>C87+C82+C77+C73+C97</f>
        <v>192</v>
      </c>
      <c r="D98" s="433">
        <f>D87+D82+D77+D73+D97</f>
        <v>192</v>
      </c>
      <c r="E98" s="433">
        <f>E87+E82+E77+E73+E97</f>
        <v>0</v>
      </c>
      <c r="F98" s="434">
        <f>F87+F82+F77+F73+F97</f>
        <v>0</v>
      </c>
    </row>
    <row r="99" spans="1:27" ht="16.2" thickBot="1">
      <c r="A99" s="412" t="s">
        <v>739</v>
      </c>
      <c r="B99" s="413" t="s">
        <v>740</v>
      </c>
      <c r="C99" s="427">
        <f>C98+C70+C68</f>
        <v>192</v>
      </c>
      <c r="D99" s="427">
        <f>D98+D70+D68</f>
        <v>192</v>
      </c>
      <c r="E99" s="427">
        <f>E98+E70+E68</f>
        <v>0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2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2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2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27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27" ht="16.2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27" ht="16.8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6.2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4" t="s">
        <v>975</v>
      </c>
      <c r="B111" s="702">
        <f>pdeReportingDate</f>
        <v>44644</v>
      </c>
      <c r="C111" s="702"/>
      <c r="D111" s="702"/>
      <c r="E111" s="702"/>
      <c r="F111" s="702"/>
      <c r="G111" s="52"/>
      <c r="H111" s="52"/>
    </row>
    <row r="112" spans="1:27">
      <c r="A112" s="694"/>
      <c r="B112" s="702"/>
      <c r="C112" s="702"/>
      <c r="D112" s="702"/>
      <c r="E112" s="702"/>
      <c r="F112" s="702"/>
      <c r="G112" s="52"/>
      <c r="H112" s="52"/>
    </row>
    <row r="113" spans="1:8">
      <c r="A113" s="695" t="s">
        <v>8</v>
      </c>
      <c r="B113" s="703" t="str">
        <f>authorName</f>
        <v>Стефка Борисова Неделчева</v>
      </c>
      <c r="C113" s="703"/>
      <c r="D113" s="703"/>
      <c r="E113" s="703"/>
      <c r="F113" s="703"/>
      <c r="G113" s="80"/>
      <c r="H113" s="80"/>
    </row>
    <row r="114" spans="1:8">
      <c r="A114" s="695"/>
      <c r="B114" s="703"/>
      <c r="C114" s="703"/>
      <c r="D114" s="703"/>
      <c r="E114" s="703"/>
      <c r="F114" s="703"/>
      <c r="G114" s="80"/>
      <c r="H114" s="80"/>
    </row>
    <row r="115" spans="1:8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>
      <c r="A120" s="696"/>
      <c r="B120" s="701"/>
      <c r="C120" s="701"/>
      <c r="D120" s="701"/>
      <c r="E120" s="701"/>
      <c r="F120" s="701"/>
      <c r="G120" s="696"/>
      <c r="H120" s="696"/>
    </row>
    <row r="121" spans="1:8">
      <c r="A121" s="696"/>
      <c r="B121" s="701"/>
      <c r="C121" s="701"/>
      <c r="D121" s="701"/>
      <c r="E121" s="701"/>
      <c r="F121" s="701"/>
      <c r="G121" s="696"/>
      <c r="H121" s="696"/>
    </row>
    <row r="122" spans="1:8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264"/>
  <sheetViews>
    <sheetView view="pageBreakPreview" zoomScale="85" zoomScaleNormal="85" zoomScaleSheetLayoutView="85" workbookViewId="0">
      <selection activeCell="M27" sqref="M27"/>
    </sheetView>
  </sheetViews>
  <sheetFormatPr defaultColWidth="10.6640625" defaultRowHeight="15.6"/>
  <cols>
    <col min="1" max="1" width="51.88671875" style="39" customWidth="1"/>
    <col min="2" max="2" width="10.6640625" style="111" customWidth="1"/>
    <col min="3" max="7" width="13.6640625" style="39" customWidth="1"/>
    <col min="8" max="9" width="14.6640625" style="39" customWidth="1"/>
    <col min="10" max="20" width="10.6640625" style="39"/>
    <col min="21" max="21" width="13.44140625" style="39" bestFit="1" customWidth="1"/>
    <col min="22" max="16384" width="10.664062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СЛЪНЧО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814244008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2" thickBot="1">
      <c r="I7" s="33" t="s">
        <v>820</v>
      </c>
    </row>
    <row r="8" spans="1:22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22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22" s="116" customFormat="1" ht="16.2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6.8" thickBot="1">
      <c r="A18" s="454" t="s">
        <v>544</v>
      </c>
      <c r="B18" s="455" t="s">
        <v>770</v>
      </c>
      <c r="C18" s="456">
        <f t="shared" ref="C18:H18" si="1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8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16" s="116" customFormat="1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16" s="116" customFormat="1">
      <c r="A31" s="694" t="s">
        <v>975</v>
      </c>
      <c r="B31" s="702">
        <f>pdeReportingDate</f>
        <v>44644</v>
      </c>
      <c r="C31" s="702"/>
      <c r="D31" s="702"/>
      <c r="E31" s="702"/>
      <c r="F31" s="702"/>
      <c r="G31" s="124"/>
      <c r="H31" s="124"/>
      <c r="I31" s="124"/>
    </row>
    <row r="32" spans="1:16" s="116" customFormat="1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>
      <c r="A33" s="695" t="s">
        <v>8</v>
      </c>
      <c r="B33" s="703" t="str">
        <f>authorName</f>
        <v>Стефка Борисова Неделчева</v>
      </c>
      <c r="C33" s="703"/>
      <c r="D33" s="703"/>
      <c r="E33" s="703"/>
      <c r="F33" s="703"/>
      <c r="G33" s="124"/>
      <c r="H33" s="124"/>
      <c r="I33" s="124"/>
    </row>
    <row r="34" spans="1:9" s="116" customFormat="1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13</vt:i4>
      </vt:variant>
      <vt:variant>
        <vt:lpstr>Наименувани диапазони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USER</cp:lastModifiedBy>
  <cp:lastPrinted>2021-12-10T13:26:48Z</cp:lastPrinted>
  <dcterms:created xsi:type="dcterms:W3CDTF">2006-09-16T00:00:00Z</dcterms:created>
  <dcterms:modified xsi:type="dcterms:W3CDTF">2022-03-28T07:17:00Z</dcterms:modified>
</cp:coreProperties>
</file>