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REF\Reports and Deliverables\Report_KFN_Account_Quarterly\2018\Q4-2018\KFN\PDF\"/>
    </mc:Choice>
  </mc:AlternateContent>
  <bookViews>
    <workbookView xWindow="0" yWindow="0" windowWidth="23040" windowHeight="8952" tabRatio="602" firstSheet="1"/>
  </bookViews>
  <sheets>
    <sheet name="Справка№1-Баланс" sheetId="1" r:id="rId1"/>
    <sheet name="Справка№2-Отчет за доходите" sheetId="2" r:id="rId2"/>
    <sheet name="ОПП-по прекия метод" sheetId="10" r:id="rId3"/>
    <sheet name="Справка№4-ОСК" sheetId="3" r:id="rId4"/>
    <sheet name=" Справка №5" sheetId="4" r:id="rId5"/>
    <sheet name="Справка №6 " sheetId="5" r:id="rId6"/>
    <sheet name="Справка №7" sheetId="12" r:id="rId7"/>
    <sheet name="Справка №8" sheetId="11" r:id="rId8"/>
  </sheets>
  <calcPr calcId="181029"/>
</workbook>
</file>

<file path=xl/calcChain.xml><?xml version="1.0" encoding="utf-8"?>
<calcChain xmlns="http://schemas.openxmlformats.org/spreadsheetml/2006/main">
  <c r="F113" i="5" l="1"/>
  <c r="I26" i="4"/>
  <c r="I36" i="3"/>
  <c r="L36" i="3" s="1"/>
  <c r="C41" i="10" l="1"/>
  <c r="C68" i="1" l="1"/>
  <c r="G26" i="4" l="1"/>
  <c r="J26" i="4" s="1"/>
  <c r="R26" i="4" s="1"/>
  <c r="T26" i="4" s="1"/>
  <c r="N26" i="4"/>
  <c r="I22" i="3"/>
  <c r="D22" i="3"/>
  <c r="D36" i="3" s="1"/>
  <c r="H66" i="1" l="1"/>
  <c r="C50" i="5" l="1"/>
  <c r="D50" i="5" s="1"/>
  <c r="D46" i="5" s="1"/>
  <c r="C46" i="5" l="1"/>
  <c r="C96" i="5" l="1"/>
  <c r="D96" i="5" s="1"/>
  <c r="G66" i="1" l="1"/>
  <c r="G76" i="1" s="1"/>
  <c r="C27" i="10" l="1"/>
  <c r="C103" i="5" l="1"/>
  <c r="D103" i="5" s="1"/>
  <c r="I24" i="3" l="1"/>
  <c r="A11" i="2" l="1"/>
  <c r="A11" i="10" s="1"/>
  <c r="A10" i="3" s="1"/>
  <c r="A10" i="4" s="1"/>
  <c r="A10" i="5" s="1"/>
  <c r="A11" i="12" s="1"/>
  <c r="A11" i="11" s="1"/>
  <c r="G32" i="1" l="1"/>
  <c r="N22" i="4" l="1"/>
  <c r="C102" i="5" l="1"/>
  <c r="D102" i="5" s="1"/>
  <c r="D35" i="2" l="1"/>
  <c r="H76" i="1"/>
  <c r="H84" i="1" s="1"/>
  <c r="C28" i="2"/>
  <c r="G22" i="2"/>
  <c r="L25" i="4"/>
  <c r="C80" i="1"/>
  <c r="C65" i="5"/>
  <c r="E65" i="5" s="1"/>
  <c r="C49" i="10"/>
  <c r="C96" i="1"/>
  <c r="C35" i="2"/>
  <c r="C22" i="3"/>
  <c r="E22" i="3"/>
  <c r="E36" i="3" s="1"/>
  <c r="E39" i="3" s="1"/>
  <c r="I39" i="3"/>
  <c r="J22" i="3"/>
  <c r="J36" i="3" s="1"/>
  <c r="J39" i="3" s="1"/>
  <c r="L18" i="3"/>
  <c r="H54" i="1"/>
  <c r="H60" i="1" s="1"/>
  <c r="H38" i="1"/>
  <c r="H30" i="1"/>
  <c r="H22" i="1"/>
  <c r="D69" i="1"/>
  <c r="D80" i="1"/>
  <c r="D83" i="1"/>
  <c r="D89" i="1" s="1"/>
  <c r="D96" i="1"/>
  <c r="D50" i="1"/>
  <c r="D37" i="1"/>
  <c r="D32" i="1"/>
  <c r="D24" i="1"/>
  <c r="G33" i="2"/>
  <c r="C24" i="1"/>
  <c r="C39" i="10"/>
  <c r="G32" i="4"/>
  <c r="J32" i="4" s="1"/>
  <c r="N32" i="4"/>
  <c r="Q32" i="4" s="1"/>
  <c r="G20" i="4"/>
  <c r="J20" i="4" s="1"/>
  <c r="N20" i="4"/>
  <c r="Q20" i="4" s="1"/>
  <c r="G22" i="4"/>
  <c r="J22" i="4" s="1"/>
  <c r="L33" i="4"/>
  <c r="F110" i="5"/>
  <c r="C100" i="5"/>
  <c r="D100" i="5" s="1"/>
  <c r="C43" i="5"/>
  <c r="C41" i="5" s="1"/>
  <c r="C39" i="5"/>
  <c r="D39" i="5" s="1"/>
  <c r="C37" i="5"/>
  <c r="D37" i="5" s="1"/>
  <c r="C35" i="5"/>
  <c r="D35" i="5" s="1"/>
  <c r="D32" i="5" s="1"/>
  <c r="G30" i="1"/>
  <c r="G22" i="1"/>
  <c r="C69" i="1"/>
  <c r="C83" i="1"/>
  <c r="C89" i="1" s="1"/>
  <c r="C50" i="1"/>
  <c r="C37" i="1"/>
  <c r="C32" i="1"/>
  <c r="C91" i="5"/>
  <c r="D91" i="5" s="1"/>
  <c r="D88" i="5" s="1"/>
  <c r="C98" i="5"/>
  <c r="D98" i="5" s="1"/>
  <c r="C97" i="5"/>
  <c r="D97" i="5" s="1"/>
  <c r="C84" i="5"/>
  <c r="D84" i="5" s="1"/>
  <c r="D83" i="5" s="1"/>
  <c r="C80" i="5"/>
  <c r="C79" i="5" s="1"/>
  <c r="C72" i="5"/>
  <c r="E72" i="5" s="1"/>
  <c r="H22" i="2"/>
  <c r="H33" i="2"/>
  <c r="D28" i="2"/>
  <c r="G19" i="4"/>
  <c r="J19" i="4" s="1"/>
  <c r="N19" i="4"/>
  <c r="Q19" i="4" s="1"/>
  <c r="G24" i="4"/>
  <c r="J24" i="4" s="1"/>
  <c r="N24" i="4"/>
  <c r="Q24" i="4" s="1"/>
  <c r="G30" i="4"/>
  <c r="J30" i="4" s="1"/>
  <c r="N30" i="4"/>
  <c r="Q30" i="4" s="1"/>
  <c r="G31" i="4"/>
  <c r="J31" i="4" s="1"/>
  <c r="R31" i="4" s="1"/>
  <c r="G45" i="4"/>
  <c r="J45" i="4" s="1"/>
  <c r="A13" i="2"/>
  <c r="A13" i="10" s="1"/>
  <c r="A12" i="3" s="1"/>
  <c r="A12" i="4" s="1"/>
  <c r="A12" i="5" s="1"/>
  <c r="A12" i="12" s="1"/>
  <c r="A12" i="11" s="1"/>
  <c r="A53" i="2"/>
  <c r="A56" i="10" s="1"/>
  <c r="A42" i="3" s="1"/>
  <c r="B52" i="4" s="1"/>
  <c r="A117" i="5" s="1"/>
  <c r="A37" i="12" s="1"/>
  <c r="A37" i="11" s="1"/>
  <c r="D64" i="5"/>
  <c r="D74" i="5" s="1"/>
  <c r="F74" i="5"/>
  <c r="F105" i="5" s="1"/>
  <c r="F112" i="5"/>
  <c r="C113" i="5"/>
  <c r="D113" i="5"/>
  <c r="E113" i="5"/>
  <c r="D25" i="4"/>
  <c r="F25" i="4"/>
  <c r="K25" i="4"/>
  <c r="N31" i="4"/>
  <c r="D33" i="4"/>
  <c r="E33" i="4"/>
  <c r="F33" i="4"/>
  <c r="H33" i="4"/>
  <c r="I33" i="4"/>
  <c r="K33" i="4"/>
  <c r="M33" i="4"/>
  <c r="M48" i="4" s="1"/>
  <c r="O33" i="4"/>
  <c r="O48" i="4" s="1"/>
  <c r="P33" i="4"/>
  <c r="P48" i="4" s="1"/>
  <c r="J41" i="4"/>
  <c r="D46" i="4"/>
  <c r="E46" i="4"/>
  <c r="F46" i="4"/>
  <c r="H46" i="4"/>
  <c r="I46" i="4"/>
  <c r="A47" i="3"/>
  <c r="D27" i="10"/>
  <c r="D39" i="10"/>
  <c r="D49" i="10"/>
  <c r="H10" i="2"/>
  <c r="C58" i="2"/>
  <c r="C36" i="5"/>
  <c r="D36" i="5" s="1"/>
  <c r="G23" i="4"/>
  <c r="E25" i="4"/>
  <c r="G54" i="1"/>
  <c r="G60" i="1" s="1"/>
  <c r="C95" i="5"/>
  <c r="Q22" i="4"/>
  <c r="C36" i="3" l="1"/>
  <c r="C39" i="3" s="1"/>
  <c r="E48" i="4"/>
  <c r="G84" i="1"/>
  <c r="K48" i="4"/>
  <c r="D37" i="2"/>
  <c r="D42" i="2" s="1"/>
  <c r="H48" i="4"/>
  <c r="N33" i="4"/>
  <c r="D39" i="3"/>
  <c r="C93" i="5"/>
  <c r="D60" i="1"/>
  <c r="G33" i="4"/>
  <c r="F48" i="4"/>
  <c r="D48" i="4"/>
  <c r="Q33" i="4"/>
  <c r="I48" i="4"/>
  <c r="R32" i="4"/>
  <c r="H41" i="1"/>
  <c r="H99" i="1" s="1"/>
  <c r="R19" i="4"/>
  <c r="R20" i="4"/>
  <c r="C64" i="5"/>
  <c r="C74" i="5" s="1"/>
  <c r="D43" i="5"/>
  <c r="D41" i="5" s="1"/>
  <c r="D51" i="5" s="1"/>
  <c r="D52" i="5" s="1"/>
  <c r="D50" i="10"/>
  <c r="D52" i="10" s="1"/>
  <c r="H37" i="2"/>
  <c r="L48" i="4"/>
  <c r="N25" i="4"/>
  <c r="Q25" i="4"/>
  <c r="R22" i="4"/>
  <c r="L22" i="3"/>
  <c r="D95" i="5"/>
  <c r="D93" i="5" s="1"/>
  <c r="C83" i="5"/>
  <c r="C98" i="1"/>
  <c r="G37" i="2"/>
  <c r="C37" i="2"/>
  <c r="G43" i="2" s="1"/>
  <c r="G48" i="2" s="1"/>
  <c r="D98" i="1"/>
  <c r="J46" i="4"/>
  <c r="R45" i="4"/>
  <c r="R46" i="4" s="1"/>
  <c r="R30" i="4"/>
  <c r="J33" i="4"/>
  <c r="R24" i="4"/>
  <c r="G46" i="4"/>
  <c r="G25" i="4"/>
  <c r="C50" i="10"/>
  <c r="C52" i="10" s="1"/>
  <c r="C60" i="1"/>
  <c r="D80" i="5"/>
  <c r="D79" i="5" s="1"/>
  <c r="C32" i="5"/>
  <c r="C51" i="5" s="1"/>
  <c r="C52" i="5" s="1"/>
  <c r="J23" i="4"/>
  <c r="C88" i="5"/>
  <c r="D39" i="2" l="1"/>
  <c r="D43" i="2" s="1"/>
  <c r="N48" i="4"/>
  <c r="D99" i="1"/>
  <c r="H100" i="1" s="1"/>
  <c r="Q48" i="4"/>
  <c r="L39" i="3"/>
  <c r="C104" i="5"/>
  <c r="C105" i="5" s="1"/>
  <c r="R33" i="4"/>
  <c r="G48" i="4"/>
  <c r="E64" i="5"/>
  <c r="E74" i="5" s="1"/>
  <c r="E105" i="5" s="1"/>
  <c r="H42" i="2"/>
  <c r="D104" i="5"/>
  <c r="D105" i="5" s="1"/>
  <c r="C99" i="1"/>
  <c r="G42" i="2"/>
  <c r="G51" i="2" s="1"/>
  <c r="C39" i="2"/>
  <c r="C43" i="2" s="1"/>
  <c r="C48" i="2" s="1"/>
  <c r="G36" i="1" s="1"/>
  <c r="C42" i="2"/>
  <c r="J25" i="4"/>
  <c r="J48" i="4" s="1"/>
  <c r="R23" i="4"/>
  <c r="R25" i="4" s="1"/>
  <c r="G38" i="1" l="1"/>
  <c r="G41" i="1" s="1"/>
  <c r="D48" i="2"/>
  <c r="D51" i="2" s="1"/>
  <c r="H48" i="2"/>
  <c r="H51" i="2" s="1"/>
  <c r="R48" i="4"/>
  <c r="C51" i="2"/>
  <c r="G99" i="1" l="1"/>
  <c r="G100" i="1" s="1"/>
</calcChain>
</file>

<file path=xl/comments1.xml><?xml version="1.0" encoding="utf-8"?>
<comments xmlns="http://schemas.openxmlformats.org/spreadsheetml/2006/main">
  <authors>
    <author>Windows User</author>
  </authors>
  <commentList>
    <comment ref="C19" authorId="0" shape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>vkarжam Kuzmanov</t>
        </r>
      </text>
    </comment>
    <comment ref="C21" authorId="0" shape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изваждам Кузманов</t>
        </r>
      </text>
    </comment>
    <comment ref="G21" authorId="0" shapeId="0">
      <text>
        <r>
          <rPr>
            <b/>
            <sz val="9"/>
            <color indexed="81"/>
            <rFont val="Tahoma"/>
            <charset val="1"/>
          </rPr>
          <t>Windows 
13 за боровец и преоценка</t>
        </r>
      </text>
    </comment>
  </commentList>
</comments>
</file>

<file path=xl/sharedStrings.xml><?xml version="1.0" encoding="utf-8"?>
<sst xmlns="http://schemas.openxmlformats.org/spreadsheetml/2006/main" count="1015" uniqueCount="855">
  <si>
    <t xml:space="preserve"> СЧЕТОВОДЕН  БАЛАНС </t>
  </si>
  <si>
    <t xml:space="preserve"> </t>
  </si>
  <si>
    <t>ЕИК по БУЛСТАТ</t>
  </si>
  <si>
    <t xml:space="preserve">Вид на отчета:неконсолидиран: </t>
  </si>
  <si>
    <t>( в хил. лв.)</t>
  </si>
  <si>
    <t>АКТИВИ</t>
  </si>
  <si>
    <t xml:space="preserve">Код на реда </t>
  </si>
  <si>
    <t xml:space="preserve"> СОБСТВЕН КАПИТАЛ, МАЛЦИНСТВЕНО УЧАСТИЕ  И ПАСИВИ </t>
  </si>
  <si>
    <t>а</t>
  </si>
  <si>
    <t>б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</si>
  <si>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</si>
  <si>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</si>
  <si>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</si>
  <si>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</si>
  <si>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</si>
  <si>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</si>
  <si>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</si>
  <si>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</si>
  <si>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</si>
  <si>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</si>
  <si>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</si>
  <si>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</si>
  <si>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</si>
  <si>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</si>
  <si>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</si>
  <si>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</si>
  <si>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</si>
  <si>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</si>
  <si>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</si>
  <si>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</si>
  <si>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</si>
  <si>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</si>
  <si>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</si>
  <si>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</si>
  <si>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</si>
  <si>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</si>
  <si>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</si>
  <si>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</si>
  <si>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</si>
  <si>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</si>
  <si>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</si>
  <si>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</si>
  <si>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</si>
  <si>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</si>
  <si>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</si>
  <si>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</si>
  <si>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</si>
  <si>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</si>
  <si>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</si>
  <si>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</si>
  <si>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</si>
  <si>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</si>
  <si>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</si>
  <si>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</si>
  <si>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</si>
  <si>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</si>
  <si>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</si>
  <si>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</si>
  <si>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</si>
  <si>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</si>
  <si>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</si>
  <si>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</si>
  <si>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</si>
  <si>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</si>
  <si>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</si>
  <si>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</si>
  <si>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</si>
  <si>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</si>
  <si>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</si>
  <si>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</si>
  <si>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</si>
  <si>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</si>
  <si>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</si>
  <si>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</si>
  <si>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</si>
  <si>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</si>
  <si>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</si>
  <si>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</si>
  <si>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</si>
  <si>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</si>
  <si>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</si>
  <si>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</si>
  <si>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</si>
  <si>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</si>
  <si>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</si>
  <si>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</si>
  <si>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</si>
  <si>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</si>
  <si>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</si>
  <si>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</si>
  <si>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</si>
  <si>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</si>
  <si>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</si>
  <si>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</si>
  <si>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</si>
  <si>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</si>
  <si>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</si>
  <si>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</si>
  <si>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</si>
  <si>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</si>
  <si>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</si>
  <si>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</si>
  <si>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</si>
  <si>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</si>
  <si>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</si>
  <si>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</si>
  <si>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</si>
  <si>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</si>
  <si>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</si>
  <si>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</si>
  <si>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</si>
  <si>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</si>
  <si>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</si>
  <si>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</si>
  <si>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</si>
  <si>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</si>
  <si>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</si>
  <si>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</si>
  <si>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</si>
  <si>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</si>
  <si>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</si>
  <si>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</si>
  <si>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</si>
  <si>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</si>
  <si>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</si>
  <si>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</si>
  <si>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</si>
  <si>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</si>
  <si>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</si>
  <si>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</si>
  <si>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</si>
  <si>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</si>
  <si>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</si>
  <si>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</si>
  <si>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</si>
  <si>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</si>
  <si>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</si>
  <si>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</si>
  <si>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</si>
  <si>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</si>
  <si>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</si>
  <si>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</si>
  <si>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</si>
  <si>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</si>
  <si>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</si>
  <si>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</si>
  <si>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</si>
  <si>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</si>
  <si>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</si>
  <si>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</si>
  <si>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</si>
  <si>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</si>
  <si>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</si>
  <si>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</si>
  <si>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</si>
  <si>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</si>
  <si>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</si>
  <si>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</si>
  <si>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</si>
  <si>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</si>
  <si>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</si>
  <si>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</si>
  <si>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</si>
  <si>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</si>
  <si>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</si>
  <si>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</si>
  <si>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</si>
  <si>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</si>
  <si>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</si>
  <si>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</si>
  <si>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</si>
  <si>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</si>
  <si>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</si>
  <si>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</si>
  <si>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</si>
  <si>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</si>
  <si>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</si>
  <si>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</si>
  <si>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</si>
  <si>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</si>
  <si>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</si>
  <si>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</si>
  <si>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</si>
  <si>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</si>
  <si>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</si>
  <si>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</si>
  <si>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</si>
  <si>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</si>
  <si>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</si>
  <si>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</si>
  <si>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</si>
  <si>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</si>
  <si>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</si>
  <si>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</si>
  <si>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</si>
  <si>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</si>
  <si>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</si>
  <si>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</si>
  <si>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</si>
  <si>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</si>
  <si>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</si>
  <si>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</si>
  <si>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</si>
  <si>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</si>
  <si>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</si>
  <si>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</si>
  <si>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</si>
  <si>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</si>
  <si>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</si>
  <si>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</si>
  <si>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</si>
  <si>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</si>
  <si>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</si>
  <si>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</si>
  <si>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</si>
  <si>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</si>
  <si>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</si>
  <si>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</si>
  <si>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</si>
  <si>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</si>
  <si>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</si>
  <si>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</si>
  <si>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</si>
  <si>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</si>
  <si>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</si>
  <si>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</si>
  <si>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</si>
  <si>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</si>
  <si>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</si>
  <si>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</si>
  <si>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</si>
  <si>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</si>
  <si>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</si>
  <si>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</si>
  <si>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</si>
  <si>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</si>
  <si>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</si>
  <si>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</si>
  <si>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</si>
  <si>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</si>
  <si>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</si>
  <si>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</si>
  <si>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</si>
  <si>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</si>
  <si>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</si>
  <si>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</si>
  <si>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</si>
  <si>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</si>
  <si>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</si>
  <si>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</si>
  <si>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</si>
  <si>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</si>
  <si>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</si>
  <si>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</si>
  <si>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</si>
  <si>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</si>
  <si>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</si>
  <si>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</si>
  <si>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</si>
  <si>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</si>
  <si>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</si>
  <si>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</si>
  <si>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</si>
  <si>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</si>
  <si>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</si>
  <si>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Забележка: Да се посочи метода на осчетоводяване на инвестициите</t>
  </si>
  <si>
    <t xml:space="preserve">ОТЧЕТ ЗА ДОХОДИТЕ  </t>
  </si>
  <si>
    <t xml:space="preserve">Име на отчитащото се предприятие: </t>
  </si>
  <si>
    <t xml:space="preserve">Вид на отчета: 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</si>
  <si>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</si>
  <si>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</si>
  <si>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</si>
  <si>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</si>
  <si>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</si>
  <si>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</si>
  <si>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</si>
  <si>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</si>
  <si>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</si>
  <si>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</si>
  <si>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</si>
  <si>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</si>
  <si>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</si>
  <si>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</si>
  <si>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</si>
  <si>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</si>
  <si>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</si>
  <si>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</si>
  <si>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</si>
  <si>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</si>
  <si>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</si>
  <si>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</si>
  <si>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</si>
  <si>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</si>
  <si>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</si>
  <si>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</si>
  <si>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</si>
  <si>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</si>
  <si>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</si>
  <si>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</si>
  <si>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</si>
  <si>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</si>
  <si>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</si>
  <si>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</si>
  <si>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</si>
  <si>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</si>
  <si>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</si>
  <si>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</si>
  <si>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</si>
  <si>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</si>
  <si>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</si>
  <si>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</si>
  <si>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</si>
  <si>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</si>
  <si>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</si>
  <si>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</si>
  <si>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</si>
  <si>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</si>
  <si>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</si>
  <si>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</si>
  <si>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</si>
  <si>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</si>
  <si>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</si>
  <si>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</si>
  <si>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</si>
  <si>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</si>
  <si>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</si>
  <si>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</si>
  <si>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</si>
  <si>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</si>
  <si>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</si>
  <si>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</si>
  <si>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</si>
  <si>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</si>
  <si>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</si>
  <si>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</si>
  <si>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</si>
  <si>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</si>
  <si>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</si>
  <si>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</si>
  <si>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</si>
  <si>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</si>
  <si>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</si>
  <si>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</si>
  <si>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</si>
  <si>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</si>
  <si>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</si>
  <si>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</si>
  <si>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</si>
  <si>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</si>
  <si>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</si>
  <si>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</si>
  <si>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</si>
  <si>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</si>
  <si>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</si>
  <si>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</si>
  <si>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</si>
  <si>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</si>
  <si>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</si>
  <si>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</si>
  <si>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</si>
  <si>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</si>
  <si>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</si>
  <si>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</si>
  <si>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</si>
  <si>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</si>
  <si>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</si>
  <si>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</si>
  <si>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</si>
  <si>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</si>
  <si>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</si>
  <si>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</si>
  <si>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</si>
  <si>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</si>
  <si>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</si>
  <si>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</si>
  <si>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</si>
  <si>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</si>
  <si>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 ЗА ИЗМЕНЕНИЯТА В СОБСТВЕНИЯ  КАПИТАЛ</t>
  </si>
  <si>
    <t>Име на отчитащото се предприятие: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</si>
  <si>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</si>
  <si>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</si>
  <si>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</si>
  <si>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</si>
  <si>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</si>
  <si>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</si>
  <si>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</si>
  <si>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</si>
  <si>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</si>
  <si>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</si>
  <si>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</si>
  <si>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</si>
  <si>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</si>
  <si>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</si>
  <si>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</si>
  <si>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</si>
  <si>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</si>
  <si>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</si>
  <si>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</si>
  <si>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</si>
  <si>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</si>
  <si>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</si>
  <si>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</si>
  <si>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</si>
  <si>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</si>
  <si>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</si>
  <si>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</si>
  <si>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</si>
  <si>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</si>
  <si>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</si>
  <si>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</si>
  <si>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</si>
  <si>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</si>
  <si>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</si>
  <si>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</si>
  <si>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</si>
  <si>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</si>
  <si>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</si>
  <si>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</si>
  <si>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</si>
  <si>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</si>
  <si>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</si>
  <si>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</si>
  <si>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</si>
  <si>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</si>
  <si>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</si>
  <si>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</si>
  <si>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</si>
  <si>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</si>
  <si>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</si>
  <si>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</si>
  <si>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</si>
  <si>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</si>
  <si>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</si>
  <si>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</si>
  <si>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</si>
  <si>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</si>
  <si>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</si>
  <si>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</si>
  <si>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</si>
  <si>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</si>
  <si>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</si>
  <si>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</si>
  <si>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</si>
  <si>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</si>
  <si>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</si>
  <si>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</si>
  <si>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</si>
  <si>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</si>
  <si>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</si>
  <si>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</si>
  <si>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</si>
  <si>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</si>
  <si>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начислена през периода</t>
  </si>
  <si>
    <t>отписана през периода</t>
  </si>
  <si>
    <t>в края на периода (8+9-10)</t>
  </si>
  <si>
    <t>намаление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</si>
  <si>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</si>
  <si>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</si>
  <si>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</si>
  <si>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</si>
  <si>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</si>
  <si>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</si>
  <si>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</si>
  <si>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</si>
  <si>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</si>
  <si>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</si>
  <si>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</si>
  <si>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</si>
  <si>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</si>
  <si>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</si>
  <si>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</si>
  <si>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</si>
  <si>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</si>
  <si>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</si>
  <si>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</si>
  <si>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</si>
  <si>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</si>
  <si>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</si>
  <si>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</si>
  <si>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</si>
  <si>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</si>
  <si>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</si>
  <si>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</si>
  <si>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</si>
  <si>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</si>
  <si>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</si>
  <si>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</si>
  <si>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</si>
  <si>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</si>
  <si>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</si>
  <si>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</si>
  <si>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</si>
  <si>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</si>
  <si>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</si>
  <si>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</si>
  <si>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</si>
  <si>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</si>
  <si>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</si>
  <si>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</si>
  <si>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</si>
  <si>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 xml:space="preserve">V.
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</si>
  <si>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</si>
  <si>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</si>
  <si>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</si>
  <si>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</si>
  <si>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</si>
  <si>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</si>
  <si>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</si>
  <si>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</si>
  <si>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</si>
  <si>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</si>
  <si>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</si>
  <si>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</si>
  <si>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</si>
  <si>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</si>
  <si>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</si>
  <si>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</si>
  <si>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</si>
  <si>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</si>
  <si>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</si>
  <si>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</si>
  <si>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</si>
  <si>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</si>
  <si>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</si>
  <si>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</si>
  <si>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</si>
  <si>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>(в хил.лв)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</si>
  <si>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</si>
  <si>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</si>
  <si>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</si>
  <si>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</si>
  <si>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</si>
  <si>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</si>
  <si>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</si>
  <si>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</si>
  <si>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</si>
  <si>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</si>
  <si>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</si>
  <si>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</si>
  <si>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</si>
  <si>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</si>
  <si>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</si>
  <si>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</si>
  <si>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</si>
  <si>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</si>
  <si>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</si>
  <si>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</si>
  <si>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</si>
  <si>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</si>
  <si>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</si>
  <si>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</si>
  <si>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</si>
  <si>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</si>
  <si>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</si>
  <si>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</si>
  <si>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</si>
  <si>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</si>
  <si>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</si>
  <si>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</si>
  <si>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</si>
  <si>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</si>
  <si>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</si>
  <si>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</si>
  <si>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</si>
  <si>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</si>
  <si>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</si>
  <si>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</si>
  <si>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</si>
  <si>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</si>
  <si>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</si>
  <si>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</si>
  <si>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</si>
  <si>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</si>
  <si>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</si>
  <si>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</si>
  <si>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</si>
  <si>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</si>
  <si>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</si>
  <si>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</si>
  <si>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</si>
  <si>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</si>
  <si>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</si>
  <si>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</si>
  <si>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</si>
  <si>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</si>
  <si>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</si>
  <si>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</si>
  <si>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</si>
  <si>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</si>
  <si>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</si>
  <si>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</si>
  <si>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</si>
  <si>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</si>
  <si>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</si>
  <si>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</si>
  <si>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</si>
  <si>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</si>
  <si>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</si>
  <si>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</si>
  <si>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</si>
  <si>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</si>
  <si>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</si>
  <si>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</si>
  <si>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</si>
  <si>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</si>
  <si>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</si>
  <si>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</si>
  <si>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</si>
  <si>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</si>
  <si>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</si>
  <si>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</si>
  <si>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</si>
  <si>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</si>
  <si>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</si>
  <si>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</si>
  <si>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</si>
  <si>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</si>
  <si>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</si>
  <si>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</si>
  <si>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</si>
  <si>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</si>
  <si>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</si>
  <si>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</si>
  <si>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</si>
  <si>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</si>
  <si>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</si>
  <si>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</si>
  <si>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</si>
  <si>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</si>
  <si>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</si>
  <si>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</si>
  <si>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</si>
  <si>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</si>
  <si>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</si>
  <si>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</si>
  <si>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</si>
  <si>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</si>
  <si>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</si>
  <si>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</si>
  <si>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</si>
  <si>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</si>
  <si>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</si>
  <si>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</si>
  <si>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</si>
  <si>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</si>
  <si>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</si>
  <si>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</si>
  <si>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</si>
  <si>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</si>
  <si>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</si>
  <si>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</si>
  <si>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</si>
  <si>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</si>
  <si>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</si>
  <si>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</si>
  <si>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</si>
  <si>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</si>
  <si>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</si>
  <si>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</si>
  <si>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</si>
  <si>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</si>
  <si>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</si>
  <si>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</si>
  <si>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</si>
  <si>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</si>
  <si>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</si>
  <si>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</si>
  <si>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</si>
  <si>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</si>
  <si>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</si>
  <si>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</si>
  <si>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</si>
  <si>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</si>
  <si>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</si>
  <si>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</si>
  <si>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</si>
  <si>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</si>
  <si>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</si>
  <si>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</si>
  <si>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</si>
  <si>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</si>
  <si>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</si>
  <si>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</si>
  <si>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</si>
  <si>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</si>
  <si>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</si>
  <si>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</si>
  <si>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</si>
  <si>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</si>
  <si>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</si>
  <si>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</si>
  <si>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</si>
  <si>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</si>
  <si>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</si>
  <si>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</si>
  <si>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</si>
  <si>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</si>
  <si>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</si>
  <si>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</si>
  <si>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</si>
  <si>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</si>
  <si>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</si>
  <si>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</si>
  <si>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</si>
  <si>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</si>
  <si>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</si>
  <si>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</si>
  <si>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</si>
  <si>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</si>
  <si>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</si>
  <si>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</si>
  <si>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</si>
  <si>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</si>
  <si>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</si>
  <si>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</si>
  <si>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</si>
  <si>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</si>
  <si>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</si>
  <si>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</si>
  <si>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</si>
  <si>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</si>
  <si>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</si>
  <si>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</si>
  <si>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</si>
  <si>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</si>
  <si>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</si>
  <si>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</si>
  <si>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</si>
  <si>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</si>
  <si>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</si>
  <si>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</si>
  <si>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</si>
  <si>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</si>
  <si>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</si>
  <si>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</si>
  <si>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</si>
  <si>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</si>
  <si>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</si>
  <si>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</si>
  <si>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</si>
  <si>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</si>
  <si>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</si>
  <si>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</si>
  <si>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</si>
  <si>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</si>
  <si>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</si>
  <si>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</si>
  <si>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</si>
  <si>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</si>
  <si>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</si>
  <si>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</si>
  <si>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</si>
  <si>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</si>
  <si>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</si>
  <si>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</si>
  <si>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</si>
  <si>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</si>
  <si>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</si>
  <si>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</si>
  <si>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</si>
  <si>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</si>
  <si>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</si>
  <si>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</si>
  <si>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</si>
  <si>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</si>
  <si>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</si>
  <si>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</si>
  <si>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</si>
  <si>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</si>
  <si>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</si>
  <si>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</si>
  <si>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</si>
  <si>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</si>
  <si>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</si>
  <si>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</si>
  <si>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</si>
  <si>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</si>
  <si>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</si>
  <si>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</si>
  <si>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</si>
  <si>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</si>
  <si>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</si>
  <si>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</si>
  <si>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</si>
  <si>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увеличе-ние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</si>
  <si>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</si>
  <si>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</si>
  <si>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</si>
  <si>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</si>
  <si>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</si>
  <si>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</si>
  <si>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</si>
  <si>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</si>
  <si>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</si>
  <si>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</si>
  <si>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</si>
  <si>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</si>
  <si>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</si>
  <si>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</si>
  <si>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</si>
  <si>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</si>
  <si>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</si>
  <si>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</si>
  <si>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</si>
  <si>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</si>
  <si>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</si>
  <si>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</si>
  <si>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</si>
  <si>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</si>
  <si>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</si>
  <si>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</si>
  <si>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</si>
  <si>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           СПРАВКА </t>
  </si>
  <si>
    <t>за инвестициите в дъщерни, смесени, асоциирани и други предприятия</t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</si>
  <si>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</si>
  <si>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</si>
  <si>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</si>
  <si>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</si>
  <si>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</si>
  <si>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</si>
  <si>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</si>
  <si>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</si>
  <si>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</si>
  <si>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</si>
  <si>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</si>
  <si>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</si>
  <si>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</si>
  <si>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</si>
  <si>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</si>
  <si>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</si>
  <si>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</si>
  <si>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</si>
  <si>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</si>
  <si>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</si>
  <si>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</si>
  <si>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</si>
  <si>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</si>
  <si>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</si>
  <si>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Вид на отчета:неконсолидиран </t>
  </si>
  <si>
    <t>Име на отчитащото се предприятие:  "Фонд за недвижими имоти България"  АДСИЦ</t>
  </si>
  <si>
    <t>"Фонд за недвижими имоти България"  АДСИЦ</t>
  </si>
  <si>
    <t>Име на отчитащото се предприятие: "Фонд за недвижими имоти България"  АДСИЦ</t>
  </si>
  <si>
    <t>ЕИК по БУЛСТАТ 131350366</t>
  </si>
  <si>
    <t>ЕИК по БУЛСТАТ: 131350366</t>
  </si>
  <si>
    <t>Съставител:Александър Кирилов Георгиев</t>
  </si>
  <si>
    <t>Ръководител:Николай Христов Скарлатов</t>
  </si>
  <si>
    <t xml:space="preserve">  </t>
  </si>
  <si>
    <t>III.</t>
  </si>
  <si>
    <t xml:space="preserve">А. НЕТЕКУЩИ АКТИВИ </t>
  </si>
  <si>
    <t>Неодитиран и незаверен отчет</t>
  </si>
  <si>
    <t xml:space="preserve"> Текущ период</t>
  </si>
  <si>
    <t xml:space="preserve"> Текущ период </t>
  </si>
  <si>
    <t>Отчетен период:31.12.2018г.</t>
  </si>
  <si>
    <t>Дата на съставяне : 16.01.2019</t>
  </si>
  <si>
    <t xml:space="preserve">Предходен период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</si>
</sst>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л_в_-;\-* #,##0\ _л_в_-;_-* &quot;-&quot;\ _л_в_-;_-@_-"/>
    <numFmt numFmtId="165" formatCode="_-* #,##0.00\ &quot;лв&quot;_-;\-* #,##0.00\ &quot;лв&quot;_-;_-* &quot;-&quot;??\ &quot;лв&quot;_-;_-@_-"/>
    <numFmt numFmtId="166" formatCode="_-* #,##0.00\ _л_в_-;\-* #,##0.00\ _л_в_-;_-* &quot;-&quot;??\ _л_в_-;_-@_-"/>
    <numFmt numFmtId="167" formatCode="_(* #,##0_);_(* \(#,##0\);_(* &quot;-&quot;??_);_(@_)"/>
    <numFmt numFmtId="168" formatCode="_-* #,##0\ _л_в_-;\-* #,##0\ _л_в_-;_-* &quot;-&quot;??\ _л_в_-;_-@_-"/>
  </numFmts>
  <fonts count="32">
    <font>
      <sz val="10"/>
      <name val="Arial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ok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 Cyr"/>
      <family val="1"/>
      <charset val="204"/>
    </font>
    <font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"/>
      <family val="1"/>
      <charset val="204"/>
    </font>
    <font>
      <sz val="10"/>
      <name val="Tms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 Cyr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name val="Times New Roman Cyr"/>
      <charset val="204"/>
    </font>
    <font>
      <sz val="10"/>
      <name val="Arial"/>
      <family val="2"/>
      <charset val="204"/>
    </font>
    <font>
      <sz val="9"/>
      <name val="Times New Roman Cyr"/>
      <charset val="204"/>
    </font>
    <font>
      <sz val="10"/>
      <name val="Timok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7" fillId="0" borderId="0"/>
    <xf numFmtId="0" fontId="27" fillId="0" borderId="0"/>
  </cellStyleXfs>
  <cellXfs count="662">
    <xf numFmtId="0" fontId="0" fillId="0" borderId="0" xfId="0"/>
    <xf numFmtId="0" fontId="9" fillId="2" borderId="0" xfId="4" applyFont="1" applyFill="1" applyAlignment="1" applyProtection="1">
      <alignment vertical="center" wrapText="1"/>
      <protection locked="0"/>
    </xf>
    <xf numFmtId="49" fontId="9" fillId="2" borderId="0" xfId="4" applyNumberFormat="1" applyFont="1" applyFill="1" applyAlignment="1" applyProtection="1">
      <alignment vertical="center" wrapText="1"/>
      <protection locked="0"/>
    </xf>
    <xf numFmtId="0" fontId="15" fillId="2" borderId="0" xfId="7" applyFont="1" applyFill="1" applyProtection="1"/>
    <xf numFmtId="0" fontId="8" fillId="2" borderId="0" xfId="6" applyFont="1" applyFill="1" applyAlignment="1" applyProtection="1">
      <alignment vertical="justify"/>
      <protection locked="0"/>
    </xf>
    <xf numFmtId="0" fontId="8" fillId="2" borderId="0" xfId="6" applyNumberFormat="1" applyFont="1" applyFill="1" applyAlignment="1" applyProtection="1">
      <alignment horizontal="left" vertical="justify"/>
      <protection locked="0"/>
    </xf>
    <xf numFmtId="0" fontId="5" fillId="2" borderId="0" xfId="6" applyFont="1" applyFill="1" applyAlignment="1" applyProtection="1">
      <alignment horizontal="right"/>
      <protection locked="0"/>
    </xf>
    <xf numFmtId="0" fontId="4" fillId="2" borderId="0" xfId="0" applyFont="1" applyFill="1" applyBorder="1" applyAlignment="1">
      <alignment vertical="top" wrapText="1"/>
    </xf>
    <xf numFmtId="0" fontId="2" fillId="2" borderId="0" xfId="8" applyFont="1" applyFill="1" applyBorder="1" applyAlignment="1" applyProtection="1">
      <alignment horizontal="left" vertical="top" wrapText="1"/>
      <protection locked="0"/>
    </xf>
    <xf numFmtId="0" fontId="5" fillId="2" borderId="0" xfId="8" applyFont="1" applyFill="1" applyBorder="1" applyAlignment="1" applyProtection="1">
      <alignment horizontal="left" vertical="top"/>
      <protection locked="0"/>
    </xf>
    <xf numFmtId="0" fontId="5" fillId="2" borderId="0" xfId="8" applyFont="1" applyFill="1" applyBorder="1" applyAlignment="1" applyProtection="1">
      <alignment vertical="top"/>
      <protection locked="0"/>
    </xf>
    <xf numFmtId="0" fontId="4" fillId="2" borderId="0" xfId="8" applyFont="1" applyFill="1" applyBorder="1" applyAlignment="1">
      <alignment vertical="top"/>
    </xf>
    <xf numFmtId="0" fontId="8" fillId="2" borderId="0" xfId="6" applyFont="1" applyFill="1" applyBorder="1" applyAlignment="1" applyProtection="1">
      <alignment vertical="justify"/>
      <protection locked="0"/>
    </xf>
    <xf numFmtId="49" fontId="8" fillId="2" borderId="0" xfId="6" applyNumberFormat="1" applyFont="1" applyFill="1" applyBorder="1" applyAlignment="1" applyProtection="1">
      <alignment horizontal="left" vertical="justify"/>
      <protection locked="0"/>
    </xf>
    <xf numFmtId="0" fontId="8" fillId="2" borderId="0" xfId="6" applyNumberFormat="1" applyFont="1" applyFill="1" applyBorder="1" applyAlignment="1" applyProtection="1">
      <alignment horizontal="left" vertical="justify"/>
      <protection locked="0"/>
    </xf>
    <xf numFmtId="0" fontId="11" fillId="2" borderId="0" xfId="8" applyFont="1" applyFill="1" applyAlignment="1" applyProtection="1">
      <alignment horizontal="right" vertical="top"/>
      <protection locked="0"/>
    </xf>
    <xf numFmtId="0" fontId="15" fillId="2" borderId="0" xfId="7" applyFont="1" applyFill="1" applyAlignment="1" applyProtection="1"/>
    <xf numFmtId="0" fontId="8" fillId="2" borderId="0" xfId="8" applyFont="1" applyFill="1" applyBorder="1" applyAlignment="1" applyProtection="1">
      <alignment vertical="top" wrapText="1"/>
      <protection locked="0"/>
    </xf>
    <xf numFmtId="49" fontId="8" fillId="2" borderId="0" xfId="6" applyNumberFormat="1" applyFont="1" applyFill="1" applyBorder="1" applyAlignment="1" applyProtection="1">
      <alignment vertical="justify" wrapText="1"/>
      <protection locked="0"/>
    </xf>
    <xf numFmtId="0" fontId="9" fillId="2" borderId="0" xfId="6" applyFont="1" applyFill="1" applyBorder="1" applyAlignment="1" applyProtection="1">
      <alignment vertical="justify" wrapText="1"/>
      <protection locked="0"/>
    </xf>
    <xf numFmtId="0" fontId="8" fillId="2" borderId="0" xfId="6" applyFont="1" applyFill="1" applyBorder="1" applyAlignment="1" applyProtection="1">
      <alignment vertical="justify" wrapText="1"/>
      <protection locked="0"/>
    </xf>
    <xf numFmtId="0" fontId="8" fillId="2" borderId="2" xfId="4" applyFont="1" applyFill="1" applyBorder="1" applyAlignment="1" applyProtection="1">
      <alignment horizontal="centerContinuous" vertical="center" wrapText="1"/>
    </xf>
    <xf numFmtId="49" fontId="8" fillId="2" borderId="3" xfId="4" applyNumberFormat="1" applyFont="1" applyFill="1" applyBorder="1" applyAlignment="1" applyProtection="1">
      <alignment horizontal="center" vertical="center" wrapText="1"/>
    </xf>
    <xf numFmtId="0" fontId="8" fillId="2" borderId="6" xfId="4" applyFont="1" applyFill="1" applyBorder="1" applyAlignment="1" applyProtection="1">
      <alignment horizontal="centerContinuous" vertical="center" wrapText="1"/>
    </xf>
    <xf numFmtId="0" fontId="8" fillId="2" borderId="4" xfId="4" applyFont="1" applyFill="1" applyBorder="1" applyAlignment="1" applyProtection="1">
      <alignment horizontal="centerContinuous" vertical="center" wrapText="1"/>
    </xf>
    <xf numFmtId="0" fontId="8" fillId="2" borderId="1" xfId="4" applyFont="1" applyFill="1" applyBorder="1" applyAlignment="1" applyProtection="1">
      <alignment horizontal="centerContinuous" vertical="center" wrapText="1"/>
    </xf>
    <xf numFmtId="0" fontId="16" fillId="2" borderId="0" xfId="7" applyFont="1" applyFill="1" applyBorder="1" applyProtection="1"/>
    <xf numFmtId="49" fontId="8" fillId="2" borderId="7" xfId="4" applyNumberFormat="1" applyFont="1" applyFill="1" applyBorder="1" applyAlignment="1" applyProtection="1">
      <alignment horizontal="center" vertical="center" wrapText="1"/>
    </xf>
    <xf numFmtId="0" fontId="8" fillId="2" borderId="3" xfId="4" applyFont="1" applyFill="1" applyBorder="1" applyAlignment="1" applyProtection="1">
      <alignment horizontal="center" vertical="center" wrapText="1"/>
    </xf>
    <xf numFmtId="165" fontId="8" fillId="2" borderId="1" xfId="2" applyFont="1" applyFill="1" applyBorder="1" applyAlignment="1" applyProtection="1">
      <alignment horizontal="centerContinuous" vertical="center" wrapText="1"/>
    </xf>
    <xf numFmtId="49" fontId="8" fillId="2" borderId="5" xfId="4" applyNumberFormat="1" applyFont="1" applyFill="1" applyBorder="1" applyAlignment="1" applyProtection="1">
      <alignment horizontal="center" vertical="center" wrapText="1"/>
    </xf>
    <xf numFmtId="0" fontId="8" fillId="2" borderId="5" xfId="4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 applyProtection="1">
      <alignment horizontal="center" vertical="center" wrapText="1"/>
    </xf>
    <xf numFmtId="0" fontId="9" fillId="2" borderId="1" xfId="4" applyFont="1" applyFill="1" applyBorder="1" applyAlignment="1" applyProtection="1">
      <alignment horizontal="center" vertical="center" wrapText="1"/>
    </xf>
    <xf numFmtId="49" fontId="9" fillId="2" borderId="5" xfId="4" applyNumberFormat="1" applyFont="1" applyFill="1" applyBorder="1" applyAlignment="1" applyProtection="1">
      <alignment horizontal="center" vertical="center" wrapText="1"/>
    </xf>
    <xf numFmtId="0" fontId="9" fillId="2" borderId="5" xfId="4" applyFont="1" applyFill="1" applyBorder="1" applyAlignment="1" applyProtection="1">
      <alignment horizontal="center" vertical="center" wrapText="1"/>
    </xf>
    <xf numFmtId="0" fontId="15" fillId="2" borderId="0" xfId="7" applyFont="1" applyFill="1" applyBorder="1" applyProtection="1"/>
    <xf numFmtId="0" fontId="8" fillId="2" borderId="1" xfId="4" applyFont="1" applyFill="1" applyBorder="1" applyAlignment="1" applyProtection="1">
      <alignment horizontal="left" vertical="center" wrapText="1"/>
    </xf>
    <xf numFmtId="49" fontId="8" fillId="2" borderId="1" xfId="4" applyNumberFormat="1" applyFont="1" applyFill="1" applyBorder="1" applyAlignment="1" applyProtection="1">
      <alignment horizontal="left" vertical="center" wrapText="1"/>
    </xf>
    <xf numFmtId="0" fontId="9" fillId="2" borderId="1" xfId="4" applyFont="1" applyFill="1" applyBorder="1" applyAlignment="1" applyProtection="1">
      <alignment horizontal="left" vertical="center" wrapText="1"/>
    </xf>
    <xf numFmtId="49" fontId="9" fillId="2" borderId="1" xfId="4" applyNumberFormat="1" applyFont="1" applyFill="1" applyBorder="1" applyAlignment="1" applyProtection="1">
      <alignment horizontal="center" vertical="center" wrapText="1"/>
    </xf>
    <xf numFmtId="1" fontId="5" fillId="2" borderId="2" xfId="8" applyNumberFormat="1" applyFont="1" applyFill="1" applyBorder="1" applyAlignment="1" applyProtection="1">
      <alignment horizontal="center" vertical="top" wrapText="1"/>
      <protection locked="0"/>
    </xf>
    <xf numFmtId="1" fontId="9" fillId="2" borderId="1" xfId="4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4" applyNumberFormat="1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right" vertical="center" wrapText="1"/>
    </xf>
    <xf numFmtId="49" fontId="13" fillId="2" borderId="1" xfId="4" applyNumberFormat="1" applyFont="1" applyFill="1" applyBorder="1" applyAlignment="1" applyProtection="1">
      <alignment horizontal="center" vertical="center" wrapText="1"/>
    </xf>
    <xf numFmtId="1" fontId="8" fillId="2" borderId="1" xfId="4" applyNumberFormat="1" applyFont="1" applyFill="1" applyBorder="1" applyAlignment="1" applyProtection="1">
      <alignment horizontal="center" vertical="center" wrapText="1"/>
    </xf>
    <xf numFmtId="49" fontId="8" fillId="2" borderId="1" xfId="4" applyNumberFormat="1" applyFont="1" applyFill="1" applyBorder="1" applyAlignment="1" applyProtection="1">
      <alignment horizontal="center" vertical="center" wrapText="1"/>
    </xf>
    <xf numFmtId="1" fontId="15" fillId="2" borderId="0" xfId="7" applyNumberFormat="1" applyFont="1" applyFill="1" applyBorder="1" applyProtection="1"/>
    <xf numFmtId="1" fontId="9" fillId="2" borderId="1" xfId="7" applyNumberFormat="1" applyFont="1" applyFill="1" applyBorder="1" applyAlignment="1" applyProtection="1">
      <alignment horizontal="center"/>
      <protection locked="0"/>
    </xf>
    <xf numFmtId="0" fontId="9" fillId="2" borderId="1" xfId="4" applyFont="1" applyFill="1" applyBorder="1" applyAlignment="1" applyProtection="1">
      <alignment vertical="center" wrapText="1"/>
    </xf>
    <xf numFmtId="0" fontId="8" fillId="2" borderId="0" xfId="4" applyFont="1" applyFill="1" applyBorder="1" applyAlignment="1" applyProtection="1">
      <alignment horizontal="right" vertical="center" wrapText="1"/>
    </xf>
    <xf numFmtId="49" fontId="8" fillId="2" borderId="0" xfId="4" applyNumberFormat="1" applyFont="1" applyFill="1" applyBorder="1" applyAlignment="1" applyProtection="1">
      <alignment horizontal="right" vertical="center" wrapText="1"/>
    </xf>
    <xf numFmtId="0" fontId="9" fillId="2" borderId="0" xfId="4" applyFont="1" applyFill="1" applyBorder="1" applyAlignment="1" applyProtection="1">
      <alignment horizontal="left" vertical="center" wrapText="1"/>
    </xf>
    <xf numFmtId="1" fontId="9" fillId="2" borderId="0" xfId="4" applyNumberFormat="1" applyFont="1" applyFill="1" applyBorder="1" applyAlignment="1" applyProtection="1">
      <alignment horizontal="left" vertical="center" wrapText="1"/>
    </xf>
    <xf numFmtId="49" fontId="9" fillId="2" borderId="0" xfId="4" applyNumberFormat="1" applyFont="1" applyFill="1" applyAlignment="1" applyProtection="1">
      <alignment horizontal="centerContinuous" vertical="center" wrapText="1"/>
    </xf>
    <xf numFmtId="1" fontId="9" fillId="2" borderId="0" xfId="4" applyNumberFormat="1" applyFont="1" applyFill="1" applyAlignment="1" applyProtection="1">
      <alignment horizontal="centerContinuous" vertical="center" wrapText="1"/>
    </xf>
    <xf numFmtId="1" fontId="9" fillId="2" borderId="0" xfId="4" applyNumberFormat="1" applyFont="1" applyFill="1" applyAlignment="1" applyProtection="1">
      <alignment vertical="center" wrapText="1"/>
      <protection locked="0"/>
    </xf>
    <xf numFmtId="0" fontId="8" fillId="2" borderId="0" xfId="4" applyFont="1" applyFill="1" applyAlignment="1" applyProtection="1">
      <alignment vertical="center"/>
      <protection locked="0"/>
    </xf>
    <xf numFmtId="49" fontId="8" fillId="2" borderId="0" xfId="4" applyNumberFormat="1" applyFont="1" applyFill="1" applyAlignment="1" applyProtection="1">
      <alignment horizontal="center" vertical="center"/>
      <protection locked="0"/>
    </xf>
    <xf numFmtId="0" fontId="8" fillId="2" borderId="0" xfId="4" applyFont="1" applyFill="1" applyAlignment="1" applyProtection="1">
      <alignment horizontal="right" vertical="center"/>
      <protection locked="0"/>
    </xf>
    <xf numFmtId="1" fontId="8" fillId="2" borderId="0" xfId="4" applyNumberFormat="1" applyFont="1" applyFill="1" applyAlignment="1" applyProtection="1">
      <alignment horizontal="center" vertical="center"/>
      <protection locked="0"/>
    </xf>
    <xf numFmtId="0" fontId="15" fillId="2" borderId="0" xfId="7" applyFont="1" applyFill="1" applyBorder="1" applyAlignment="1" applyProtection="1"/>
    <xf numFmtId="0" fontId="15" fillId="2" borderId="0" xfId="7" applyFont="1" applyFill="1" applyProtection="1">
      <protection locked="0"/>
    </xf>
    <xf numFmtId="49" fontId="15" fillId="2" borderId="0" xfId="7" applyNumberFormat="1" applyFont="1" applyFill="1" applyProtection="1">
      <protection locked="0"/>
    </xf>
    <xf numFmtId="1" fontId="15" fillId="2" borderId="0" xfId="7" applyNumberFormat="1" applyFont="1" applyFill="1" applyProtection="1">
      <protection locked="0"/>
    </xf>
    <xf numFmtId="1" fontId="15" fillId="2" borderId="0" xfId="7" applyNumberFormat="1" applyFont="1" applyFill="1" applyProtection="1"/>
    <xf numFmtId="0" fontId="2" fillId="2" borderId="0" xfId="0" applyFont="1" applyFill="1" applyBorder="1" applyAlignment="1" applyProtection="1">
      <alignment horizontal="left" vertical="top"/>
      <protection locked="0"/>
    </xf>
    <xf numFmtId="49" fontId="15" fillId="2" borderId="0" xfId="7" applyNumberFormat="1" applyFont="1" applyFill="1" applyProtection="1"/>
    <xf numFmtId="49" fontId="7" fillId="2" borderId="0" xfId="5" applyNumberFormat="1" applyFont="1" applyFill="1" applyAlignment="1">
      <alignment horizontal="centerContinuous" vertical="center" wrapText="1"/>
    </xf>
    <xf numFmtId="0" fontId="18" fillId="2" borderId="0" xfId="7" applyFont="1" applyFill="1"/>
    <xf numFmtId="0" fontId="7" fillId="2" borderId="0" xfId="5" applyNumberFormat="1" applyFont="1" applyFill="1" applyAlignment="1">
      <alignment horizontal="center" vertical="center" wrapText="1"/>
    </xf>
    <xf numFmtId="49" fontId="7" fillId="2" borderId="0" xfId="5" applyNumberFormat="1" applyFont="1" applyFill="1" applyAlignment="1">
      <alignment horizontal="center" vertical="center" wrapText="1"/>
    </xf>
    <xf numFmtId="0" fontId="7" fillId="2" borderId="0" xfId="6" applyFont="1" applyFill="1" applyAlignment="1">
      <alignment vertical="justify"/>
    </xf>
    <xf numFmtId="0" fontId="11" fillId="2" borderId="0" xfId="8" applyFont="1" applyFill="1" applyAlignment="1" applyProtection="1">
      <alignment vertical="top"/>
      <protection locked="0"/>
    </xf>
    <xf numFmtId="0" fontId="7" fillId="2" borderId="0" xfId="5" applyNumberFormat="1" applyFont="1" applyFill="1" applyAlignment="1" applyProtection="1">
      <alignment horizontal="left" vertical="center" wrapText="1"/>
      <protection locked="0"/>
    </xf>
    <xf numFmtId="0" fontId="7" fillId="2" borderId="0" xfId="6" applyFont="1" applyFill="1" applyBorder="1" applyAlignment="1">
      <alignment vertical="justify"/>
    </xf>
    <xf numFmtId="0" fontId="14" fillId="2" borderId="0" xfId="6" applyFont="1" applyFill="1" applyAlignment="1">
      <alignment horizontal="center"/>
    </xf>
    <xf numFmtId="0" fontId="11" fillId="2" borderId="0" xfId="8" applyFont="1" applyFill="1" applyAlignment="1" applyProtection="1">
      <alignment vertical="top" wrapText="1"/>
      <protection locked="0"/>
    </xf>
    <xf numFmtId="0" fontId="14" fillId="2" borderId="0" xfId="6" applyFont="1" applyFill="1" applyAlignment="1" applyProtection="1">
      <alignment horizontal="center"/>
      <protection locked="0"/>
    </xf>
    <xf numFmtId="49" fontId="7" fillId="2" borderId="0" xfId="6" applyNumberFormat="1" applyFont="1" applyFill="1" applyBorder="1" applyAlignment="1">
      <alignment vertical="justify"/>
    </xf>
    <xf numFmtId="0" fontId="4" fillId="2" borderId="0" xfId="6" applyFont="1" applyFill="1" applyBorder="1" applyAlignment="1">
      <alignment vertical="justify"/>
    </xf>
    <xf numFmtId="0" fontId="7" fillId="2" borderId="0" xfId="6" applyFont="1" applyFill="1" applyBorder="1" applyAlignment="1">
      <alignment horizontal="right" vertical="justify"/>
    </xf>
    <xf numFmtId="0" fontId="18" fillId="2" borderId="0" xfId="7" applyFont="1" applyFill="1" applyAlignment="1"/>
    <xf numFmtId="0" fontId="7" fillId="2" borderId="1" xfId="5" applyFont="1" applyFill="1" applyBorder="1" applyAlignment="1">
      <alignment vertical="center" wrapText="1"/>
    </xf>
    <xf numFmtId="49" fontId="7" fillId="2" borderId="1" xfId="5" applyNumberFormat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19" fillId="2" borderId="0" xfId="7" applyFont="1" applyFill="1" applyBorder="1"/>
    <xf numFmtId="0" fontId="19" fillId="2" borderId="0" xfId="7" applyFont="1" applyFill="1"/>
    <xf numFmtId="0" fontId="7" fillId="2" borderId="1" xfId="5" applyFont="1" applyFill="1" applyBorder="1" applyAlignment="1">
      <alignment horizontal="left" vertical="center" wrapText="1"/>
    </xf>
    <xf numFmtId="49" fontId="7" fillId="2" borderId="1" xfId="5" applyNumberFormat="1" applyFont="1" applyFill="1" applyBorder="1" applyAlignment="1">
      <alignment horizontal="left" vertical="center" wrapText="1"/>
    </xf>
    <xf numFmtId="1" fontId="4" fillId="2" borderId="1" xfId="5" applyNumberFormat="1" applyFont="1" applyFill="1" applyBorder="1" applyAlignment="1">
      <alignment horizontal="right" vertical="center" wrapText="1"/>
    </xf>
    <xf numFmtId="0" fontId="6" fillId="2" borderId="1" xfId="5" applyFont="1" applyFill="1" applyBorder="1" applyAlignment="1">
      <alignment horizontal="right" vertical="center" wrapText="1"/>
    </xf>
    <xf numFmtId="49" fontId="13" fillId="2" borderId="1" xfId="5" applyNumberFormat="1" applyFont="1" applyFill="1" applyBorder="1" applyAlignment="1">
      <alignment horizontal="center" vertical="center" wrapText="1"/>
    </xf>
    <xf numFmtId="1" fontId="4" fillId="2" borderId="1" xfId="5" applyNumberFormat="1" applyFont="1" applyFill="1" applyBorder="1" applyAlignment="1" applyProtection="1">
      <alignment horizontal="right" vertical="center" wrapText="1"/>
    </xf>
    <xf numFmtId="0" fontId="18" fillId="2" borderId="0" xfId="7" applyFont="1" applyFill="1" applyProtection="1"/>
    <xf numFmtId="0" fontId="4" fillId="2" borderId="1" xfId="5" applyFont="1" applyFill="1" applyBorder="1" applyAlignment="1">
      <alignment horizontal="left" vertical="center" wrapText="1"/>
    </xf>
    <xf numFmtId="49" fontId="17" fillId="2" borderId="1" xfId="5" applyNumberFormat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left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1" fontId="4" fillId="2" borderId="1" xfId="5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5" applyFont="1" applyFill="1" applyBorder="1" applyAlignment="1">
      <alignment horizontal="left" vertical="center" wrapText="1"/>
    </xf>
    <xf numFmtId="49" fontId="7" fillId="2" borderId="0" xfId="5" applyNumberFormat="1" applyFont="1" applyFill="1" applyBorder="1" applyAlignment="1">
      <alignment horizontal="left" vertical="center" wrapText="1"/>
    </xf>
    <xf numFmtId="0" fontId="4" fillId="2" borderId="0" xfId="5" applyFont="1" applyFill="1" applyBorder="1" applyAlignment="1">
      <alignment horizontal="left" vertical="center" wrapText="1"/>
    </xf>
    <xf numFmtId="0" fontId="7" fillId="2" borderId="0" xfId="5" applyFont="1" applyFill="1" applyProtection="1">
      <protection locked="0"/>
    </xf>
    <xf numFmtId="49" fontId="7" fillId="2" borderId="0" xfId="5" applyNumberFormat="1" applyFont="1" applyFill="1" applyProtection="1">
      <protection locked="0"/>
    </xf>
    <xf numFmtId="0" fontId="14" fillId="2" borderId="0" xfId="5" applyFont="1" applyFill="1"/>
    <xf numFmtId="49" fontId="14" fillId="2" borderId="0" xfId="5" applyNumberFormat="1" applyFont="1" applyFill="1"/>
    <xf numFmtId="49" fontId="18" fillId="2" borderId="0" xfId="7" applyNumberFormat="1" applyFont="1" applyFill="1"/>
    <xf numFmtId="0" fontId="2" fillId="2" borderId="0" xfId="8" applyFont="1" applyFill="1" applyBorder="1" applyAlignment="1" applyProtection="1">
      <alignment vertical="top" wrapText="1"/>
      <protection locked="0"/>
    </xf>
    <xf numFmtId="0" fontId="9" fillId="0" borderId="0" xfId="9" applyFont="1" applyFill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</xf>
    <xf numFmtId="0" fontId="8" fillId="0" borderId="0" xfId="9" applyFont="1" applyFill="1" applyBorder="1" applyAlignment="1" applyProtection="1">
      <alignment horizontal="centerContinuous" vertical="center" wrapText="1"/>
      <protection locked="0"/>
    </xf>
    <xf numFmtId="0" fontId="8" fillId="0" borderId="0" xfId="8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8" fillId="0" borderId="8" xfId="9" applyFont="1" applyFill="1" applyBorder="1" applyAlignment="1" applyProtection="1">
      <alignment horizontal="center" vertical="center" wrapText="1"/>
    </xf>
    <xf numFmtId="0" fontId="8" fillId="0" borderId="9" xfId="9" applyFont="1" applyFill="1" applyBorder="1" applyAlignment="1" applyProtection="1">
      <alignment horizontal="center" vertical="center" wrapText="1"/>
    </xf>
    <xf numFmtId="0" fontId="8" fillId="0" borderId="11" xfId="9" applyFont="1" applyFill="1" applyBorder="1" applyAlignment="1" applyProtection="1">
      <alignment horizontal="center" vertical="center" wrapText="1"/>
    </xf>
    <xf numFmtId="0" fontId="8" fillId="0" borderId="1" xfId="9" applyFont="1" applyFill="1" applyBorder="1" applyAlignment="1" applyProtection="1">
      <alignment horizontal="center" vertical="center" wrapText="1"/>
    </xf>
    <xf numFmtId="0" fontId="13" fillId="0" borderId="11" xfId="9" applyFont="1" applyFill="1" applyBorder="1" applyAlignment="1" applyProtection="1">
      <alignment wrapText="1"/>
    </xf>
    <xf numFmtId="49" fontId="13" fillId="0" borderId="1" xfId="9" applyNumberFormat="1" applyFont="1" applyFill="1" applyBorder="1" applyAlignment="1" applyProtection="1">
      <alignment wrapText="1"/>
    </xf>
    <xf numFmtId="0" fontId="9" fillId="0" borderId="11" xfId="9" applyFont="1" applyFill="1" applyBorder="1" applyAlignment="1" applyProtection="1">
      <alignment wrapText="1"/>
    </xf>
    <xf numFmtId="49" fontId="9" fillId="0" borderId="1" xfId="9" applyNumberFormat="1" applyFont="1" applyFill="1" applyBorder="1" applyAlignment="1" applyProtection="1">
      <alignment horizontal="center" wrapText="1"/>
    </xf>
    <xf numFmtId="0" fontId="10" fillId="0" borderId="11" xfId="9" applyFont="1" applyFill="1" applyBorder="1" applyAlignment="1" applyProtection="1">
      <alignment wrapText="1"/>
    </xf>
    <xf numFmtId="0" fontId="8" fillId="0" borderId="11" xfId="9" applyFont="1" applyFill="1" applyBorder="1" applyAlignment="1" applyProtection="1">
      <alignment horizontal="right" wrapText="1"/>
    </xf>
    <xf numFmtId="49" fontId="8" fillId="0" borderId="1" xfId="9" applyNumberFormat="1" applyFont="1" applyFill="1" applyBorder="1" applyAlignment="1" applyProtection="1">
      <alignment horizontal="center" wrapText="1"/>
    </xf>
    <xf numFmtId="49" fontId="13" fillId="0" borderId="1" xfId="9" applyNumberFormat="1" applyFont="1" applyFill="1" applyBorder="1" applyAlignment="1" applyProtection="1">
      <alignment horizontal="center" wrapText="1"/>
    </xf>
    <xf numFmtId="0" fontId="8" fillId="0" borderId="11" xfId="9" applyFont="1" applyFill="1" applyBorder="1" applyAlignment="1" applyProtection="1">
      <alignment wrapText="1"/>
    </xf>
    <xf numFmtId="0" fontId="9" fillId="0" borderId="13" xfId="9" applyFont="1" applyFill="1" applyBorder="1" applyAlignment="1" applyProtection="1">
      <alignment wrapText="1"/>
    </xf>
    <xf numFmtId="49" fontId="13" fillId="0" borderId="14" xfId="9" applyNumberFormat="1" applyFont="1" applyFill="1" applyBorder="1" applyAlignment="1" applyProtection="1">
      <alignment horizontal="center" wrapText="1"/>
    </xf>
    <xf numFmtId="0" fontId="9" fillId="0" borderId="0" xfId="9" applyFont="1" applyFill="1" applyBorder="1" applyAlignment="1" applyProtection="1">
      <alignment wrapText="1"/>
    </xf>
    <xf numFmtId="49" fontId="9" fillId="0" borderId="0" xfId="9" applyNumberFormat="1" applyFont="1" applyFill="1" applyBorder="1" applyAlignment="1" applyProtection="1">
      <alignment wrapText="1"/>
    </xf>
    <xf numFmtId="0" fontId="8" fillId="0" borderId="0" xfId="0" applyFont="1" applyFill="1" applyAlignment="1" applyProtection="1">
      <alignment horizontal="left" vertical="top"/>
    </xf>
    <xf numFmtId="49" fontId="8" fillId="0" borderId="0" xfId="0" applyNumberFormat="1" applyFont="1" applyFill="1" applyAlignment="1" applyProtection="1">
      <alignment horizontal="left" vertical="top"/>
    </xf>
    <xf numFmtId="49" fontId="10" fillId="0" borderId="0" xfId="9" applyNumberFormat="1" applyFont="1" applyFill="1" applyBorder="1" applyAlignment="1" applyProtection="1">
      <alignment wrapText="1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5" fillId="0" borderId="0" xfId="8" applyFont="1" applyFill="1" applyBorder="1" applyAlignment="1" applyProtection="1">
      <alignment horizontal="left" vertical="top"/>
      <protection locked="0"/>
    </xf>
    <xf numFmtId="166" fontId="4" fillId="0" borderId="0" xfId="1" applyFont="1" applyFill="1" applyBorder="1" applyAlignment="1">
      <alignment vertical="top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14" fontId="2" fillId="0" borderId="0" xfId="8" applyNumberFormat="1" applyFont="1" applyFill="1" applyBorder="1" applyAlignment="1" applyProtection="1">
      <alignment horizontal="left" vertical="top" wrapText="1"/>
      <protection locked="0"/>
    </xf>
    <xf numFmtId="0" fontId="5" fillId="0" borderId="0" xfId="8" applyFont="1" applyFill="1" applyBorder="1" applyAlignment="1" applyProtection="1">
      <alignment vertical="top" wrapText="1"/>
      <protection locked="0"/>
    </xf>
    <xf numFmtId="0" fontId="2" fillId="0" borderId="16" xfId="8" applyFont="1" applyFill="1" applyBorder="1" applyAlignment="1" applyProtection="1">
      <alignment horizontal="center" vertical="center"/>
    </xf>
    <xf numFmtId="0" fontId="2" fillId="0" borderId="10" xfId="8" applyFont="1" applyFill="1" applyBorder="1" applyAlignment="1" applyProtection="1">
      <alignment horizontal="center" vertical="top" wrapText="1"/>
    </xf>
    <xf numFmtId="49" fontId="2" fillId="0" borderId="10" xfId="8" applyNumberFormat="1" applyFont="1" applyFill="1" applyBorder="1" applyAlignment="1" applyProtection="1">
      <alignment horizontal="center" vertical="center" wrapText="1"/>
    </xf>
    <xf numFmtId="0" fontId="4" fillId="0" borderId="0" xfId="8" applyFont="1" applyFill="1" applyAlignment="1">
      <alignment vertical="top"/>
    </xf>
    <xf numFmtId="166" fontId="4" fillId="0" borderId="0" xfId="1" applyFont="1" applyFill="1" applyAlignment="1">
      <alignment vertical="top"/>
    </xf>
    <xf numFmtId="0" fontId="2" fillId="0" borderId="17" xfId="8" applyFont="1" applyFill="1" applyBorder="1" applyAlignment="1" applyProtection="1">
      <alignment horizontal="center" vertical="center" wrapText="1"/>
    </xf>
    <xf numFmtId="0" fontId="2" fillId="0" borderId="18" xfId="8" applyFont="1" applyFill="1" applyBorder="1" applyAlignment="1" applyProtection="1">
      <alignment horizontal="center" vertical="top" wrapText="1"/>
    </xf>
    <xf numFmtId="49" fontId="2" fillId="0" borderId="18" xfId="8" applyNumberFormat="1" applyFont="1" applyFill="1" applyBorder="1" applyAlignment="1" applyProtection="1">
      <alignment horizontal="center" vertical="center" wrapText="1"/>
    </xf>
    <xf numFmtId="49" fontId="2" fillId="0" borderId="9" xfId="8" applyNumberFormat="1" applyFont="1" applyFill="1" applyBorder="1" applyAlignment="1" applyProtection="1">
      <alignment horizontal="right" vertical="top" wrapText="1"/>
    </xf>
    <xf numFmtId="0" fontId="7" fillId="0" borderId="9" xfId="8" applyFont="1" applyFill="1" applyBorder="1" applyAlignment="1" applyProtection="1">
      <alignment horizontal="left" vertical="top" wrapText="1"/>
    </xf>
    <xf numFmtId="0" fontId="4" fillId="0" borderId="11" xfId="8" applyFont="1" applyFill="1" applyBorder="1" applyAlignment="1" applyProtection="1">
      <alignment vertical="top" wrapText="1"/>
    </xf>
    <xf numFmtId="0" fontId="5" fillId="0" borderId="1" xfId="8" applyFont="1" applyFill="1" applyBorder="1" applyAlignment="1" applyProtection="1">
      <alignment horizontal="right" vertical="top" wrapText="1"/>
    </xf>
    <xf numFmtId="164" fontId="5" fillId="0" borderId="1" xfId="8" applyNumberFormat="1" applyFont="1" applyFill="1" applyBorder="1" applyAlignment="1" applyProtection="1">
      <alignment horizontal="center" vertical="top" wrapText="1"/>
    </xf>
    <xf numFmtId="0" fontId="4" fillId="0" borderId="1" xfId="8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top" wrapText="1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4" fillId="0" borderId="1" xfId="8" applyNumberFormat="1" applyFont="1" applyFill="1" applyBorder="1" applyAlignment="1" applyProtection="1">
      <alignment horizontal="right" vertical="top" wrapText="1"/>
    </xf>
    <xf numFmtId="164" fontId="5" fillId="0" borderId="1" xfId="8" applyNumberFormat="1" applyFont="1" applyFill="1" applyBorder="1" applyAlignment="1" applyProtection="1">
      <alignment horizontal="center" vertical="top" wrapText="1"/>
      <protection locked="0"/>
    </xf>
    <xf numFmtId="0" fontId="4" fillId="0" borderId="1" xfId="8" applyFont="1" applyFill="1" applyBorder="1" applyAlignment="1" applyProtection="1">
      <alignment vertical="top"/>
    </xf>
    <xf numFmtId="1" fontId="9" fillId="0" borderId="1" xfId="10" applyNumberFormat="1" applyFont="1" applyFill="1" applyBorder="1" applyAlignment="1" applyProtection="1">
      <alignment horizontal="center" vertical="center"/>
      <protection locked="0"/>
    </xf>
    <xf numFmtId="1" fontId="6" fillId="0" borderId="1" xfId="8" applyNumberFormat="1" applyFont="1" applyFill="1" applyBorder="1" applyAlignment="1" applyProtection="1">
      <alignment horizontal="right" vertical="top" wrapText="1"/>
    </xf>
    <xf numFmtId="164" fontId="2" fillId="0" borderId="1" xfId="8" applyNumberFormat="1" applyFont="1" applyFill="1" applyBorder="1" applyAlignment="1" applyProtection="1">
      <alignment horizontal="center" vertical="top" wrapText="1"/>
    </xf>
    <xf numFmtId="0" fontId="4" fillId="0" borderId="0" xfId="8" applyFont="1" applyFill="1" applyAlignment="1" applyProtection="1">
      <alignment vertical="top"/>
    </xf>
    <xf numFmtId="1" fontId="21" fillId="0" borderId="1" xfId="8" applyNumberFormat="1" applyFont="1" applyFill="1" applyBorder="1" applyAlignment="1" applyProtection="1">
      <alignment horizontal="right" vertical="top" wrapText="1"/>
    </xf>
    <xf numFmtId="49" fontId="6" fillId="0" borderId="1" xfId="8" applyNumberFormat="1" applyFont="1" applyFill="1" applyBorder="1" applyAlignment="1" applyProtection="1">
      <alignment horizontal="right" vertical="top" wrapText="1"/>
    </xf>
    <xf numFmtId="1" fontId="4" fillId="0" borderId="1" xfId="8" applyNumberFormat="1" applyFont="1" applyFill="1" applyBorder="1" applyAlignment="1" applyProtection="1">
      <alignment vertical="top" wrapText="1"/>
    </xf>
    <xf numFmtId="1" fontId="4" fillId="0" borderId="1" xfId="8" applyNumberFormat="1" applyFont="1" applyFill="1" applyBorder="1" applyAlignment="1" applyProtection="1">
      <alignment vertical="top"/>
    </xf>
    <xf numFmtId="1" fontId="7" fillId="0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Fill="1" applyBorder="1" applyAlignment="1" applyProtection="1">
      <alignment vertical="top" wrapText="1"/>
    </xf>
    <xf numFmtId="1" fontId="2" fillId="0" borderId="1" xfId="8" applyNumberFormat="1" applyFont="1" applyFill="1" applyBorder="1" applyAlignment="1" applyProtection="1">
      <alignment horizontal="right" vertical="top" wrapText="1"/>
    </xf>
    <xf numFmtId="0" fontId="4" fillId="0" borderId="1" xfId="0" applyFont="1" applyFill="1" applyBorder="1" applyAlignment="1" applyProtection="1">
      <alignment vertical="top"/>
    </xf>
    <xf numFmtId="1" fontId="7" fillId="0" borderId="1" xfId="8" applyNumberFormat="1" applyFont="1" applyFill="1" applyBorder="1" applyAlignment="1" applyProtection="1">
      <alignment vertical="top" wrapText="1"/>
    </xf>
    <xf numFmtId="49" fontId="4" fillId="0" borderId="1" xfId="8" applyNumberFormat="1" applyFont="1" applyFill="1" applyBorder="1" applyAlignment="1" applyProtection="1">
      <alignment vertical="top"/>
    </xf>
    <xf numFmtId="0" fontId="4" fillId="0" borderId="11" xfId="8" applyNumberFormat="1" applyFont="1" applyFill="1" applyBorder="1" applyAlignment="1" applyProtection="1">
      <alignment vertical="top" wrapText="1"/>
    </xf>
    <xf numFmtId="49" fontId="7" fillId="0" borderId="1" xfId="8" applyNumberFormat="1" applyFont="1" applyFill="1" applyBorder="1" applyAlignment="1" applyProtection="1">
      <alignment horizontal="right" vertical="top" wrapText="1"/>
    </xf>
    <xf numFmtId="0" fontId="7" fillId="0" borderId="11" xfId="8" applyFont="1" applyFill="1" applyBorder="1" applyAlignment="1" applyProtection="1">
      <alignment vertical="top" wrapText="1"/>
    </xf>
    <xf numFmtId="0" fontId="7" fillId="0" borderId="1" xfId="8" applyFont="1" applyFill="1" applyBorder="1" applyAlignment="1" applyProtection="1">
      <alignment vertical="top" wrapText="1"/>
    </xf>
    <xf numFmtId="1" fontId="5" fillId="0" borderId="1" xfId="8" applyNumberFormat="1" applyFont="1" applyFill="1" applyBorder="1" applyAlignment="1" applyProtection="1">
      <alignment horizontal="right" vertical="top" wrapText="1"/>
    </xf>
    <xf numFmtId="1" fontId="4" fillId="0" borderId="0" xfId="8" applyNumberFormat="1" applyFont="1" applyFill="1" applyAlignment="1">
      <alignment vertical="top"/>
    </xf>
    <xf numFmtId="1" fontId="4" fillId="0" borderId="1" xfId="0" applyNumberFormat="1" applyFont="1" applyFill="1" applyBorder="1" applyAlignment="1" applyProtection="1">
      <alignment vertical="top"/>
    </xf>
    <xf numFmtId="0" fontId="7" fillId="0" borderId="13" xfId="8" applyFont="1" applyFill="1" applyBorder="1" applyAlignment="1" applyProtection="1">
      <alignment vertical="top" wrapText="1"/>
    </xf>
    <xf numFmtId="49" fontId="7" fillId="0" borderId="14" xfId="8" applyNumberFormat="1" applyFont="1" applyFill="1" applyBorder="1" applyAlignment="1" applyProtection="1">
      <alignment horizontal="right" vertical="top" wrapText="1"/>
    </xf>
    <xf numFmtId="164" fontId="2" fillId="0" borderId="14" xfId="8" applyNumberFormat="1" applyFont="1" applyFill="1" applyBorder="1" applyAlignment="1" applyProtection="1">
      <alignment horizontal="center" vertical="top" wrapText="1"/>
    </xf>
    <xf numFmtId="49" fontId="7" fillId="0" borderId="14" xfId="8" applyNumberFormat="1" applyFont="1" applyFill="1" applyBorder="1" applyAlignment="1" applyProtection="1">
      <alignment vertical="center" wrapText="1"/>
    </xf>
    <xf numFmtId="1" fontId="7" fillId="0" borderId="14" xfId="8" applyNumberFormat="1" applyFont="1" applyFill="1" applyBorder="1" applyAlignment="1" applyProtection="1">
      <alignment horizontal="right" vertical="top" wrapText="1"/>
    </xf>
    <xf numFmtId="49" fontId="2" fillId="0" borderId="0" xfId="8" applyNumberFormat="1" applyFont="1" applyFill="1" applyBorder="1" applyAlignment="1" applyProtection="1">
      <alignment vertical="top" wrapText="1"/>
      <protection locked="0"/>
    </xf>
    <xf numFmtId="1" fontId="5" fillId="0" borderId="0" xfId="8" applyNumberFormat="1" applyFont="1" applyFill="1" applyBorder="1" applyAlignment="1" applyProtection="1">
      <alignment vertical="top" wrapText="1"/>
      <protection locked="0"/>
    </xf>
    <xf numFmtId="0" fontId="5" fillId="0" borderId="0" xfId="8" applyFont="1" applyFill="1" applyAlignment="1" applyProtection="1">
      <alignment horizontal="left" vertical="top" wrapText="1"/>
      <protection locked="0"/>
    </xf>
    <xf numFmtId="164" fontId="5" fillId="0" borderId="0" xfId="8" applyNumberFormat="1" applyFont="1" applyFill="1" applyAlignment="1" applyProtection="1">
      <alignment vertical="top"/>
      <protection locked="0"/>
    </xf>
    <xf numFmtId="0" fontId="5" fillId="0" borderId="0" xfId="8" applyFont="1" applyFill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horizontal="left" vertical="top" wrapText="1"/>
      <protection locked="0"/>
    </xf>
    <xf numFmtId="1" fontId="4" fillId="0" borderId="0" xfId="8" applyNumberFormat="1" applyFont="1" applyFill="1" applyAlignment="1" applyProtection="1">
      <alignment vertical="top" wrapText="1"/>
      <protection locked="0"/>
    </xf>
    <xf numFmtId="0" fontId="8" fillId="0" borderId="0" xfId="10" applyFont="1" applyFill="1" applyBorder="1" applyAlignment="1" applyProtection="1">
      <alignment horizontal="centerContinuous" vertical="center" wrapText="1"/>
      <protection locked="0"/>
    </xf>
    <xf numFmtId="0" fontId="9" fillId="0" borderId="0" xfId="10" applyFont="1" applyFill="1" applyAlignment="1" applyProtection="1">
      <alignment horizontal="centerContinuous" wrapText="1"/>
      <protection locked="0"/>
    </xf>
    <xf numFmtId="0" fontId="10" fillId="0" borderId="0" xfId="10" applyFont="1" applyFill="1" applyAlignment="1" applyProtection="1">
      <alignment horizontal="centerContinuous" wrapText="1"/>
      <protection locked="0"/>
    </xf>
    <xf numFmtId="0" fontId="10" fillId="0" borderId="0" xfId="10" applyFont="1" applyFill="1"/>
    <xf numFmtId="0" fontId="11" fillId="0" borderId="0" xfId="8" applyFont="1" applyFill="1" applyAlignment="1" applyProtection="1">
      <alignment vertical="top" wrapText="1"/>
      <protection locked="0"/>
    </xf>
    <xf numFmtId="0" fontId="9" fillId="0" borderId="0" xfId="10" applyFont="1" applyFill="1" applyBorder="1" applyAlignment="1" applyProtection="1">
      <alignment wrapText="1"/>
      <protection locked="0"/>
    </xf>
    <xf numFmtId="0" fontId="8" fillId="0" borderId="8" xfId="10" applyFont="1" applyFill="1" applyBorder="1" applyAlignment="1" applyProtection="1">
      <alignment horizontal="center" vertical="center" wrapText="1"/>
    </xf>
    <xf numFmtId="0" fontId="8" fillId="0" borderId="21" xfId="10" applyFont="1" applyFill="1" applyBorder="1" applyAlignment="1" applyProtection="1">
      <alignment horizontal="center" vertical="center" wrapText="1"/>
    </xf>
    <xf numFmtId="0" fontId="8" fillId="0" borderId="22" xfId="10" applyFont="1" applyFill="1" applyBorder="1" applyAlignment="1" applyProtection="1">
      <alignment horizontal="center" vertical="center" wrapText="1"/>
    </xf>
    <xf numFmtId="0" fontId="8" fillId="0" borderId="5" xfId="10" applyFont="1" applyFill="1" applyBorder="1" applyAlignment="1" applyProtection="1">
      <alignment horizontal="center" vertical="center" wrapText="1"/>
    </xf>
    <xf numFmtId="0" fontId="8" fillId="0" borderId="1" xfId="10" applyFont="1" applyFill="1" applyBorder="1" applyAlignment="1" applyProtection="1">
      <alignment horizontal="center" vertical="center" wrapText="1"/>
    </xf>
    <xf numFmtId="0" fontId="8" fillId="0" borderId="11" xfId="10" applyFont="1" applyFill="1" applyBorder="1" applyAlignment="1" applyProtection="1">
      <alignment vertical="center" wrapText="1"/>
    </xf>
    <xf numFmtId="0" fontId="8" fillId="0" borderId="1" xfId="10" applyFont="1" applyFill="1" applyBorder="1" applyAlignment="1" applyProtection="1">
      <alignment vertical="center" wrapText="1"/>
    </xf>
    <xf numFmtId="0" fontId="10" fillId="0" borderId="1" xfId="10" applyFont="1" applyFill="1" applyBorder="1" applyAlignment="1" applyProtection="1">
      <alignment wrapText="1"/>
    </xf>
    <xf numFmtId="0" fontId="13" fillId="0" borderId="11" xfId="10" applyFont="1" applyFill="1" applyBorder="1" applyAlignment="1" applyProtection="1">
      <alignment vertical="center" wrapText="1"/>
    </xf>
    <xf numFmtId="0" fontId="13" fillId="0" borderId="1" xfId="10" applyFont="1" applyFill="1" applyBorder="1" applyAlignment="1" applyProtection="1">
      <alignment vertical="center" wrapText="1"/>
    </xf>
    <xf numFmtId="3" fontId="9" fillId="0" borderId="1" xfId="10" applyNumberFormat="1" applyFont="1" applyFill="1" applyBorder="1" applyAlignment="1" applyProtection="1">
      <alignment horizontal="center" vertical="center"/>
    </xf>
    <xf numFmtId="0" fontId="9" fillId="0" borderId="11" xfId="10" applyFont="1" applyFill="1" applyBorder="1" applyAlignment="1" applyProtection="1">
      <alignment vertical="center" wrapText="1"/>
    </xf>
    <xf numFmtId="0" fontId="9" fillId="0" borderId="1" xfId="10" applyFont="1" applyFill="1" applyBorder="1" applyAlignment="1" applyProtection="1">
      <alignment vertical="center" wrapText="1"/>
    </xf>
    <xf numFmtId="49" fontId="10" fillId="0" borderId="1" xfId="10" applyNumberFormat="1" applyFont="1" applyFill="1" applyBorder="1" applyAlignment="1" applyProtection="1">
      <alignment horizontal="center" wrapText="1"/>
    </xf>
    <xf numFmtId="1" fontId="10" fillId="0" borderId="0" xfId="10" applyNumberFormat="1" applyFont="1" applyFill="1"/>
    <xf numFmtId="0" fontId="13" fillId="0" borderId="1" xfId="10" applyFont="1" applyFill="1" applyBorder="1" applyAlignment="1" applyProtection="1">
      <alignment horizontal="right" vertical="center" wrapText="1"/>
    </xf>
    <xf numFmtId="49" fontId="23" fillId="0" borderId="1" xfId="10" applyNumberFormat="1" applyFont="1" applyFill="1" applyBorder="1" applyAlignment="1" applyProtection="1">
      <alignment horizontal="center" wrapText="1"/>
    </xf>
    <xf numFmtId="0" fontId="10" fillId="0" borderId="0" xfId="10" applyFont="1" applyFill="1" applyProtection="1"/>
    <xf numFmtId="0" fontId="10" fillId="0" borderId="1" xfId="10" applyFont="1" applyFill="1" applyBorder="1" applyAlignment="1" applyProtection="1">
      <alignment horizontal="center" wrapText="1"/>
    </xf>
    <xf numFmtId="0" fontId="23" fillId="0" borderId="1" xfId="10" applyFont="1" applyFill="1" applyBorder="1" applyAlignment="1" applyProtection="1">
      <alignment horizontal="center" wrapText="1"/>
    </xf>
    <xf numFmtId="0" fontId="9" fillId="0" borderId="11" xfId="10" applyFont="1" applyFill="1" applyBorder="1" applyAlignment="1" applyProtection="1">
      <alignment horizontal="left" vertical="center" wrapText="1"/>
    </xf>
    <xf numFmtId="0" fontId="13" fillId="0" borderId="11" xfId="10" applyFont="1" applyFill="1" applyBorder="1" applyAlignment="1" applyProtection="1">
      <alignment horizontal="right" vertical="center" wrapText="1"/>
    </xf>
    <xf numFmtId="3" fontId="13" fillId="0" borderId="1" xfId="10" applyNumberFormat="1" applyFont="1" applyFill="1" applyBorder="1" applyAlignment="1" applyProtection="1">
      <alignment horizontal="center" vertical="center"/>
    </xf>
    <xf numFmtId="0" fontId="9" fillId="0" borderId="1" xfId="10" applyFont="1" applyFill="1" applyBorder="1" applyAlignment="1" applyProtection="1">
      <alignment wrapText="1"/>
    </xf>
    <xf numFmtId="0" fontId="10" fillId="0" borderId="1" xfId="10" applyFont="1" applyFill="1" applyBorder="1" applyAlignment="1" applyProtection="1">
      <alignment horizontal="left" vertical="center" wrapText="1"/>
    </xf>
    <xf numFmtId="0" fontId="9" fillId="0" borderId="4" xfId="10" applyFont="1" applyFill="1" applyBorder="1" applyAlignment="1" applyProtection="1">
      <alignment horizontal="center" vertical="center" wrapText="1"/>
    </xf>
    <xf numFmtId="0" fontId="10" fillId="0" borderId="11" xfId="10" applyFont="1" applyFill="1" applyBorder="1" applyAlignment="1" applyProtection="1">
      <alignment wrapText="1"/>
    </xf>
    <xf numFmtId="0" fontId="13" fillId="0" borderId="4" xfId="10" applyFont="1" applyFill="1" applyBorder="1" applyAlignment="1" applyProtection="1">
      <alignment horizontal="center" vertical="center" wrapText="1"/>
    </xf>
    <xf numFmtId="0" fontId="8" fillId="0" borderId="4" xfId="10" applyFont="1" applyFill="1" applyBorder="1" applyAlignment="1" applyProtection="1">
      <alignment horizontal="center" vertical="center" wrapText="1"/>
    </xf>
    <xf numFmtId="0" fontId="23" fillId="0" borderId="11" xfId="10" applyFont="1" applyFill="1" applyBorder="1" applyAlignment="1" applyProtection="1">
      <alignment horizontal="left" vertical="center" wrapText="1"/>
    </xf>
    <xf numFmtId="0" fontId="13" fillId="0" borderId="4" xfId="10" applyFont="1" applyFill="1" applyBorder="1" applyAlignment="1" applyProtection="1">
      <alignment horizontal="center" wrapText="1"/>
    </xf>
    <xf numFmtId="0" fontId="12" fillId="0" borderId="11" xfId="10" applyFont="1" applyFill="1" applyBorder="1" applyAlignment="1" applyProtection="1">
      <alignment horizontal="left" vertical="center" wrapText="1"/>
    </xf>
    <xf numFmtId="0" fontId="12" fillId="0" borderId="1" xfId="10" applyFont="1" applyFill="1" applyBorder="1" applyAlignment="1" applyProtection="1">
      <alignment horizontal="left" vertical="center" wrapText="1"/>
    </xf>
    <xf numFmtId="49" fontId="9" fillId="0" borderId="4" xfId="10" applyNumberFormat="1" applyFont="1" applyFill="1" applyBorder="1" applyAlignment="1" applyProtection="1">
      <alignment horizontal="center" vertical="center" wrapText="1"/>
    </xf>
    <xf numFmtId="0" fontId="10" fillId="0" borderId="1" xfId="10" applyFont="1" applyFill="1" applyBorder="1" applyAlignment="1" applyProtection="1">
      <alignment horizontal="centerContinuous" wrapText="1"/>
    </xf>
    <xf numFmtId="0" fontId="8" fillId="0" borderId="23" xfId="10" applyFont="1" applyFill="1" applyBorder="1" applyAlignment="1" applyProtection="1">
      <alignment vertical="center" wrapText="1"/>
    </xf>
    <xf numFmtId="49" fontId="8" fillId="0" borderId="1" xfId="10" applyNumberFormat="1" applyFont="1" applyFill="1" applyBorder="1" applyAlignment="1" applyProtection="1">
      <alignment horizontal="center" vertical="center" wrapText="1"/>
    </xf>
    <xf numFmtId="49" fontId="12" fillId="0" borderId="1" xfId="10" applyNumberFormat="1" applyFont="1" applyFill="1" applyBorder="1" applyAlignment="1" applyProtection="1">
      <alignment horizontal="centerContinuous" wrapText="1"/>
    </xf>
    <xf numFmtId="0" fontId="8" fillId="0" borderId="13" xfId="10" applyFont="1" applyFill="1" applyBorder="1" applyAlignment="1" applyProtection="1">
      <alignment horizontal="left" vertical="center" wrapText="1"/>
    </xf>
    <xf numFmtId="0" fontId="8" fillId="0" borderId="14" xfId="10" applyFont="1" applyFill="1" applyBorder="1" applyAlignment="1" applyProtection="1">
      <alignment horizontal="center" vertical="center" wrapText="1"/>
    </xf>
    <xf numFmtId="0" fontId="8" fillId="0" borderId="14" xfId="10" applyFont="1" applyFill="1" applyBorder="1" applyAlignment="1" applyProtection="1">
      <alignment horizontal="left" vertical="center" wrapText="1"/>
    </xf>
    <xf numFmtId="49" fontId="8" fillId="0" borderId="14" xfId="10" applyNumberFormat="1" applyFont="1" applyFill="1" applyBorder="1" applyAlignment="1" applyProtection="1">
      <alignment horizontal="center" vertical="center" wrapText="1"/>
    </xf>
    <xf numFmtId="0" fontId="9" fillId="0" borderId="0" xfId="10" applyFont="1" applyFill="1" applyBorder="1" applyAlignment="1" applyProtection="1">
      <alignment wrapText="1"/>
    </xf>
    <xf numFmtId="0" fontId="8" fillId="0" borderId="0" xfId="10" applyFont="1" applyFill="1" applyBorder="1" applyAlignment="1" applyProtection="1">
      <alignment wrapText="1"/>
      <protection locked="0"/>
    </xf>
    <xf numFmtId="0" fontId="8" fillId="0" borderId="0" xfId="10" applyFont="1" applyFill="1" applyBorder="1" applyAlignment="1" applyProtection="1">
      <alignment horizontal="right" vertical="center" wrapText="1"/>
      <protection locked="0"/>
    </xf>
    <xf numFmtId="0" fontId="10" fillId="0" borderId="0" xfId="10" applyFont="1" applyFill="1" applyBorder="1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horizontal="left" vertical="top"/>
    </xf>
    <xf numFmtId="0" fontId="10" fillId="0" borderId="0" xfId="10" applyFont="1" applyFill="1" applyBorder="1" applyAlignment="1">
      <alignment vertical="center" wrapText="1"/>
    </xf>
    <xf numFmtId="0" fontId="10" fillId="0" borderId="0" xfId="10" applyFont="1" applyFill="1" applyBorder="1" applyAlignment="1" applyProtection="1">
      <alignment vertical="center" wrapText="1"/>
      <protection locked="0"/>
    </xf>
    <xf numFmtId="0" fontId="10" fillId="0" borderId="0" xfId="10" applyFont="1" applyFill="1" applyBorder="1" applyAlignment="1" applyProtection="1">
      <alignment vertical="center"/>
      <protection locked="0"/>
    </xf>
    <xf numFmtId="0" fontId="10" fillId="0" borderId="0" xfId="10" applyFont="1" applyFill="1" applyBorder="1" applyAlignment="1">
      <alignment wrapText="1"/>
    </xf>
    <xf numFmtId="0" fontId="10" fillId="0" borderId="0" xfId="10" applyFont="1" applyFill="1" applyAlignment="1">
      <alignment wrapText="1"/>
    </xf>
    <xf numFmtId="0" fontId="9" fillId="0" borderId="0" xfId="11" applyFont="1" applyFill="1"/>
    <xf numFmtId="0" fontId="24" fillId="0" borderId="0" xfId="11" applyFont="1" applyFill="1"/>
    <xf numFmtId="0" fontId="8" fillId="0" borderId="0" xfId="11" applyFont="1" applyFill="1" applyAlignment="1">
      <alignment horizontal="centerContinuous" wrapText="1"/>
    </xf>
    <xf numFmtId="49" fontId="8" fillId="0" borderId="0" xfId="11" applyNumberFormat="1" applyFont="1" applyFill="1" applyAlignment="1">
      <alignment horizontal="center" wrapText="1"/>
    </xf>
    <xf numFmtId="0" fontId="8" fillId="0" borderId="0" xfId="11" applyFont="1" applyFill="1" applyAlignment="1">
      <alignment horizontal="centerContinuous"/>
    </xf>
    <xf numFmtId="0" fontId="8" fillId="0" borderId="0" xfId="11" applyFont="1" applyFill="1" applyBorder="1" applyAlignment="1" applyProtection="1">
      <alignment horizontal="left" vertical="center" wrapText="1"/>
    </xf>
    <xf numFmtId="0" fontId="8" fillId="0" borderId="0" xfId="11" applyFont="1" applyFill="1" applyAlignment="1"/>
    <xf numFmtId="0" fontId="24" fillId="0" borderId="0" xfId="11" applyFont="1" applyFill="1" applyAlignment="1"/>
    <xf numFmtId="0" fontId="8" fillId="0" borderId="0" xfId="11" applyFont="1" applyFill="1" applyBorder="1" applyAlignment="1">
      <alignment horizontal="left" vertical="top" wrapText="1"/>
    </xf>
    <xf numFmtId="0" fontId="8" fillId="0" borderId="0" xfId="11" applyFont="1" applyFill="1"/>
    <xf numFmtId="0" fontId="8" fillId="0" borderId="0" xfId="9" applyFont="1" applyFill="1" applyAlignment="1">
      <alignment wrapText="1"/>
    </xf>
    <xf numFmtId="0" fontId="8" fillId="0" borderId="0" xfId="9" applyFont="1" applyFill="1" applyAlignment="1">
      <alignment horizontal="right" wrapText="1"/>
    </xf>
    <xf numFmtId="0" fontId="8" fillId="0" borderId="24" xfId="11" applyFont="1" applyFill="1" applyBorder="1" applyAlignment="1">
      <alignment horizontal="centerContinuous" vertical="center" wrapText="1"/>
    </xf>
    <xf numFmtId="49" fontId="8" fillId="0" borderId="24" xfId="11" applyNumberFormat="1" applyFont="1" applyFill="1" applyBorder="1" applyAlignment="1">
      <alignment horizontal="centerContinuous" vertical="center" wrapText="1"/>
    </xf>
    <xf numFmtId="0" fontId="8" fillId="0" borderId="3" xfId="11" applyFont="1" applyFill="1" applyBorder="1" applyAlignment="1">
      <alignment horizontal="centerContinuous" vertical="center" wrapText="1"/>
    </xf>
    <xf numFmtId="0" fontId="8" fillId="0" borderId="4" xfId="11" applyFont="1" applyFill="1" applyBorder="1" applyAlignment="1">
      <alignment horizontal="centerContinuous" vertical="center" wrapText="1"/>
    </xf>
    <xf numFmtId="0" fontId="8" fillId="0" borderId="1" xfId="11" applyFont="1" applyFill="1" applyBorder="1" applyAlignment="1">
      <alignment horizontal="centerContinuous" vertical="center" wrapText="1"/>
    </xf>
    <xf numFmtId="0" fontId="8" fillId="0" borderId="2" xfId="11" applyFont="1" applyFill="1" applyBorder="1" applyAlignment="1">
      <alignment horizontal="centerContinuous" vertical="center" wrapText="1"/>
    </xf>
    <xf numFmtId="0" fontId="8" fillId="0" borderId="3" xfId="11" applyFont="1" applyFill="1" applyBorder="1" applyAlignment="1">
      <alignment horizontal="left" vertical="center" wrapText="1"/>
    </xf>
    <xf numFmtId="0" fontId="8" fillId="0" borderId="0" xfId="11" applyFont="1" applyFill="1" applyBorder="1" applyAlignment="1">
      <alignment horizontal="centerContinuous" vertical="center" wrapText="1"/>
    </xf>
    <xf numFmtId="0" fontId="24" fillId="0" borderId="0" xfId="11" applyFont="1" applyFill="1" applyAlignment="1">
      <alignment horizontal="center" vertical="center" wrapText="1"/>
    </xf>
    <xf numFmtId="0" fontId="8" fillId="0" borderId="25" xfId="11" applyFont="1" applyFill="1" applyBorder="1" applyAlignment="1">
      <alignment horizontal="center" vertical="center" wrapText="1"/>
    </xf>
    <xf numFmtId="49" fontId="8" fillId="0" borderId="25" xfId="11" applyNumberFormat="1" applyFont="1" applyFill="1" applyBorder="1" applyAlignment="1">
      <alignment horizontal="centerContinuous" vertical="center" wrapText="1"/>
    </xf>
    <xf numFmtId="0" fontId="8" fillId="0" borderId="7" xfId="11" applyFont="1" applyFill="1" applyBorder="1" applyAlignment="1">
      <alignment horizontal="centerContinuous" vertical="center" wrapText="1"/>
    </xf>
    <xf numFmtId="0" fontId="8" fillId="0" borderId="26" xfId="11" applyFont="1" applyFill="1" applyBorder="1" applyAlignment="1">
      <alignment horizontal="centerContinuous" vertical="center" wrapText="1"/>
    </xf>
    <xf numFmtId="0" fontId="8" fillId="0" borderId="24" xfId="11" applyFont="1" applyFill="1" applyBorder="1" applyAlignment="1">
      <alignment horizontal="left" vertical="center" wrapText="1"/>
    </xf>
    <xf numFmtId="0" fontId="8" fillId="0" borderId="7" xfId="11" applyFont="1" applyFill="1" applyBorder="1" applyAlignment="1">
      <alignment horizontal="center" vertical="center" wrapText="1"/>
    </xf>
    <xf numFmtId="0" fontId="8" fillId="0" borderId="27" xfId="11" applyFont="1" applyFill="1" applyBorder="1" applyAlignment="1">
      <alignment horizontal="centerContinuous" vertical="center" wrapText="1"/>
    </xf>
    <xf numFmtId="0" fontId="25" fillId="0" borderId="27" xfId="0" applyFont="1" applyFill="1" applyBorder="1" applyAlignment="1">
      <alignment horizontal="centerContinuous" vertical="center" wrapText="1"/>
    </xf>
    <xf numFmtId="0" fontId="8" fillId="0" borderId="5" xfId="11" applyFont="1" applyFill="1" applyBorder="1" applyAlignment="1">
      <alignment horizontal="centerContinuous" vertical="center" wrapText="1"/>
    </xf>
    <xf numFmtId="0" fontId="8" fillId="0" borderId="28" xfId="11" applyFont="1" applyFill="1" applyBorder="1" applyAlignment="1">
      <alignment horizontal="centerContinuous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vertical="center" wrapText="1"/>
    </xf>
    <xf numFmtId="49" fontId="8" fillId="0" borderId="5" xfId="11" applyNumberFormat="1" applyFont="1" applyFill="1" applyBorder="1" applyAlignment="1">
      <alignment horizontal="center" vertical="center" wrapText="1"/>
    </xf>
    <xf numFmtId="0" fontId="8" fillId="0" borderId="5" xfId="11" applyFont="1" applyFill="1" applyBorder="1" applyAlignment="1">
      <alignment horizontal="center" vertical="center" wrapText="1"/>
    </xf>
    <xf numFmtId="0" fontId="8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center" vertical="center" wrapText="1"/>
    </xf>
    <xf numFmtId="49" fontId="9" fillId="0" borderId="1" xfId="11" applyNumberFormat="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vertical="center" wrapText="1"/>
    </xf>
    <xf numFmtId="3" fontId="9" fillId="0" borderId="0" xfId="11" applyNumberFormat="1" applyFont="1" applyFill="1" applyBorder="1" applyProtection="1"/>
    <xf numFmtId="0" fontId="26" fillId="0" borderId="0" xfId="11" applyFont="1" applyFill="1" applyProtection="1"/>
    <xf numFmtId="0" fontId="26" fillId="0" borderId="0" xfId="11" applyFont="1" applyFill="1"/>
    <xf numFmtId="0" fontId="9" fillId="0" borderId="0" xfId="11" applyFont="1" applyFill="1" applyBorder="1" applyProtection="1"/>
    <xf numFmtId="0" fontId="9" fillId="0" borderId="1" xfId="11" applyFont="1" applyFill="1" applyBorder="1" applyAlignment="1">
      <alignment vertical="center" wrapText="1"/>
    </xf>
    <xf numFmtId="0" fontId="9" fillId="0" borderId="0" xfId="11" applyFont="1" applyFill="1" applyBorder="1"/>
    <xf numFmtId="49" fontId="8" fillId="0" borderId="2" xfId="11" applyNumberFormat="1" applyFont="1" applyFill="1" applyBorder="1" applyAlignment="1">
      <alignment horizontal="center" vertical="center" wrapText="1"/>
    </xf>
    <xf numFmtId="0" fontId="9" fillId="0" borderId="1" xfId="11" applyFont="1" applyFill="1" applyBorder="1" applyAlignment="1">
      <alignment wrapText="1"/>
    </xf>
    <xf numFmtId="49" fontId="9" fillId="0" borderId="1" xfId="11" applyNumberFormat="1" applyFont="1" applyFill="1" applyBorder="1" applyAlignment="1">
      <alignment horizontal="center" wrapText="1"/>
    </xf>
    <xf numFmtId="0" fontId="8" fillId="0" borderId="0" xfId="11" applyFont="1" applyFill="1" applyBorder="1" applyAlignment="1" applyProtection="1">
      <alignment vertical="center" wrapText="1"/>
      <protection locked="0"/>
    </xf>
    <xf numFmtId="49" fontId="8" fillId="0" borderId="0" xfId="11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11" applyNumberFormat="1" applyFont="1" applyFill="1" applyBorder="1" applyAlignment="1" applyProtection="1">
      <alignment vertical="center"/>
      <protection locked="0"/>
    </xf>
    <xf numFmtId="0" fontId="9" fillId="0" borderId="0" xfId="11" applyFont="1" applyFill="1" applyBorder="1" applyProtection="1">
      <protection locked="0"/>
    </xf>
    <xf numFmtId="1" fontId="9" fillId="0" borderId="0" xfId="11" applyNumberFormat="1" applyFont="1" applyFill="1" applyBorder="1" applyProtection="1">
      <protection locked="0"/>
    </xf>
    <xf numFmtId="3" fontId="9" fillId="0" borderId="0" xfId="11" applyNumberFormat="1" applyFont="1" applyFill="1" applyBorder="1" applyProtection="1">
      <protection locked="0"/>
    </xf>
    <xf numFmtId="0" fontId="8" fillId="0" borderId="0" xfId="11" applyFont="1" applyFill="1" applyBorder="1" applyAlignment="1" applyProtection="1">
      <alignment horizontal="left" wrapText="1"/>
      <protection locked="0"/>
    </xf>
    <xf numFmtId="49" fontId="8" fillId="0" borderId="0" xfId="11" applyNumberFormat="1" applyFont="1" applyFill="1" applyBorder="1" applyAlignment="1" applyProtection="1">
      <alignment horizontal="center" wrapText="1"/>
      <protection locked="0"/>
    </xf>
    <xf numFmtId="0" fontId="8" fillId="0" borderId="0" xfId="11" applyFont="1" applyFill="1" applyBorder="1" applyProtection="1">
      <protection locked="0"/>
    </xf>
    <xf numFmtId="0" fontId="26" fillId="0" borderId="0" xfId="11" applyFont="1" applyFill="1" applyAlignment="1" applyProtection="1">
      <alignment wrapText="1"/>
      <protection locked="0"/>
    </xf>
    <xf numFmtId="49" fontId="26" fillId="0" borderId="0" xfId="11" applyNumberFormat="1" applyFont="1" applyFill="1" applyAlignment="1" applyProtection="1">
      <alignment horizontal="center" wrapText="1"/>
      <protection locked="0"/>
    </xf>
    <xf numFmtId="0" fontId="26" fillId="0" borderId="0" xfId="11" applyFont="1" applyFill="1" applyProtection="1">
      <protection locked="0"/>
    </xf>
    <xf numFmtId="0" fontId="26" fillId="0" borderId="0" xfId="11" applyFont="1" applyFill="1" applyBorder="1" applyProtection="1">
      <protection locked="0"/>
    </xf>
    <xf numFmtId="0" fontId="26" fillId="0" borderId="0" xfId="11" applyFont="1" applyFill="1" applyBorder="1"/>
    <xf numFmtId="0" fontId="26" fillId="0" borderId="0" xfId="11" applyFont="1" applyFill="1" applyAlignment="1">
      <alignment wrapText="1"/>
    </xf>
    <xf numFmtId="49" fontId="26" fillId="0" borderId="0" xfId="11" applyNumberFormat="1" applyFont="1" applyFill="1" applyAlignment="1">
      <alignment horizontal="center" wrapText="1"/>
    </xf>
    <xf numFmtId="0" fontId="9" fillId="0" borderId="0" xfId="7" applyFont="1" applyFill="1" applyProtection="1">
      <protection locked="0"/>
    </xf>
    <xf numFmtId="0" fontId="15" fillId="0" borderId="0" xfId="7" applyFont="1" applyFill="1"/>
    <xf numFmtId="0" fontId="16" fillId="0" borderId="0" xfId="7" applyFont="1" applyFill="1"/>
    <xf numFmtId="0" fontId="15" fillId="0" borderId="0" xfId="7" applyFont="1" applyFill="1" applyAlignment="1"/>
    <xf numFmtId="164" fontId="15" fillId="0" borderId="0" xfId="7" applyNumberFormat="1" applyFont="1" applyFill="1"/>
    <xf numFmtId="0" fontId="9" fillId="0" borderId="0" xfId="3" applyFont="1" applyFill="1" applyAlignment="1">
      <alignment horizontal="centerContinuous" vertical="center" wrapText="1"/>
    </xf>
    <xf numFmtId="0" fontId="9" fillId="0" borderId="0" xfId="7" applyFont="1" applyFill="1"/>
    <xf numFmtId="166" fontId="15" fillId="0" borderId="0" xfId="1" applyFont="1" applyFill="1"/>
    <xf numFmtId="0" fontId="8" fillId="0" borderId="0" xfId="3" applyFont="1" applyFill="1" applyAlignment="1" applyProtection="1">
      <alignment horizontal="center" vertical="center"/>
      <protection locked="0"/>
    </xf>
    <xf numFmtId="49" fontId="8" fillId="0" borderId="0" xfId="3" applyNumberFormat="1" applyFont="1" applyFill="1" applyAlignment="1" applyProtection="1">
      <alignment horizontal="center" vertical="center"/>
      <protection locked="0"/>
    </xf>
    <xf numFmtId="1" fontId="8" fillId="0" borderId="0" xfId="3" applyNumberFormat="1" applyFont="1" applyFill="1" applyAlignment="1" applyProtection="1">
      <alignment horizontal="center" vertical="center"/>
      <protection locked="0"/>
    </xf>
    <xf numFmtId="1" fontId="15" fillId="0" borderId="0" xfId="7" applyNumberFormat="1" applyFont="1" applyFill="1" applyProtection="1">
      <protection locked="0"/>
    </xf>
    <xf numFmtId="0" fontId="9" fillId="0" borderId="0" xfId="3" applyFont="1" applyFill="1" applyAlignment="1"/>
    <xf numFmtId="0" fontId="11" fillId="0" borderId="0" xfId="8" applyFont="1" applyFill="1" applyAlignment="1" applyProtection="1">
      <alignment horizontal="right" vertical="top"/>
      <protection locked="0"/>
    </xf>
    <xf numFmtId="1" fontId="15" fillId="0" borderId="0" xfId="7" applyNumberFormat="1" applyFont="1" applyFill="1" applyAlignment="1" applyProtection="1">
      <alignment horizontal="left"/>
      <protection locked="0"/>
    </xf>
    <xf numFmtId="0" fontId="9" fillId="0" borderId="0" xfId="6" applyFont="1" applyFill="1" applyAlignment="1">
      <alignment horizontal="center"/>
    </xf>
    <xf numFmtId="1" fontId="9" fillId="0" borderId="0" xfId="6" applyNumberFormat="1" applyFont="1" applyFill="1" applyBorder="1" applyAlignment="1" applyProtection="1">
      <alignment vertical="justify"/>
      <protection locked="0"/>
    </xf>
    <xf numFmtId="1" fontId="9" fillId="0" borderId="0" xfId="6" applyNumberFormat="1" applyFont="1" applyFill="1" applyBorder="1" applyAlignment="1">
      <alignment vertical="justify"/>
    </xf>
    <xf numFmtId="166" fontId="15" fillId="0" borderId="0" xfId="1" applyFont="1" applyFill="1" applyAlignment="1"/>
    <xf numFmtId="1" fontId="9" fillId="0" borderId="0" xfId="3" applyNumberFormat="1" applyFont="1" applyFill="1" applyAlignment="1" applyProtection="1">
      <alignment horizontal="left" vertical="center" wrapText="1"/>
      <protection locked="0"/>
    </xf>
    <xf numFmtId="0" fontId="8" fillId="0" borderId="0" xfId="3" applyFont="1" applyFill="1" applyProtection="1">
      <protection locked="0"/>
    </xf>
    <xf numFmtId="0" fontId="9" fillId="0" borderId="0" xfId="3" applyFont="1" applyFill="1"/>
    <xf numFmtId="0" fontId="8" fillId="0" borderId="2" xfId="3" applyFont="1" applyFill="1" applyBorder="1" applyAlignment="1" applyProtection="1">
      <alignment horizontal="centerContinuous" vertical="center" wrapText="1"/>
    </xf>
    <xf numFmtId="49" fontId="8" fillId="0" borderId="3" xfId="3" applyNumberFormat="1" applyFont="1" applyFill="1" applyBorder="1" applyAlignment="1" applyProtection="1">
      <alignment horizontal="center" vertical="center" wrapText="1"/>
    </xf>
    <xf numFmtId="1" fontId="8" fillId="0" borderId="4" xfId="3" applyNumberFormat="1" applyFont="1" applyFill="1" applyBorder="1" applyAlignment="1" applyProtection="1">
      <alignment horizontal="centerContinuous" vertical="center" wrapText="1"/>
    </xf>
    <xf numFmtId="0" fontId="8" fillId="0" borderId="1" xfId="3" applyFont="1" applyFill="1" applyBorder="1" applyAlignment="1" applyProtection="1">
      <alignment horizontal="centerContinuous" vertical="center" wrapText="1"/>
    </xf>
    <xf numFmtId="0" fontId="8" fillId="0" borderId="0" xfId="3" applyFont="1" applyFill="1" applyBorder="1" applyProtection="1"/>
    <xf numFmtId="0" fontId="8" fillId="0" borderId="0" xfId="7" applyFont="1" applyFill="1" applyProtection="1"/>
    <xf numFmtId="0" fontId="8" fillId="0" borderId="0" xfId="7" applyFont="1" applyFill="1"/>
    <xf numFmtId="166" fontId="16" fillId="0" borderId="0" xfId="1" applyFont="1" applyFill="1"/>
    <xf numFmtId="49" fontId="8" fillId="0" borderId="5" xfId="3" applyNumberFormat="1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left" vertical="center" wrapText="1"/>
    </xf>
    <xf numFmtId="0" fontId="8" fillId="0" borderId="1" xfId="3" applyFont="1" applyFill="1" applyBorder="1" applyProtection="1"/>
    <xf numFmtId="0" fontId="8" fillId="0" borderId="1" xfId="3" applyFont="1" applyFill="1" applyBorder="1" applyAlignment="1" applyProtection="1">
      <alignment horizontal="center" vertical="center" wrapText="1"/>
    </xf>
    <xf numFmtId="49" fontId="13" fillId="0" borderId="1" xfId="3" applyNumberFormat="1" applyFont="1" applyFill="1" applyBorder="1" applyAlignment="1" applyProtection="1">
      <alignment horizontal="center" vertical="center" wrapText="1"/>
    </xf>
    <xf numFmtId="49" fontId="8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left" vertical="center" wrapText="1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0" xfId="7" applyFont="1" applyFill="1" applyProtection="1"/>
    <xf numFmtId="0" fontId="13" fillId="0" borderId="1" xfId="3" applyFont="1" applyFill="1" applyBorder="1" applyAlignment="1" applyProtection="1">
      <alignment horizontal="right" vertical="center" wrapText="1"/>
    </xf>
    <xf numFmtId="49" fontId="8" fillId="0" borderId="1" xfId="3" applyNumberFormat="1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49" fontId="8" fillId="0" borderId="0" xfId="3" applyNumberFormat="1" applyFont="1" applyFill="1" applyBorder="1" applyAlignment="1" applyProtection="1">
      <alignment horizontal="left" vertical="center" wrapText="1"/>
    </xf>
    <xf numFmtId="0" fontId="9" fillId="0" borderId="0" xfId="7" applyFont="1" applyFill="1" applyBorder="1"/>
    <xf numFmtId="0" fontId="15" fillId="0" borderId="0" xfId="7" applyFont="1" applyFill="1" applyBorder="1"/>
    <xf numFmtId="0" fontId="9" fillId="0" borderId="0" xfId="3" applyFont="1" applyFill="1" applyBorder="1" applyAlignment="1" applyProtection="1">
      <alignment horizontal="left" vertical="center" wrapText="1"/>
    </xf>
    <xf numFmtId="0" fontId="15" fillId="0" borderId="0" xfId="7" applyFont="1" applyFill="1" applyProtection="1"/>
    <xf numFmtId="0" fontId="9" fillId="0" borderId="1" xfId="3" applyFont="1" applyFill="1" applyBorder="1" applyAlignment="1" applyProtection="1">
      <alignment vertical="center" wrapText="1"/>
    </xf>
    <xf numFmtId="49" fontId="17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quotePrefix="1" applyFont="1" applyFill="1" applyBorder="1" applyAlignment="1" applyProtection="1">
      <alignment horizontal="left" vertical="center" wrapText="1"/>
    </xf>
    <xf numFmtId="49" fontId="9" fillId="0" borderId="0" xfId="3" applyNumberFormat="1" applyFont="1" applyFill="1" applyBorder="1" applyAlignment="1" applyProtection="1">
      <alignment horizontal="center" vertical="center" wrapText="1"/>
    </xf>
    <xf numFmtId="49" fontId="8" fillId="0" borderId="0" xfId="3" applyNumberFormat="1" applyFont="1" applyFill="1" applyBorder="1" applyAlignment="1" applyProtection="1">
      <alignment horizontal="center" vertical="center" wrapText="1"/>
    </xf>
    <xf numFmtId="0" fontId="8" fillId="0" borderId="0" xfId="7" applyFont="1" applyFill="1" applyAlignment="1" applyProtection="1">
      <alignment horizontal="center"/>
    </xf>
    <xf numFmtId="0" fontId="16" fillId="0" borderId="0" xfId="7" applyFont="1" applyFill="1" applyAlignment="1" applyProtection="1">
      <alignment horizontal="center"/>
    </xf>
    <xf numFmtId="0" fontId="16" fillId="0" borderId="0" xfId="7" applyFont="1" applyFill="1" applyAlignment="1">
      <alignment horizontal="center"/>
    </xf>
    <xf numFmtId="166" fontId="16" fillId="0" borderId="0" xfId="1" applyFont="1" applyFill="1" applyAlignment="1">
      <alignment horizontal="center"/>
    </xf>
    <xf numFmtId="0" fontId="13" fillId="0" borderId="1" xfId="3" applyFont="1" applyFill="1" applyBorder="1" applyAlignment="1" applyProtection="1">
      <alignment horizontal="left" vertical="center" wrapText="1"/>
    </xf>
    <xf numFmtId="0" fontId="13" fillId="0" borderId="0" xfId="3" applyFont="1" applyFill="1" applyBorder="1" applyAlignment="1" applyProtection="1">
      <alignment horizontal="left" vertical="center" wrapText="1"/>
    </xf>
    <xf numFmtId="49" fontId="13" fillId="0" borderId="0" xfId="3" applyNumberFormat="1" applyFont="1" applyFill="1" applyBorder="1" applyAlignment="1" applyProtection="1">
      <alignment horizontal="left" vertical="center" wrapText="1"/>
    </xf>
    <xf numFmtId="0" fontId="9" fillId="0" borderId="0" xfId="3" applyFont="1" applyFill="1" applyAlignment="1" applyProtection="1">
      <alignment horizontal="left" vertical="center" wrapText="1"/>
      <protection locked="0"/>
    </xf>
    <xf numFmtId="49" fontId="9" fillId="0" borderId="0" xfId="3" applyNumberFormat="1" applyFont="1" applyFill="1" applyAlignment="1" applyProtection="1">
      <alignment horizontal="left" vertical="center" wrapText="1"/>
      <protection locked="0"/>
    </xf>
    <xf numFmtId="0" fontId="9" fillId="0" borderId="0" xfId="3" applyFont="1" applyFill="1" applyProtection="1">
      <protection locked="0"/>
    </xf>
    <xf numFmtId="49" fontId="9" fillId="0" borderId="0" xfId="7" applyNumberFormat="1" applyFont="1" applyFill="1" applyProtection="1">
      <protection locked="0"/>
    </xf>
    <xf numFmtId="49" fontId="9" fillId="0" borderId="0" xfId="7" applyNumberFormat="1" applyFont="1" applyFill="1"/>
    <xf numFmtId="49" fontId="15" fillId="0" borderId="0" xfId="7" applyNumberFormat="1" applyFont="1" applyFill="1"/>
    <xf numFmtId="164" fontId="2" fillId="0" borderId="10" xfId="13" applyNumberFormat="1" applyFont="1" applyFill="1" applyBorder="1" applyAlignment="1" applyProtection="1">
      <alignment horizontal="center" vertical="top" wrapText="1"/>
    </xf>
    <xf numFmtId="0" fontId="8" fillId="0" borderId="9" xfId="14" applyFont="1" applyFill="1" applyBorder="1" applyAlignment="1" applyProtection="1">
      <alignment horizontal="center" vertical="center" wrapText="1"/>
    </xf>
    <xf numFmtId="0" fontId="8" fillId="0" borderId="21" xfId="14" applyFont="1" applyFill="1" applyBorder="1" applyAlignment="1" applyProtection="1">
      <alignment horizontal="center" vertical="center" wrapText="1"/>
    </xf>
    <xf numFmtId="3" fontId="26" fillId="0" borderId="0" xfId="11" applyNumberFormat="1" applyFont="1" applyFill="1" applyProtection="1">
      <protection locked="0"/>
    </xf>
    <xf numFmtId="164" fontId="2" fillId="0" borderId="18" xfId="8" applyNumberFormat="1" applyFont="1" applyFill="1" applyBorder="1" applyAlignment="1" applyProtection="1">
      <alignment horizontal="center" vertical="top" wrapText="1"/>
    </xf>
    <xf numFmtId="164" fontId="2" fillId="0" borderId="0" xfId="8" applyNumberFormat="1" applyFont="1" applyFill="1" applyBorder="1" applyAlignment="1" applyProtection="1">
      <alignment vertical="top" wrapText="1"/>
      <protection locked="0"/>
    </xf>
    <xf numFmtId="164" fontId="2" fillId="0" borderId="0" xfId="0" applyNumberFormat="1" applyFont="1" applyFill="1" applyBorder="1" applyAlignment="1" applyProtection="1">
      <alignment horizontal="left" vertical="top"/>
      <protection locked="0"/>
    </xf>
    <xf numFmtId="3" fontId="8" fillId="0" borderId="1" xfId="10" applyNumberFormat="1" applyFont="1" applyFill="1" applyBorder="1" applyAlignment="1" applyProtection="1">
      <alignment horizontal="center" vertical="center"/>
    </xf>
    <xf numFmtId="1" fontId="8" fillId="0" borderId="1" xfId="10" applyNumberFormat="1" applyFont="1" applyFill="1" applyBorder="1" applyAlignment="1" applyProtection="1">
      <alignment horizontal="center" vertical="center"/>
      <protection locked="0"/>
    </xf>
    <xf numFmtId="3" fontId="8" fillId="0" borderId="14" xfId="10" applyNumberFormat="1" applyFont="1" applyFill="1" applyBorder="1" applyAlignment="1" applyProtection="1">
      <alignment horizontal="center"/>
    </xf>
    <xf numFmtId="1" fontId="9" fillId="0" borderId="0" xfId="10" applyNumberFormat="1" applyFont="1" applyFill="1" applyBorder="1" applyProtection="1">
      <protection locked="0"/>
    </xf>
    <xf numFmtId="1" fontId="10" fillId="0" borderId="0" xfId="10" applyNumberFormat="1" applyFont="1" applyFill="1" applyBorder="1" applyProtection="1">
      <protection locked="0"/>
    </xf>
    <xf numFmtId="1" fontId="10" fillId="0" borderId="0" xfId="10" applyNumberFormat="1" applyFont="1" applyFill="1" applyBorder="1"/>
    <xf numFmtId="0" fontId="10" fillId="0" borderId="0" xfId="10" applyFont="1" applyFill="1" applyBorder="1"/>
    <xf numFmtId="0" fontId="10" fillId="0" borderId="0" xfId="10" applyFont="1" applyFill="1" applyProtection="1">
      <protection locked="0"/>
    </xf>
    <xf numFmtId="1" fontId="10" fillId="0" borderId="0" xfId="10" applyNumberFormat="1" applyFont="1" applyFill="1" applyProtection="1">
      <protection locked="0"/>
    </xf>
    <xf numFmtId="0" fontId="9" fillId="0" borderId="0" xfId="10" applyFont="1" applyFill="1" applyBorder="1" applyAlignment="1" applyProtection="1">
      <alignment horizontal="centerContinuous"/>
      <protection locked="0"/>
    </xf>
    <xf numFmtId="3" fontId="8" fillId="0" borderId="1" xfId="10" applyNumberFormat="1" applyFont="1" applyFill="1" applyBorder="1" applyAlignment="1" applyProtection="1">
      <alignment vertical="center"/>
    </xf>
    <xf numFmtId="0" fontId="9" fillId="0" borderId="1" xfId="10" applyFont="1" applyFill="1" applyBorder="1" applyProtection="1"/>
    <xf numFmtId="1" fontId="9" fillId="0" borderId="1" xfId="10" applyNumberFormat="1" applyFont="1" applyFill="1" applyBorder="1" applyAlignment="1" applyProtection="1">
      <alignment vertical="center"/>
    </xf>
    <xf numFmtId="1" fontId="8" fillId="0" borderId="1" xfId="10" applyNumberFormat="1" applyFont="1" applyFill="1" applyBorder="1" applyAlignment="1" applyProtection="1">
      <alignment horizontal="center" vertical="center"/>
    </xf>
    <xf numFmtId="1" fontId="9" fillId="0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Fill="1" applyBorder="1" applyAlignment="1" applyProtection="1">
      <alignment vertical="center"/>
    </xf>
    <xf numFmtId="1" fontId="8" fillId="0" borderId="1" xfId="10" applyNumberFormat="1" applyFont="1" applyFill="1" applyBorder="1" applyAlignment="1" applyProtection="1">
      <alignment vertical="center"/>
      <protection locked="0"/>
    </xf>
    <xf numFmtId="1" fontId="8" fillId="0" borderId="4" xfId="1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right" vertical="top"/>
      <protection locked="0"/>
    </xf>
    <xf numFmtId="0" fontId="10" fillId="0" borderId="1" xfId="10" applyFont="1" applyFill="1" applyBorder="1" applyProtection="1"/>
    <xf numFmtId="1" fontId="10" fillId="0" borderId="1" xfId="10" applyNumberFormat="1" applyFont="1" applyFill="1" applyBorder="1" applyProtection="1">
      <protection locked="0"/>
    </xf>
    <xf numFmtId="0" fontId="24" fillId="0" borderId="1" xfId="10" applyFont="1" applyFill="1" applyBorder="1" applyAlignment="1" applyProtection="1">
      <alignment horizontal="center"/>
    </xf>
    <xf numFmtId="1" fontId="10" fillId="0" borderId="1" xfId="10" applyNumberFormat="1" applyFont="1" applyFill="1" applyBorder="1" applyAlignment="1" applyProtection="1">
      <alignment horizontal="center"/>
    </xf>
    <xf numFmtId="1" fontId="10" fillId="0" borderId="1" xfId="10" applyNumberFormat="1" applyFont="1" applyFill="1" applyBorder="1" applyAlignment="1" applyProtection="1">
      <alignment horizontal="center"/>
      <protection locked="0"/>
    </xf>
    <xf numFmtId="1" fontId="9" fillId="0" borderId="1" xfId="10" applyNumberFormat="1" applyFont="1" applyFill="1" applyBorder="1" applyAlignment="1" applyProtection="1">
      <alignment horizontal="center"/>
    </xf>
    <xf numFmtId="1" fontId="9" fillId="0" borderId="1" xfId="10" applyNumberFormat="1" applyFont="1" applyFill="1" applyBorder="1" applyProtection="1">
      <protection locked="0"/>
    </xf>
    <xf numFmtId="1" fontId="9" fillId="0" borderId="1" xfId="10" applyNumberFormat="1" applyFont="1" applyFill="1" applyBorder="1" applyAlignment="1" applyProtection="1">
      <alignment horizontal="center"/>
      <protection locked="0"/>
    </xf>
    <xf numFmtId="1" fontId="24" fillId="0" borderId="1" xfId="10" applyNumberFormat="1" applyFont="1" applyFill="1" applyBorder="1" applyAlignment="1" applyProtection="1">
      <alignment horizontal="center"/>
    </xf>
    <xf numFmtId="1" fontId="10" fillId="0" borderId="1" xfId="10" applyNumberFormat="1" applyFont="1" applyFill="1" applyBorder="1" applyProtection="1"/>
    <xf numFmtId="3" fontId="24" fillId="0" borderId="1" xfId="10" applyNumberFormat="1" applyFont="1" applyFill="1" applyBorder="1" applyAlignment="1" applyProtection="1">
      <alignment horizontal="center"/>
    </xf>
    <xf numFmtId="3" fontId="24" fillId="0" borderId="14" xfId="10" applyNumberFormat="1" applyFont="1" applyFill="1" applyBorder="1" applyAlignment="1" applyProtection="1">
      <alignment horizontal="center"/>
    </xf>
    <xf numFmtId="0" fontId="8" fillId="0" borderId="0" xfId="6" applyFont="1" applyFill="1" applyAlignment="1" applyProtection="1">
      <alignment horizontal="centerContinuous"/>
      <protection locked="0"/>
    </xf>
    <xf numFmtId="0" fontId="11" fillId="0" borderId="0" xfId="8" applyFont="1" applyFill="1" applyAlignment="1" applyProtection="1">
      <alignment vertical="top"/>
      <protection locked="0"/>
    </xf>
    <xf numFmtId="0" fontId="9" fillId="0" borderId="0" xfId="6" applyFont="1" applyFill="1" applyBorder="1" applyAlignment="1" applyProtection="1">
      <alignment vertical="justify" wrapText="1"/>
      <protection locked="0"/>
    </xf>
    <xf numFmtId="0" fontId="8" fillId="0" borderId="0" xfId="6" applyFont="1" applyFill="1" applyBorder="1" applyAlignment="1" applyProtection="1">
      <alignment vertical="justify" wrapText="1"/>
      <protection locked="0"/>
    </xf>
    <xf numFmtId="0" fontId="8" fillId="0" borderId="0" xfId="6" applyFont="1" applyFill="1" applyAlignment="1" applyProtection="1">
      <alignment horizontal="left" vertical="center" wrapText="1"/>
      <protection locked="0"/>
    </xf>
    <xf numFmtId="0" fontId="8" fillId="0" borderId="1" xfId="6" applyFont="1" applyFill="1" applyBorder="1" applyAlignment="1" applyProtection="1">
      <alignment horizontal="centerContinuous" vertical="center" wrapText="1"/>
    </xf>
    <xf numFmtId="0" fontId="8" fillId="0" borderId="1" xfId="6" applyFont="1" applyFill="1" applyBorder="1" applyAlignment="1" applyProtection="1">
      <alignment horizontal="center" vertical="center" wrapText="1"/>
    </xf>
    <xf numFmtId="0" fontId="8" fillId="0" borderId="1" xfId="6" applyFont="1" applyFill="1" applyBorder="1" applyAlignment="1" applyProtection="1">
      <alignment horizontal="centerContinuous"/>
    </xf>
    <xf numFmtId="0" fontId="8" fillId="0" borderId="1" xfId="6" applyFont="1" applyFill="1" applyBorder="1" applyAlignment="1" applyProtection="1">
      <alignment horizontal="center"/>
    </xf>
    <xf numFmtId="0" fontId="8" fillId="0" borderId="1" xfId="6" applyFont="1" applyFill="1" applyBorder="1" applyAlignment="1" applyProtection="1">
      <alignment wrapText="1"/>
    </xf>
    <xf numFmtId="0" fontId="8" fillId="0" borderId="1" xfId="6" applyFont="1" applyFill="1" applyBorder="1" applyAlignment="1" applyProtection="1">
      <alignment vertical="justify" wrapText="1"/>
    </xf>
    <xf numFmtId="49" fontId="8" fillId="0" borderId="1" xfId="6" applyNumberFormat="1" applyFont="1" applyFill="1" applyBorder="1" applyAlignment="1" applyProtection="1">
      <alignment vertical="justify" wrapText="1"/>
    </xf>
    <xf numFmtId="0" fontId="9" fillId="0" borderId="1" xfId="6" applyFont="1" applyFill="1" applyBorder="1" applyProtection="1"/>
    <xf numFmtId="49" fontId="9" fillId="0" borderId="1" xfId="6" applyNumberFormat="1" applyFont="1" applyFill="1" applyBorder="1" applyAlignment="1" applyProtection="1">
      <alignment horizontal="center" vertical="center" wrapText="1"/>
    </xf>
    <xf numFmtId="0" fontId="9" fillId="0" borderId="1" xfId="6" applyFont="1" applyFill="1" applyBorder="1" applyAlignment="1" applyProtection="1">
      <alignment vertical="center" wrapText="1"/>
    </xf>
    <xf numFmtId="0" fontId="8" fillId="0" borderId="1" xfId="6" applyFont="1" applyFill="1" applyBorder="1" applyProtection="1"/>
    <xf numFmtId="49" fontId="8" fillId="0" borderId="1" xfId="6" applyNumberFormat="1" applyFont="1" applyFill="1" applyBorder="1" applyAlignment="1" applyProtection="1">
      <alignment horizontal="center" vertical="center" wrapText="1"/>
    </xf>
    <xf numFmtId="0" fontId="8" fillId="0" borderId="1" xfId="6" applyFont="1" applyFill="1" applyBorder="1" applyAlignment="1" applyProtection="1">
      <alignment horizontal="left" vertical="center" wrapText="1"/>
    </xf>
    <xf numFmtId="0" fontId="17" fillId="0" borderId="1" xfId="6" applyFont="1" applyFill="1" applyBorder="1" applyAlignment="1" applyProtection="1">
      <alignment vertical="justify"/>
    </xf>
    <xf numFmtId="49" fontId="9" fillId="0" borderId="5" xfId="6" applyNumberFormat="1" applyFont="1" applyFill="1" applyBorder="1" applyAlignment="1" applyProtection="1">
      <alignment horizontal="center" vertical="center" wrapText="1"/>
    </xf>
    <xf numFmtId="0" fontId="9" fillId="0" borderId="1" xfId="6" applyFont="1" applyFill="1" applyBorder="1" applyAlignment="1" applyProtection="1">
      <alignment vertical="justify"/>
    </xf>
    <xf numFmtId="49" fontId="13" fillId="0" borderId="1" xfId="6" applyNumberFormat="1" applyFont="1" applyFill="1" applyBorder="1" applyAlignment="1" applyProtection="1">
      <alignment horizontal="center" vertical="center" wrapText="1"/>
    </xf>
    <xf numFmtId="0" fontId="9" fillId="0" borderId="0" xfId="6" applyFont="1" applyFill="1" applyProtection="1">
      <protection locked="0"/>
    </xf>
    <xf numFmtId="1" fontId="9" fillId="0" borderId="0" xfId="6" applyNumberFormat="1" applyFont="1" applyFill="1" applyAlignment="1" applyProtection="1">
      <alignment vertical="center" wrapText="1"/>
      <protection locked="0"/>
    </xf>
    <xf numFmtId="1" fontId="9" fillId="0" borderId="0" xfId="6" applyNumberFormat="1" applyFont="1" applyFill="1" applyAlignment="1" applyProtection="1">
      <alignment horizontal="left" vertical="center" wrapText="1"/>
      <protection locked="0"/>
    </xf>
    <xf numFmtId="0" fontId="9" fillId="0" borderId="0" xfId="6" applyFont="1" applyFill="1" applyAlignment="1" applyProtection="1">
      <alignment vertical="center" wrapText="1"/>
      <protection locked="0"/>
    </xf>
    <xf numFmtId="0" fontId="9" fillId="0" borderId="0" xfId="6" applyFont="1" applyFill="1" applyAlignment="1" applyProtection="1">
      <alignment horizontal="left" vertical="center" wrapText="1"/>
      <protection locked="0"/>
    </xf>
    <xf numFmtId="164" fontId="9" fillId="0" borderId="0" xfId="6" applyNumberFormat="1" applyFont="1" applyFill="1" applyAlignment="1" applyProtection="1">
      <alignment horizontal="left" vertical="center" wrapText="1"/>
      <protection locked="0"/>
    </xf>
    <xf numFmtId="0" fontId="8" fillId="0" borderId="0" xfId="6" applyFont="1" applyFill="1" applyProtection="1">
      <protection locked="0"/>
    </xf>
    <xf numFmtId="0" fontId="9" fillId="0" borderId="0" xfId="6" applyFont="1" applyFill="1" applyAlignment="1" applyProtection="1">
      <protection locked="0"/>
    </xf>
    <xf numFmtId="0" fontId="8" fillId="0" borderId="0" xfId="6" applyFont="1" applyFill="1" applyBorder="1" applyAlignment="1" applyProtection="1">
      <alignment horizontal="centerContinuous"/>
      <protection locked="0"/>
    </xf>
    <xf numFmtId="0" fontId="15" fillId="0" borderId="0" xfId="7" applyFont="1" applyFill="1" applyProtection="1">
      <protection locked="0"/>
    </xf>
    <xf numFmtId="0" fontId="15" fillId="0" borderId="0" xfId="7" applyFont="1" applyFill="1" applyAlignment="1" applyProtection="1"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>
      <alignment vertical="top" wrapText="1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22" fillId="0" borderId="0" xfId="10" applyFont="1" applyFill="1" applyAlignment="1" applyProtection="1">
      <alignment horizontal="left" wrapText="1"/>
      <protection locked="0"/>
    </xf>
    <xf numFmtId="164" fontId="5" fillId="0" borderId="9" xfId="8" applyNumberFormat="1" applyFont="1" applyFill="1" applyBorder="1" applyAlignment="1" applyProtection="1">
      <alignment horizontal="center" vertical="top" wrapText="1"/>
    </xf>
    <xf numFmtId="164" fontId="5" fillId="0" borderId="1" xfId="8" applyNumberFormat="1" applyFont="1" applyFill="1" applyBorder="1" applyAlignment="1" applyProtection="1">
      <alignment vertical="top" wrapText="1"/>
      <protection locked="0"/>
    </xf>
    <xf numFmtId="0" fontId="9" fillId="0" borderId="1" xfId="6" applyFont="1" applyFill="1" applyBorder="1" applyAlignment="1" applyProtection="1"/>
    <xf numFmtId="0" fontId="9" fillId="0" borderId="1" xfId="6" applyFont="1" applyFill="1" applyBorder="1" applyAlignment="1" applyProtection="1">
      <alignment wrapText="1"/>
    </xf>
    <xf numFmtId="49" fontId="9" fillId="0" borderId="1" xfId="6" applyNumberFormat="1" applyFont="1" applyFill="1" applyBorder="1" applyAlignment="1" applyProtection="1">
      <alignment horizontal="center" vertical="center"/>
    </xf>
    <xf numFmtId="164" fontId="2" fillId="0" borderId="1" xfId="8" applyNumberFormat="1" applyFont="1" applyFill="1" applyBorder="1" applyAlignment="1" applyProtection="1">
      <alignment vertical="top" wrapText="1"/>
      <protection locked="0"/>
    </xf>
    <xf numFmtId="164" fontId="2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>
      <alignment vertical="top" wrapText="1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5" fillId="0" borderId="0" xfId="8" applyFont="1" applyFill="1" applyBorder="1" applyAlignment="1" applyProtection="1">
      <alignment horizontal="left" vertical="top" wrapText="1"/>
      <protection locked="0"/>
    </xf>
    <xf numFmtId="14" fontId="28" fillId="0" borderId="10" xfId="13" applyNumberFormat="1" applyFont="1" applyFill="1" applyBorder="1" applyAlignment="1" applyProtection="1">
      <alignment horizontal="center" vertical="top" wrapText="1"/>
    </xf>
    <xf numFmtId="0" fontId="28" fillId="0" borderId="18" xfId="8" applyFont="1" applyFill="1" applyBorder="1" applyAlignment="1" applyProtection="1">
      <alignment horizontal="center" vertical="top" wrapText="1"/>
    </xf>
    <xf numFmtId="164" fontId="29" fillId="0" borderId="9" xfId="8" applyNumberFormat="1" applyFont="1" applyFill="1" applyBorder="1" applyAlignment="1" applyProtection="1">
      <alignment vertical="top" wrapText="1"/>
    </xf>
    <xf numFmtId="164" fontId="29" fillId="0" borderId="1" xfId="8" applyNumberFormat="1" applyFont="1" applyFill="1" applyBorder="1" applyAlignment="1" applyProtection="1">
      <alignment vertical="top" wrapText="1"/>
    </xf>
    <xf numFmtId="164" fontId="29" fillId="0" borderId="1" xfId="8" applyNumberFormat="1" applyFont="1" applyFill="1" applyBorder="1" applyAlignment="1" applyProtection="1">
      <alignment vertical="top" wrapText="1"/>
      <protection locked="0"/>
    </xf>
    <xf numFmtId="164" fontId="28" fillId="0" borderId="1" xfId="8" applyNumberFormat="1" applyFont="1" applyFill="1" applyBorder="1" applyAlignment="1" applyProtection="1">
      <alignment vertical="top" wrapText="1"/>
      <protection locked="0"/>
    </xf>
    <xf numFmtId="164" fontId="29" fillId="0" borderId="1" xfId="8" applyNumberFormat="1" applyFont="1" applyFill="1" applyBorder="1" applyAlignment="1" applyProtection="1">
      <alignment horizontal="center" vertical="top" wrapText="1"/>
      <protection locked="0"/>
    </xf>
    <xf numFmtId="164" fontId="29" fillId="0" borderId="1" xfId="8" applyNumberFormat="1" applyFont="1" applyFill="1" applyBorder="1" applyAlignment="1" applyProtection="1">
      <alignment horizontal="center" vertical="top" wrapText="1"/>
    </xf>
    <xf numFmtId="164" fontId="28" fillId="0" borderId="1" xfId="8" applyNumberFormat="1" applyFont="1" applyFill="1" applyBorder="1" applyAlignment="1" applyProtection="1">
      <alignment horizontal="center" vertical="top" wrapText="1"/>
    </xf>
    <xf numFmtId="164" fontId="28" fillId="0" borderId="14" xfId="8" applyNumberFormat="1" applyFont="1" applyFill="1" applyBorder="1" applyAlignment="1" applyProtection="1">
      <alignment horizontal="center" vertical="top" wrapText="1"/>
    </xf>
    <xf numFmtId="0" fontId="28" fillId="0" borderId="0" xfId="8" applyFont="1" applyFill="1" applyBorder="1" applyAlignment="1" applyProtection="1">
      <alignment vertical="top" wrapText="1"/>
      <protection locked="0"/>
    </xf>
    <xf numFmtId="0" fontId="29" fillId="0" borderId="0" xfId="8" applyFont="1" applyFill="1" applyBorder="1" applyAlignment="1" applyProtection="1">
      <alignment horizontal="left" vertical="top"/>
      <protection locked="0"/>
    </xf>
    <xf numFmtId="0" fontId="2" fillId="0" borderId="0" xfId="9" applyFont="1" applyFill="1" applyBorder="1" applyAlignment="1" applyProtection="1">
      <alignment shrinkToFit="1"/>
      <protection locked="0"/>
    </xf>
    <xf numFmtId="14" fontId="2" fillId="0" borderId="18" xfId="13" applyNumberFormat="1" applyFont="1" applyFill="1" applyBorder="1" applyAlignment="1" applyProtection="1">
      <alignment horizontal="center" vertical="top" wrapText="1"/>
    </xf>
    <xf numFmtId="0" fontId="2" fillId="0" borderId="32" xfId="8" applyFont="1" applyFill="1" applyBorder="1" applyAlignment="1" applyProtection="1">
      <alignment horizontal="center" vertical="top" wrapText="1"/>
    </xf>
    <xf numFmtId="164" fontId="5" fillId="0" borderId="12" xfId="8" applyNumberFormat="1" applyFont="1" applyFill="1" applyBorder="1" applyAlignment="1" applyProtection="1">
      <alignment horizontal="center" vertical="top" wrapText="1"/>
      <protection locked="0"/>
    </xf>
    <xf numFmtId="164" fontId="5" fillId="0" borderId="12" xfId="8" applyNumberFormat="1" applyFont="1" applyFill="1" applyBorder="1" applyAlignment="1" applyProtection="1">
      <alignment vertical="top" wrapText="1"/>
      <protection locked="0"/>
    </xf>
    <xf numFmtId="164" fontId="2" fillId="0" borderId="12" xfId="8" applyNumberFormat="1" applyFont="1" applyFill="1" applyBorder="1" applyAlignment="1" applyProtection="1">
      <alignment horizontal="center" vertical="top" wrapText="1"/>
    </xf>
    <xf numFmtId="1" fontId="9" fillId="0" borderId="12" xfId="10" applyNumberFormat="1" applyFont="1" applyFill="1" applyBorder="1" applyAlignment="1" applyProtection="1">
      <alignment horizontal="center" vertical="center"/>
      <protection locked="0"/>
    </xf>
    <xf numFmtId="164" fontId="5" fillId="0" borderId="12" xfId="8" applyNumberFormat="1" applyFont="1" applyFill="1" applyBorder="1" applyAlignment="1" applyProtection="1">
      <alignment vertical="top" wrapText="1"/>
    </xf>
    <xf numFmtId="164" fontId="5" fillId="0" borderId="12" xfId="8" applyNumberFormat="1" applyFont="1" applyFill="1" applyBorder="1" applyAlignment="1" applyProtection="1">
      <alignment horizontal="center" vertical="top" wrapText="1"/>
    </xf>
    <xf numFmtId="164" fontId="5" fillId="0" borderId="31" xfId="8" applyNumberFormat="1" applyFont="1" applyFill="1" applyBorder="1" applyAlignment="1" applyProtection="1">
      <alignment horizontal="center" vertical="top" wrapText="1"/>
      <protection locked="0"/>
    </xf>
    <xf numFmtId="167" fontId="5" fillId="0" borderId="12" xfId="11" applyNumberFormat="1" applyFont="1" applyFill="1" applyBorder="1" applyAlignment="1" applyProtection="1">
      <alignment horizontal="center" vertical="center"/>
    </xf>
    <xf numFmtId="164" fontId="2" fillId="0" borderId="15" xfId="8" applyNumberFormat="1" applyFont="1" applyFill="1" applyBorder="1" applyAlignment="1" applyProtection="1">
      <alignment horizontal="center" vertical="top" wrapText="1"/>
    </xf>
    <xf numFmtId="0" fontId="5" fillId="0" borderId="0" xfId="8" applyFont="1" applyFill="1" applyAlignment="1" applyProtection="1">
      <alignment vertical="top"/>
      <protection locked="0"/>
    </xf>
    <xf numFmtId="0" fontId="9" fillId="0" borderId="20" xfId="10" applyFont="1" applyFill="1" applyBorder="1" applyAlignment="1" applyProtection="1">
      <alignment horizontal="centerContinuous"/>
      <protection locked="0"/>
    </xf>
    <xf numFmtId="14" fontId="2" fillId="0" borderId="10" xfId="13" applyNumberFormat="1" applyFont="1" applyFill="1" applyBorder="1" applyAlignment="1" applyProtection="1">
      <alignment horizontal="center" vertical="top" wrapText="1"/>
    </xf>
    <xf numFmtId="1" fontId="9" fillId="0" borderId="1" xfId="10" applyNumberFormat="1" applyFont="1" applyFill="1" applyBorder="1" applyAlignment="1" applyProtection="1">
      <alignment horizontal="center" vertical="center"/>
    </xf>
    <xf numFmtId="1" fontId="8" fillId="0" borderId="4" xfId="10" applyNumberFormat="1" applyFont="1" applyFill="1" applyBorder="1" applyAlignment="1" applyProtection="1">
      <alignment horizontal="center" vertical="center"/>
      <protection locked="0"/>
    </xf>
    <xf numFmtId="3" fontId="8" fillId="0" borderId="4" xfId="10" applyNumberFormat="1" applyFont="1" applyFill="1" applyBorder="1" applyAlignment="1" applyProtection="1">
      <alignment horizontal="center" vertical="center"/>
    </xf>
    <xf numFmtId="0" fontId="10" fillId="0" borderId="0" xfId="8" applyFont="1" applyFill="1" applyAlignment="1" applyProtection="1">
      <alignment vertical="top"/>
      <protection locked="0"/>
    </xf>
    <xf numFmtId="0" fontId="12" fillId="0" borderId="0" xfId="10" applyFont="1" applyFill="1" applyAlignment="1" applyProtection="1">
      <alignment horizontal="right"/>
      <protection locked="0"/>
    </xf>
    <xf numFmtId="14" fontId="2" fillId="0" borderId="19" xfId="13" applyNumberFormat="1" applyFont="1" applyFill="1" applyBorder="1" applyAlignment="1" applyProtection="1">
      <alignment horizontal="center" vertical="top" wrapText="1"/>
    </xf>
    <xf numFmtId="0" fontId="8" fillId="0" borderId="30" xfId="10" applyFont="1" applyFill="1" applyBorder="1" applyAlignment="1" applyProtection="1">
      <alignment horizontal="center" vertical="center" wrapText="1"/>
    </xf>
    <xf numFmtId="3" fontId="8" fillId="0" borderId="12" xfId="10" applyNumberFormat="1" applyFont="1" applyFill="1" applyBorder="1" applyAlignment="1" applyProtection="1">
      <alignment horizontal="center" vertical="center"/>
    </xf>
    <xf numFmtId="3" fontId="9" fillId="0" borderId="12" xfId="10" applyNumberFormat="1" applyFont="1" applyFill="1" applyBorder="1" applyAlignment="1" applyProtection="1">
      <alignment horizontal="center" vertical="center"/>
    </xf>
    <xf numFmtId="0" fontId="24" fillId="0" borderId="12" xfId="10" applyFont="1" applyFill="1" applyBorder="1" applyAlignment="1" applyProtection="1">
      <alignment horizontal="center"/>
    </xf>
    <xf numFmtId="1" fontId="9" fillId="0" borderId="12" xfId="10" applyNumberFormat="1" applyFont="1" applyFill="1" applyBorder="1" applyAlignment="1" applyProtection="1">
      <alignment horizontal="center" vertical="center"/>
    </xf>
    <xf numFmtId="1" fontId="24" fillId="0" borderId="12" xfId="10" applyNumberFormat="1" applyFont="1" applyFill="1" applyBorder="1" applyAlignment="1" applyProtection="1">
      <alignment horizontal="center"/>
    </xf>
    <xf numFmtId="3" fontId="24" fillId="0" borderId="12" xfId="10" applyNumberFormat="1" applyFont="1" applyFill="1" applyBorder="1" applyAlignment="1" applyProtection="1">
      <alignment horizontal="center"/>
    </xf>
    <xf numFmtId="1" fontId="8" fillId="0" borderId="12" xfId="10" applyNumberFormat="1" applyFont="1" applyFill="1" applyBorder="1" applyAlignment="1" applyProtection="1">
      <alignment horizontal="center" vertical="center"/>
      <protection locked="0"/>
    </xf>
    <xf numFmtId="3" fontId="24" fillId="0" borderId="15" xfId="10" applyNumberFormat="1" applyFont="1" applyFill="1" applyBorder="1" applyAlignment="1" applyProtection="1">
      <alignment horizontal="center"/>
    </xf>
    <xf numFmtId="1" fontId="5" fillId="0" borderId="1" xfId="10" applyNumberFormat="1" applyFont="1" applyFill="1" applyBorder="1" applyAlignment="1" applyProtection="1">
      <alignment horizontal="center" vertical="center"/>
      <protection locked="0"/>
    </xf>
    <xf numFmtId="167" fontId="5" fillId="0" borderId="1" xfId="11" applyNumberFormat="1" applyFont="1" applyFill="1" applyBorder="1" applyAlignment="1" applyProtection="1">
      <alignment horizontal="center" vertical="center"/>
    </xf>
    <xf numFmtId="167" fontId="5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>
      <alignment vertical="top" wrapText="1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6" applyFont="1" applyFill="1" applyAlignment="1" applyProtection="1">
      <alignment horizontal="left" vertical="justify"/>
      <protection locked="0"/>
    </xf>
    <xf numFmtId="0" fontId="8" fillId="2" borderId="0" xfId="9" applyFont="1" applyFill="1" applyAlignment="1" applyProtection="1">
      <alignment horizontal="center" wrapText="1"/>
      <protection locked="0"/>
    </xf>
    <xf numFmtId="0" fontId="8" fillId="2" borderId="0" xfId="9" applyFont="1" applyFill="1" applyBorder="1" applyAlignment="1" applyProtection="1">
      <alignment horizontal="center" vertical="center" wrapText="1"/>
      <protection locked="0"/>
    </xf>
    <xf numFmtId="0" fontId="20" fillId="2" borderId="0" xfId="8" applyFont="1" applyFill="1" applyAlignment="1" applyProtection="1">
      <alignment horizontal="center" vertical="top"/>
      <protection locked="0"/>
    </xf>
    <xf numFmtId="0" fontId="20" fillId="2" borderId="0" xfId="8" applyFont="1" applyFill="1" applyAlignment="1" applyProtection="1">
      <alignment horizontal="center" vertical="top" wrapText="1"/>
      <protection locked="0"/>
    </xf>
    <xf numFmtId="0" fontId="8" fillId="2" borderId="0" xfId="8" applyFont="1" applyFill="1" applyBorder="1" applyAlignment="1" applyProtection="1">
      <alignment horizontal="center" vertical="top" wrapText="1"/>
      <protection locked="0"/>
    </xf>
    <xf numFmtId="164" fontId="2" fillId="2" borderId="9" xfId="13" applyNumberFormat="1" applyFont="1" applyFill="1" applyBorder="1" applyAlignment="1" applyProtection="1">
      <alignment horizontal="center" vertical="top" wrapText="1"/>
    </xf>
    <xf numFmtId="49" fontId="8" fillId="2" borderId="1" xfId="9" applyNumberFormat="1" applyFont="1" applyFill="1" applyBorder="1" applyAlignment="1" applyProtection="1">
      <alignment horizontal="center" vertical="center" wrapText="1"/>
    </xf>
    <xf numFmtId="3" fontId="8" fillId="2" borderId="1" xfId="9" applyNumberFormat="1" applyFont="1" applyFill="1" applyBorder="1" applyAlignment="1" applyProtection="1">
      <alignment horizontal="center" wrapText="1"/>
    </xf>
    <xf numFmtId="167" fontId="9" fillId="2" borderId="1" xfId="11" applyNumberFormat="1" applyFont="1" applyFill="1" applyBorder="1" applyAlignment="1" applyProtection="1">
      <alignment horizontal="center" vertical="center"/>
    </xf>
    <xf numFmtId="167" fontId="8" fillId="2" borderId="1" xfId="11" applyNumberFormat="1" applyFont="1" applyFill="1" applyBorder="1" applyAlignment="1" applyProtection="1">
      <alignment horizontal="center" vertical="center"/>
    </xf>
    <xf numFmtId="167" fontId="8" fillId="2" borderId="14" xfId="11" applyNumberFormat="1" applyFont="1" applyFill="1" applyBorder="1" applyAlignment="1" applyProtection="1">
      <alignment horizontal="center" vertical="center"/>
    </xf>
    <xf numFmtId="1" fontId="8" fillId="2" borderId="0" xfId="9" applyNumberFormat="1" applyFont="1" applyFill="1" applyBorder="1" applyAlignment="1" applyProtection="1">
      <alignment horizontal="center" wrapText="1"/>
    </xf>
    <xf numFmtId="167" fontId="12" fillId="2" borderId="0" xfId="9" applyNumberFormat="1" applyFont="1" applyFill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12" fillId="2" borderId="0" xfId="9" applyFont="1" applyFill="1" applyAlignment="1" applyProtection="1">
      <alignment horizontal="center" wrapText="1"/>
    </xf>
    <xf numFmtId="0" fontId="8" fillId="0" borderId="0" xfId="9" applyFont="1" applyFill="1" applyAlignment="1" applyProtection="1">
      <alignment horizontal="center" wrapText="1"/>
      <protection locked="0"/>
    </xf>
    <xf numFmtId="0" fontId="8" fillId="0" borderId="0" xfId="9" applyFont="1" applyFill="1" applyBorder="1" applyAlignment="1" applyProtection="1">
      <alignment horizontal="center" vertical="center" wrapText="1"/>
      <protection locked="0"/>
    </xf>
    <xf numFmtId="0" fontId="20" fillId="0" borderId="0" xfId="8" applyFont="1" applyFill="1" applyAlignment="1" applyProtection="1">
      <alignment horizontal="center" vertical="top"/>
      <protection locked="0"/>
    </xf>
    <xf numFmtId="0" fontId="20" fillId="0" borderId="0" xfId="8" applyFont="1" applyFill="1" applyAlignment="1" applyProtection="1">
      <alignment horizontal="center" vertical="top" wrapText="1"/>
      <protection locked="0"/>
    </xf>
    <xf numFmtId="49" fontId="8" fillId="0" borderId="12" xfId="9" applyNumberFormat="1" applyFont="1" applyFill="1" applyBorder="1" applyAlignment="1" applyProtection="1">
      <alignment horizontal="center" vertical="center" wrapText="1"/>
    </xf>
    <xf numFmtId="3" fontId="8" fillId="0" borderId="12" xfId="9" applyNumberFormat="1" applyFont="1" applyFill="1" applyBorder="1" applyAlignment="1" applyProtection="1">
      <alignment horizontal="center" wrapText="1"/>
    </xf>
    <xf numFmtId="167" fontId="9" fillId="0" borderId="12" xfId="11" applyNumberFormat="1" applyFont="1" applyFill="1" applyBorder="1" applyAlignment="1" applyProtection="1">
      <alignment horizontal="center" vertical="center"/>
    </xf>
    <xf numFmtId="167" fontId="8" fillId="0" borderId="12" xfId="11" applyNumberFormat="1" applyFont="1" applyFill="1" applyBorder="1" applyAlignment="1" applyProtection="1">
      <alignment horizontal="center" vertical="center"/>
    </xf>
    <xf numFmtId="167" fontId="8" fillId="0" borderId="31" xfId="11" applyNumberFormat="1" applyFont="1" applyFill="1" applyBorder="1" applyAlignment="1" applyProtection="1">
      <alignment horizontal="center" vertical="center"/>
    </xf>
    <xf numFmtId="167" fontId="8" fillId="0" borderId="33" xfId="11" applyNumberFormat="1" applyFont="1" applyFill="1" applyBorder="1" applyAlignment="1" applyProtection="1">
      <alignment horizontal="center" vertical="center"/>
    </xf>
    <xf numFmtId="1" fontId="8" fillId="0" borderId="0" xfId="9" applyNumberFormat="1" applyFont="1" applyFill="1" applyBorder="1" applyAlignment="1" applyProtection="1">
      <alignment horizontal="center" wrapText="1"/>
    </xf>
    <xf numFmtId="0" fontId="8" fillId="0" borderId="0" xfId="8" applyFont="1" applyFill="1" applyAlignment="1" applyProtection="1">
      <alignment horizontal="center" vertical="top" wrapText="1"/>
    </xf>
    <xf numFmtId="167" fontId="12" fillId="0" borderId="0" xfId="9" applyNumberFormat="1" applyFont="1" applyFill="1" applyAlignment="1" applyProtection="1">
      <alignment horizontal="center" wrapText="1"/>
    </xf>
    <xf numFmtId="0" fontId="12" fillId="0" borderId="0" xfId="9" applyFont="1" applyFill="1" applyAlignment="1" applyProtection="1">
      <alignment horizontal="center" wrapText="1"/>
    </xf>
    <xf numFmtId="0" fontId="9" fillId="0" borderId="1" xfId="6" applyFont="1" applyFill="1" applyBorder="1" applyAlignment="1" applyProtection="1">
      <alignment horizontal="left" vertical="center" wrapText="1"/>
    </xf>
    <xf numFmtId="164" fontId="9" fillId="0" borderId="1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6" applyNumberFormat="1" applyFont="1" applyFill="1" applyBorder="1" applyAlignment="1" applyProtection="1">
      <alignment horizontal="center" vertical="center" wrapText="1"/>
    </xf>
    <xf numFmtId="164" fontId="9" fillId="0" borderId="1" xfId="6" applyNumberFormat="1" applyFont="1" applyFill="1" applyBorder="1" applyAlignment="1" applyProtection="1">
      <alignment horizontal="center" vertical="center"/>
      <protection locked="0"/>
    </xf>
    <xf numFmtId="164" fontId="8" fillId="0" borderId="1" xfId="6" applyNumberFormat="1" applyFont="1" applyFill="1" applyBorder="1" applyAlignment="1" applyProtection="1">
      <alignment horizontal="center" vertical="center" wrapText="1"/>
    </xf>
    <xf numFmtId="0" fontId="15" fillId="0" borderId="1" xfId="7" applyFont="1" applyFill="1" applyBorder="1"/>
    <xf numFmtId="164" fontId="9" fillId="0" borderId="5" xfId="6" applyNumberFormat="1" applyFont="1" applyFill="1" applyBorder="1" applyAlignment="1" applyProtection="1">
      <alignment horizontal="center" vertical="center" wrapText="1"/>
    </xf>
    <xf numFmtId="49" fontId="9" fillId="0" borderId="1" xfId="11" applyNumberFormat="1" applyFont="1" applyFill="1" applyBorder="1" applyAlignment="1" applyProtection="1">
      <alignment horizontal="center" vertical="center" wrapText="1"/>
    </xf>
    <xf numFmtId="3" fontId="8" fillId="0" borderId="1" xfId="11" applyNumberFormat="1" applyFont="1" applyFill="1" applyBorder="1" applyAlignment="1" applyProtection="1">
      <alignment horizontal="center" vertical="center"/>
    </xf>
    <xf numFmtId="167" fontId="8" fillId="0" borderId="1" xfId="11" applyNumberFormat="1" applyFont="1" applyFill="1" applyBorder="1" applyAlignment="1" applyProtection="1">
      <alignment vertical="center"/>
    </xf>
    <xf numFmtId="3" fontId="9" fillId="0" borderId="1" xfId="11" applyNumberFormat="1" applyFont="1" applyFill="1" applyBorder="1" applyAlignment="1" applyProtection="1">
      <alignment horizontal="center" vertical="center"/>
    </xf>
    <xf numFmtId="1" fontId="9" fillId="0" borderId="1" xfId="11" applyNumberFormat="1" applyFont="1" applyFill="1" applyBorder="1" applyAlignment="1" applyProtection="1">
      <alignment horizontal="center" vertical="center"/>
      <protection locked="0"/>
    </xf>
    <xf numFmtId="167" fontId="8" fillId="0" borderId="1" xfId="11" applyNumberFormat="1" applyFont="1" applyFill="1" applyBorder="1" applyAlignment="1" applyProtection="1">
      <alignment horizontal="center" vertical="center"/>
    </xf>
    <xf numFmtId="1" fontId="8" fillId="0" borderId="1" xfId="11" applyNumberFormat="1" applyFont="1" applyFill="1" applyBorder="1" applyAlignment="1" applyProtection="1">
      <alignment horizontal="center" vertical="center"/>
      <protection locked="0"/>
    </xf>
    <xf numFmtId="3" fontId="8" fillId="0" borderId="3" xfId="11" applyNumberFormat="1" applyFont="1" applyFill="1" applyBorder="1" applyAlignment="1" applyProtection="1">
      <alignment horizontal="center" vertical="center"/>
    </xf>
    <xf numFmtId="1" fontId="9" fillId="0" borderId="1" xfId="11" applyNumberFormat="1" applyFont="1" applyFill="1" applyBorder="1" applyAlignment="1" applyProtection="1">
      <alignment horizontal="center" vertical="center"/>
    </xf>
    <xf numFmtId="3" fontId="9" fillId="0" borderId="3" xfId="11" applyNumberFormat="1" applyFont="1" applyFill="1" applyBorder="1" applyAlignment="1" applyProtection="1">
      <alignment horizontal="center" vertical="center"/>
    </xf>
    <xf numFmtId="1" fontId="9" fillId="0" borderId="1" xfId="11" applyNumberFormat="1" applyFont="1" applyFill="1" applyBorder="1" applyAlignment="1" applyProtection="1">
      <alignment vertical="center"/>
      <protection locked="0"/>
    </xf>
    <xf numFmtId="3" fontId="9" fillId="0" borderId="5" xfId="11" applyNumberFormat="1" applyFont="1" applyFill="1" applyBorder="1" applyAlignment="1" applyProtection="1">
      <alignment horizontal="center" vertical="center"/>
    </xf>
    <xf numFmtId="3" fontId="9" fillId="0" borderId="5" xfId="11" applyNumberFormat="1" applyFont="1" applyFill="1" applyBorder="1" applyAlignment="1" applyProtection="1">
      <alignment vertical="center"/>
    </xf>
    <xf numFmtId="167" fontId="9" fillId="0" borderId="1" xfId="11" applyNumberFormat="1" applyFont="1" applyFill="1" applyBorder="1" applyAlignment="1" applyProtection="1">
      <alignment horizontal="center" vertical="center"/>
    </xf>
    <xf numFmtId="3" fontId="9" fillId="0" borderId="1" xfId="11" applyNumberFormat="1" applyFont="1" applyFill="1" applyBorder="1" applyAlignment="1" applyProtection="1">
      <alignment vertical="center"/>
    </xf>
    <xf numFmtId="1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Protection="1"/>
    <xf numFmtId="0" fontId="9" fillId="0" borderId="1" xfId="3" applyFont="1" applyFill="1" applyBorder="1" applyAlignment="1" applyProtection="1">
      <alignment horizontal="center" vertical="center" wrapText="1"/>
    </xf>
    <xf numFmtId="1" fontId="8" fillId="0" borderId="1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8" fillId="0" borderId="4" xfId="3" applyFont="1" applyFill="1" applyBorder="1" applyAlignment="1" applyProtection="1">
      <alignment horizontal="centerContinuous" vertical="center" wrapText="1"/>
    </xf>
    <xf numFmtId="0" fontId="8" fillId="0" borderId="1" xfId="3" applyFont="1" applyFill="1" applyBorder="1" applyAlignment="1" applyProtection="1">
      <alignment horizontal="center"/>
    </xf>
    <xf numFmtId="0" fontId="9" fillId="0" borderId="1" xfId="3" applyFont="1" applyFill="1" applyBorder="1" applyAlignment="1" applyProtection="1">
      <alignment horizontal="center"/>
    </xf>
    <xf numFmtId="164" fontId="9" fillId="0" borderId="1" xfId="3" applyNumberFormat="1" applyFont="1" applyFill="1" applyBorder="1" applyAlignment="1" applyProtection="1">
      <alignment horizontal="center" vertical="center" wrapText="1"/>
    </xf>
    <xf numFmtId="164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3" applyNumberFormat="1" applyFont="1" applyFill="1" applyBorder="1" applyAlignment="1" applyProtection="1">
      <alignment horizontal="center"/>
      <protection locked="0"/>
    </xf>
    <xf numFmtId="164" fontId="8" fillId="0" borderId="1" xfId="3" applyNumberFormat="1" applyFont="1" applyFill="1" applyBorder="1" applyAlignment="1" applyProtection="1">
      <alignment horizontal="center" vertical="center" wrapText="1"/>
    </xf>
    <xf numFmtId="164" fontId="9" fillId="0" borderId="1" xfId="3" applyNumberFormat="1" applyFont="1" applyFill="1" applyBorder="1" applyAlignment="1" applyProtection="1">
      <alignment horizontal="center"/>
    </xf>
    <xf numFmtId="0" fontId="15" fillId="0" borderId="0" xfId="7" applyFont="1" applyFill="1" applyAlignment="1">
      <alignment horizontal="center"/>
    </xf>
    <xf numFmtId="1" fontId="9" fillId="0" borderId="0" xfId="3" applyNumberFormat="1" applyFont="1" applyFill="1" applyBorder="1" applyAlignment="1" applyProtection="1">
      <alignment horizontal="center" vertical="center" wrapText="1"/>
    </xf>
    <xf numFmtId="1" fontId="9" fillId="0" borderId="0" xfId="3" applyNumberFormat="1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horizontal="center"/>
    </xf>
    <xf numFmtId="1" fontId="9" fillId="0" borderId="1" xfId="3" applyNumberFormat="1" applyFont="1" applyFill="1" applyBorder="1" applyAlignment="1" applyProtection="1">
      <alignment horizontal="center"/>
    </xf>
    <xf numFmtId="168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9" fillId="0" borderId="1" xfId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vertical="top" wrapText="1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6" applyFont="1" applyFill="1" applyAlignment="1" applyProtection="1">
      <alignment horizontal="center"/>
      <protection locked="0"/>
    </xf>
    <xf numFmtId="0" fontId="5" fillId="0" borderId="0" xfId="0" applyFont="1" applyFill="1" applyBorder="1" applyAlignment="1">
      <alignment vertical="top" wrapText="1"/>
    </xf>
    <xf numFmtId="164" fontId="5" fillId="0" borderId="0" xfId="8" applyNumberFormat="1" applyFont="1" applyFill="1" applyAlignment="1" applyProtection="1">
      <alignment vertical="top" wrapText="1"/>
      <protection locked="0"/>
    </xf>
    <xf numFmtId="164" fontId="5" fillId="0" borderId="1" xfId="8" applyNumberFormat="1" applyFont="1" applyFill="1" applyBorder="1" applyAlignment="1" applyProtection="1">
      <alignment horizontal="left" vertical="top" wrapText="1"/>
      <protection locked="0"/>
    </xf>
    <xf numFmtId="164" fontId="5" fillId="0" borderId="9" xfId="0" applyNumberFormat="1" applyFont="1" applyFill="1" applyBorder="1" applyAlignment="1" applyProtection="1">
      <alignment horizontal="center" vertical="top" wrapText="1"/>
    </xf>
    <xf numFmtId="164" fontId="5" fillId="0" borderId="1" xfId="0" applyNumberFormat="1" applyFont="1" applyFill="1" applyBorder="1" applyAlignment="1" applyProtection="1">
      <alignment horizontal="center" vertical="top" wrapText="1"/>
    </xf>
    <xf numFmtId="164" fontId="5" fillId="0" borderId="1" xfId="0" applyNumberFormat="1" applyFont="1" applyFill="1" applyBorder="1" applyAlignment="1" applyProtection="1">
      <alignment horizontal="center" vertical="top"/>
    </xf>
    <xf numFmtId="0" fontId="29" fillId="0" borderId="0" xfId="0" applyFont="1" applyFill="1" applyBorder="1" applyAlignment="1">
      <alignment vertical="top" wrapText="1"/>
    </xf>
    <xf numFmtId="1" fontId="29" fillId="0" borderId="1" xfId="10" applyNumberFormat="1" applyFont="1" applyFill="1" applyBorder="1" applyAlignment="1" applyProtection="1">
      <alignment horizontal="center" vertical="center"/>
      <protection locked="0"/>
    </xf>
    <xf numFmtId="0" fontId="29" fillId="0" borderId="0" xfId="8" applyFont="1" applyFill="1" applyAlignment="1" applyProtection="1">
      <alignment vertical="top" wrapText="1"/>
      <protection locked="0"/>
    </xf>
    <xf numFmtId="164" fontId="5" fillId="0" borderId="19" xfId="0" applyNumberFormat="1" applyFont="1" applyFill="1" applyBorder="1" applyAlignment="1" applyProtection="1">
      <alignment vertical="top" wrapText="1"/>
    </xf>
    <xf numFmtId="164" fontId="5" fillId="0" borderId="12" xfId="0" applyNumberFormat="1" applyFont="1" applyFill="1" applyBorder="1" applyAlignment="1" applyProtection="1">
      <alignment vertical="top" wrapText="1"/>
    </xf>
    <xf numFmtId="1" fontId="5" fillId="0" borderId="12" xfId="10" applyNumberFormat="1" applyFont="1" applyFill="1" applyBorder="1" applyAlignment="1" applyProtection="1">
      <alignment horizontal="center" vertical="center"/>
      <protection locked="0"/>
    </xf>
    <xf numFmtId="164" fontId="5" fillId="0" borderId="12" xfId="0" applyNumberFormat="1" applyFont="1" applyFill="1" applyBorder="1" applyAlignment="1" applyProtection="1">
      <alignment vertical="top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>
      <alignment vertical="top" wrapText="1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5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  <protection locked="0"/>
    </xf>
    <xf numFmtId="1" fontId="10" fillId="0" borderId="0" xfId="10" applyNumberFormat="1" applyFont="1" applyFill="1" applyBorder="1" applyAlignment="1" applyProtection="1">
      <alignment horizontal="left"/>
      <protection locked="0"/>
    </xf>
    <xf numFmtId="49" fontId="8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22" fillId="0" borderId="0" xfId="10" applyFont="1" applyFill="1" applyAlignment="1" applyProtection="1">
      <alignment horizontal="left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11" applyFont="1" applyFill="1" applyBorder="1" applyAlignment="1" applyProtection="1">
      <alignment horizontal="left"/>
      <protection locked="0"/>
    </xf>
    <xf numFmtId="49" fontId="8" fillId="0" borderId="29" xfId="8" applyNumberFormat="1" applyFont="1" applyFill="1" applyBorder="1" applyAlignment="1" applyProtection="1">
      <alignment horizontal="left" vertical="top" wrapText="1"/>
      <protection locked="0"/>
    </xf>
    <xf numFmtId="0" fontId="8" fillId="0" borderId="0" xfId="11" applyFont="1" applyFill="1" applyAlignment="1">
      <alignment horizontal="center" wrapText="1"/>
    </xf>
    <xf numFmtId="49" fontId="8" fillId="0" borderId="0" xfId="8" applyNumberFormat="1" applyFont="1" applyFill="1" applyBorder="1" applyAlignment="1" applyProtection="1">
      <alignment horizontal="center" vertical="top" wrapText="1"/>
      <protection locked="0"/>
    </xf>
    <xf numFmtId="0" fontId="5" fillId="0" borderId="0" xfId="11" applyFont="1" applyFill="1" applyAlignment="1" applyProtection="1">
      <alignment horizontal="left"/>
      <protection locked="0"/>
    </xf>
    <xf numFmtId="0" fontId="9" fillId="0" borderId="0" xfId="6" applyFont="1" applyFill="1" applyBorder="1" applyAlignment="1" applyProtection="1">
      <alignment horizontal="center" vertical="justify" wrapText="1"/>
      <protection locked="0"/>
    </xf>
    <xf numFmtId="0" fontId="9" fillId="0" borderId="0" xfId="6" applyFont="1" applyFill="1" applyAlignment="1" applyProtection="1">
      <alignment horizontal="center"/>
      <protection locked="0"/>
    </xf>
    <xf numFmtId="0" fontId="8" fillId="0" borderId="0" xfId="6" applyFont="1" applyFill="1" applyAlignment="1" applyProtection="1">
      <alignment horizontal="left"/>
      <protection locked="0"/>
    </xf>
    <xf numFmtId="0" fontId="9" fillId="0" borderId="0" xfId="6" applyFont="1" applyFill="1" applyAlignment="1" applyProtection="1">
      <alignment horizontal="left"/>
      <protection locked="0"/>
    </xf>
    <xf numFmtId="0" fontId="8" fillId="0" borderId="3" xfId="6" applyFont="1" applyFill="1" applyBorder="1" applyAlignment="1" applyProtection="1">
      <alignment horizontal="center" vertical="center" wrapText="1"/>
    </xf>
    <xf numFmtId="0" fontId="8" fillId="0" borderId="5" xfId="6" applyFont="1" applyFill="1" applyBorder="1" applyAlignment="1" applyProtection="1">
      <alignment horizontal="center" vertical="center" wrapText="1"/>
    </xf>
    <xf numFmtId="0" fontId="7" fillId="0" borderId="0" xfId="6" applyFont="1" applyFill="1" applyAlignment="1" applyProtection="1">
      <alignment horizontal="left"/>
      <protection locked="0"/>
    </xf>
    <xf numFmtId="49" fontId="8" fillId="0" borderId="0" xfId="6" applyNumberFormat="1" applyFont="1" applyFill="1" applyAlignment="1" applyProtection="1">
      <alignment horizontal="right"/>
      <protection locked="0"/>
    </xf>
    <xf numFmtId="0" fontId="4" fillId="0" borderId="0" xfId="6" applyFont="1" applyFill="1" applyAlignment="1" applyProtection="1">
      <alignment horizontal="left"/>
      <protection locked="0"/>
    </xf>
    <xf numFmtId="0" fontId="8" fillId="0" borderId="0" xfId="6" applyFont="1" applyFill="1" applyAlignment="1" applyProtection="1">
      <alignment horizontal="center"/>
      <protection locked="0"/>
    </xf>
    <xf numFmtId="0" fontId="8" fillId="0" borderId="24" xfId="6" applyFont="1" applyFill="1" applyBorder="1" applyAlignment="1" applyProtection="1">
      <alignment horizontal="center" vertical="center" wrapText="1"/>
    </xf>
    <xf numFmtId="0" fontId="8" fillId="0" borderId="26" xfId="6" applyFont="1" applyFill="1" applyBorder="1" applyAlignment="1" applyProtection="1">
      <alignment horizontal="center" vertical="center" wrapText="1"/>
    </xf>
    <xf numFmtId="0" fontId="8" fillId="0" borderId="27" xfId="6" applyFont="1" applyFill="1" applyBorder="1" applyAlignment="1" applyProtection="1">
      <alignment horizontal="center" vertical="center" wrapText="1"/>
    </xf>
    <xf numFmtId="0" fontId="8" fillId="0" borderId="28" xfId="6" applyFont="1" applyFill="1" applyBorder="1" applyAlignment="1" applyProtection="1">
      <alignment horizontal="center" vertical="center" wrapText="1"/>
    </xf>
    <xf numFmtId="49" fontId="8" fillId="0" borderId="3" xfId="6" applyNumberFormat="1" applyFont="1" applyFill="1" applyBorder="1" applyAlignment="1" applyProtection="1">
      <alignment horizontal="center" vertical="center" wrapText="1"/>
    </xf>
    <xf numFmtId="49" fontId="8" fillId="0" borderId="5" xfId="6" applyNumberFormat="1" applyFont="1" applyFill="1" applyBorder="1" applyAlignment="1" applyProtection="1">
      <alignment horizontal="center" vertical="center" wrapText="1"/>
    </xf>
    <xf numFmtId="0" fontId="8" fillId="0" borderId="0" xfId="6" applyFont="1" applyFill="1" applyBorder="1" applyAlignment="1" applyProtection="1">
      <alignment horizontal="left" vertical="justify" wrapText="1"/>
      <protection locked="0"/>
    </xf>
    <xf numFmtId="0" fontId="9" fillId="0" borderId="0" xfId="6" applyFont="1" applyFill="1" applyBorder="1" applyAlignment="1" applyProtection="1">
      <alignment horizontal="left" vertical="justify" wrapText="1"/>
      <protection locked="0"/>
    </xf>
    <xf numFmtId="49" fontId="8" fillId="0" borderId="0" xfId="3" applyNumberFormat="1" applyFont="1" applyFill="1" applyAlignment="1" applyProtection="1">
      <alignment horizontal="center" vertical="center" wrapText="1"/>
      <protection locked="0"/>
    </xf>
    <xf numFmtId="0" fontId="8" fillId="0" borderId="0" xfId="6" applyFont="1" applyFill="1" applyAlignment="1" applyProtection="1">
      <alignment horizontal="left" vertical="justify"/>
      <protection locked="0"/>
    </xf>
    <xf numFmtId="1" fontId="8" fillId="0" borderId="0" xfId="6" applyNumberFormat="1" applyFont="1" applyFill="1" applyBorder="1" applyAlignment="1" applyProtection="1">
      <alignment horizontal="center" vertical="justify"/>
      <protection locked="0"/>
    </xf>
    <xf numFmtId="49" fontId="9" fillId="0" borderId="0" xfId="3" applyNumberFormat="1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horizontal="left" vertical="center" wrapText="1"/>
      <protection locked="0"/>
    </xf>
    <xf numFmtId="0" fontId="8" fillId="2" borderId="0" xfId="4" applyFont="1" applyFill="1" applyAlignment="1" applyProtection="1">
      <alignment horizontal="center" vertical="center" wrapText="1"/>
      <protection locked="0"/>
    </xf>
    <xf numFmtId="0" fontId="2" fillId="2" borderId="0" xfId="8" applyFont="1" applyFill="1" applyBorder="1" applyAlignment="1" applyProtection="1">
      <alignment horizontal="left" vertical="top" wrapText="1"/>
      <protection locked="0"/>
    </xf>
    <xf numFmtId="0" fontId="5" fillId="2" borderId="0" xfId="8" applyFont="1" applyFill="1" applyBorder="1" applyAlignment="1" applyProtection="1">
      <alignment horizontal="left" vertical="top" wrapText="1"/>
      <protection locked="0"/>
    </xf>
    <xf numFmtId="49" fontId="8" fillId="2" borderId="0" xfId="6" applyNumberFormat="1" applyFont="1" applyFill="1" applyAlignment="1" applyProtection="1">
      <alignment horizontal="left" vertical="justify"/>
      <protection locked="0"/>
    </xf>
    <xf numFmtId="0" fontId="5" fillId="2" borderId="0" xfId="6" applyFont="1" applyFill="1" applyAlignment="1" applyProtection="1">
      <alignment horizontal="left"/>
      <protection locked="0"/>
    </xf>
    <xf numFmtId="0" fontId="15" fillId="2" borderId="0" xfId="7" applyFont="1" applyFill="1" applyAlignment="1" applyProtection="1">
      <alignment horizontal="center"/>
    </xf>
    <xf numFmtId="1" fontId="8" fillId="2" borderId="0" xfId="4" applyNumberFormat="1" applyFont="1" applyFill="1" applyAlignment="1" applyProtection="1">
      <alignment horizontal="center" vertical="center"/>
      <protection locked="0"/>
    </xf>
    <xf numFmtId="49" fontId="7" fillId="2" borderId="0" xfId="5" applyNumberFormat="1" applyFont="1" applyFill="1" applyAlignment="1" applyProtection="1">
      <alignment horizontal="left" vertical="center" wrapText="1"/>
      <protection locked="0"/>
    </xf>
    <xf numFmtId="49" fontId="7" fillId="2" borderId="0" xfId="6" applyNumberFormat="1" applyFont="1" applyFill="1" applyAlignment="1" applyProtection="1">
      <alignment horizontal="left" vertical="justify"/>
      <protection locked="0"/>
    </xf>
    <xf numFmtId="0" fontId="7" fillId="2" borderId="0" xfId="5" applyFont="1" applyFill="1" applyAlignment="1" applyProtection="1">
      <alignment horizontal="left"/>
      <protection locked="0"/>
    </xf>
  </cellXfs>
  <cellStyles count="15">
    <cellStyle name="Comma" xfId="1" builtinId="3"/>
    <cellStyle name="Currency" xfId="2" builtinId="4"/>
    <cellStyle name="Normal" xfId="0" builtinId="0"/>
    <cellStyle name="Normal 2" xfId="12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Баланс 2" xfId="13"/>
    <cellStyle name="Normal_Отч.парич.поток" xfId="9"/>
    <cellStyle name="Normal_Отч.прих-разх" xfId="10"/>
    <cellStyle name="Normal_Отч.прих-разх 2" xfId="14"/>
    <cellStyle name="Normal_Отч.собств.кап." xfId="11"/>
  </cellStyles>
  <dxfs count="0"/>
  <tableStyles count="0" defaultTableStyle="TableStyleMedium2" defaultPivotStyle="PivotStyleLight16"/>
  <colors>
    <mruColors>
      <color rgb="FF00FF00"/>
      <color rgb="FF99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2419350</xdr:colOff>
      <xdr:row>4</xdr:row>
      <xdr:rowOff>85311</xdr:rowOff>
    </xdr:to>
    <xdr:pic>
      <xdr:nvPicPr>
        <xdr:cNvPr id="8434" name="Picture 1" descr="BREF logo 2">
          <a:extLst>
            <a:ext uri="{FF2B5EF4-FFF2-40B4-BE49-F238E27FC236}">
              <a16:creationId xmlns:a16="http://schemas.microsoft.com/office/drawing/2014/main" xmlns="" id="{00000000-0008-0000-0000-0000F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34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2419350</xdr:colOff>
      <xdr:row>5</xdr:row>
      <xdr:rowOff>66675</xdr:rowOff>
    </xdr:to>
    <xdr:pic>
      <xdr:nvPicPr>
        <xdr:cNvPr id="7376" name="Picture 1" descr="BREF logo 2">
          <a:extLst>
            <a:ext uri="{FF2B5EF4-FFF2-40B4-BE49-F238E27FC236}">
              <a16:creationId xmlns:a16="http://schemas.microsoft.com/office/drawing/2014/main" xmlns="" id="{00000000-0008-0000-0100-0000D0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34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2419350</xdr:colOff>
      <xdr:row>5</xdr:row>
      <xdr:rowOff>66675</xdr:rowOff>
    </xdr:to>
    <xdr:pic>
      <xdr:nvPicPr>
        <xdr:cNvPr id="6322" name="Picture 1" descr="BREF logo 2">
          <a:extLst>
            <a:ext uri="{FF2B5EF4-FFF2-40B4-BE49-F238E27FC236}">
              <a16:creationId xmlns:a16="http://schemas.microsoft.com/office/drawing/2014/main" xmlns="" id="{00000000-0008-0000-0200-0000B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34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2419350</xdr:colOff>
      <xdr:row>5</xdr:row>
      <xdr:rowOff>66675</xdr:rowOff>
    </xdr:to>
    <xdr:pic>
      <xdr:nvPicPr>
        <xdr:cNvPr id="5274" name="Picture 1" descr="BREF logo 2">
          <a:extLst>
            <a:ext uri="{FF2B5EF4-FFF2-40B4-BE49-F238E27FC236}">
              <a16:creationId xmlns:a16="http://schemas.microsoft.com/office/drawing/2014/main" xmlns="" id="{00000000-0008-0000-0300-00009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34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2143125</xdr:colOff>
      <xdr:row>5</xdr:row>
      <xdr:rowOff>47625</xdr:rowOff>
    </xdr:to>
    <xdr:pic>
      <xdr:nvPicPr>
        <xdr:cNvPr id="4256" name="Picture 1" descr="BREF logo 2">
          <a:extLst>
            <a:ext uri="{FF2B5EF4-FFF2-40B4-BE49-F238E27FC236}">
              <a16:creationId xmlns:a16="http://schemas.microsoft.com/office/drawing/2014/main" xmlns="" id="{00000000-0008-0000-0400-0000A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234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2419350</xdr:colOff>
      <xdr:row>5</xdr:row>
      <xdr:rowOff>66675</xdr:rowOff>
    </xdr:to>
    <xdr:pic>
      <xdr:nvPicPr>
        <xdr:cNvPr id="3226" name="Picture 1" descr="BREF logo 2">
          <a:extLst>
            <a:ext uri="{FF2B5EF4-FFF2-40B4-BE49-F238E27FC236}">
              <a16:creationId xmlns:a16="http://schemas.microsoft.com/office/drawing/2014/main" xmlns="" id="{00000000-0008-0000-0500-00009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34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2419350</xdr:colOff>
      <xdr:row>5</xdr:row>
      <xdr:rowOff>66675</xdr:rowOff>
    </xdr:to>
    <xdr:pic>
      <xdr:nvPicPr>
        <xdr:cNvPr id="2202" name="Picture 1" descr="BREF logo 2">
          <a:extLst>
            <a:ext uri="{FF2B5EF4-FFF2-40B4-BE49-F238E27FC236}">
              <a16:creationId xmlns:a16="http://schemas.microsoft.com/office/drawing/2014/main" xmlns="" id="{00000000-0008-0000-0600-00009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34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2419350</xdr:colOff>
      <xdr:row>5</xdr:row>
      <xdr:rowOff>19050</xdr:rowOff>
    </xdr:to>
    <xdr:pic>
      <xdr:nvPicPr>
        <xdr:cNvPr id="1178" name="Picture 1" descr="BREF logo 2">
          <a:extLst>
            <a:ext uri="{FF2B5EF4-FFF2-40B4-BE49-F238E27FC236}">
              <a16:creationId xmlns:a16="http://schemas.microsoft.com/office/drawing/2014/main" xmlns="" id="{00000000-0008-0000-0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343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7:L180"/>
  <sheetViews>
    <sheetView tabSelected="1" topLeftCell="B79" zoomScale="115" zoomScaleNormal="115" workbookViewId="0">
      <selection activeCell="C97" sqref="C97"/>
    </sheetView>
  </sheetViews>
  <sheetFormatPr defaultColWidth="9.44140625" defaultRowHeight="13.8"/>
  <cols>
    <col min="1" max="1" width="65" style="195" bestFit="1" customWidth="1"/>
    <col min="2" max="2" width="8.44140625" style="195" bestFit="1" customWidth="1"/>
    <col min="3" max="3" width="15.5546875" style="598" customWidth="1"/>
    <col min="4" max="4" width="21.44140625" style="605" customWidth="1"/>
    <col min="5" max="5" width="44.44140625" style="195" customWidth="1"/>
    <col min="6" max="6" width="8.44140625" style="197" customWidth="1"/>
    <col min="7" max="7" width="16.44140625" style="194" customWidth="1"/>
    <col min="8" max="8" width="20.44140625" style="497" customWidth="1"/>
    <col min="9" max="9" width="3.44140625" style="148" customWidth="1"/>
    <col min="10" max="10" width="10.44140625" style="148" bestFit="1" customWidth="1"/>
    <col min="11" max="11" width="16.44140625" style="149" customWidth="1"/>
    <col min="12" max="12" width="12.5546875" style="149" bestFit="1" customWidth="1"/>
    <col min="13" max="13" width="10.44140625" style="148" bestFit="1" customWidth="1"/>
    <col min="14" max="16384" width="9.44140625" style="148"/>
  </cols>
  <sheetData>
    <row r="7" spans="1:12" s="115" customFormat="1" ht="15" customHeight="1">
      <c r="A7" s="614" t="s">
        <v>0</v>
      </c>
      <c r="B7" s="614"/>
      <c r="C7" s="614"/>
      <c r="D7" s="614"/>
      <c r="E7" s="614"/>
      <c r="F7" s="614"/>
      <c r="G7" s="614"/>
      <c r="H7" s="614"/>
      <c r="K7" s="139"/>
      <c r="L7" s="139"/>
    </row>
    <row r="8" spans="1:12" s="115" customFormat="1">
      <c r="A8" s="610" t="s">
        <v>839</v>
      </c>
      <c r="B8" s="611"/>
      <c r="C8" s="611"/>
      <c r="D8" s="611"/>
      <c r="E8" s="471" t="s">
        <v>1</v>
      </c>
      <c r="F8" s="138" t="s">
        <v>2</v>
      </c>
      <c r="G8" s="141"/>
      <c r="H8" s="138">
        <v>131350366</v>
      </c>
      <c r="K8" s="139"/>
      <c r="L8" s="139"/>
    </row>
    <row r="9" spans="1:12" s="115" customFormat="1">
      <c r="A9" s="469" t="s">
        <v>849</v>
      </c>
      <c r="B9" s="470"/>
      <c r="C9" s="597"/>
      <c r="D9" s="603"/>
      <c r="E9" s="471"/>
      <c r="F9" s="138"/>
      <c r="G9" s="141"/>
      <c r="H9" s="138"/>
      <c r="K9" s="139"/>
      <c r="L9" s="139"/>
    </row>
    <row r="10" spans="1:12" s="115" customFormat="1">
      <c r="A10" s="610" t="s">
        <v>3</v>
      </c>
      <c r="B10" s="615"/>
      <c r="C10" s="615"/>
      <c r="D10" s="615"/>
      <c r="E10" s="142" t="s">
        <v>1</v>
      </c>
      <c r="F10" s="613"/>
      <c r="G10" s="616"/>
      <c r="H10" s="141"/>
      <c r="K10" s="139"/>
      <c r="L10" s="139"/>
    </row>
    <row r="11" spans="1:12" s="115" customFormat="1" ht="14.4" thickBot="1">
      <c r="A11" s="610" t="s">
        <v>852</v>
      </c>
      <c r="B11" s="611"/>
      <c r="C11" s="611"/>
      <c r="D11" s="611"/>
      <c r="E11" s="143" t="s">
        <v>1</v>
      </c>
      <c r="F11" s="472"/>
      <c r="G11" s="144"/>
      <c r="H11" s="485" t="s">
        <v>4</v>
      </c>
      <c r="K11" s="139"/>
      <c r="L11" s="139"/>
    </row>
    <row r="12" spans="1:12" ht="28.2" thickBot="1">
      <c r="A12" s="145" t="s">
        <v>5</v>
      </c>
      <c r="B12" s="146" t="s">
        <v>6</v>
      </c>
      <c r="C12" s="386" t="s">
        <v>850</v>
      </c>
      <c r="D12" s="473" t="s">
        <v>854</v>
      </c>
      <c r="E12" s="147" t="s">
        <v>7</v>
      </c>
      <c r="F12" s="146" t="s">
        <v>6</v>
      </c>
      <c r="G12" s="386" t="s">
        <v>851</v>
      </c>
      <c r="H12" s="486" t="s">
        <v>854</v>
      </c>
    </row>
    <row r="13" spans="1:12" ht="14.4" thickBot="1">
      <c r="A13" s="150" t="s">
        <v>8</v>
      </c>
      <c r="B13" s="151" t="s">
        <v>9</v>
      </c>
      <c r="C13" s="390">
        <v>1</v>
      </c>
      <c r="D13" s="474">
        <v>2</v>
      </c>
      <c r="E13" s="152" t="s">
        <v>8</v>
      </c>
      <c r="F13" s="151" t="s">
        <v>9</v>
      </c>
      <c r="G13" s="151">
        <v>1</v>
      </c>
      <c r="H13" s="487">
        <v>2</v>
      </c>
    </row>
    <row r="14" spans="1:12">
      <c r="A14" s="180" t="s">
        <v>848</v>
      </c>
      <c r="B14" s="153"/>
      <c r="C14" s="462"/>
      <c r="D14" s="475"/>
      <c r="E14" s="154" t="s">
        <v>10</v>
      </c>
      <c r="F14" s="153"/>
      <c r="G14" s="600"/>
      <c r="H14" s="606"/>
    </row>
    <row r="15" spans="1:12">
      <c r="A15" s="155" t="s">
        <v>11</v>
      </c>
      <c r="B15" s="156"/>
      <c r="C15" s="157"/>
      <c r="D15" s="476"/>
      <c r="E15" s="158" t="s">
        <v>12</v>
      </c>
      <c r="F15" s="159"/>
      <c r="G15" s="601"/>
      <c r="H15" s="607"/>
    </row>
    <row r="16" spans="1:12">
      <c r="A16" s="155" t="s">
        <v>13</v>
      </c>
      <c r="B16" s="160" t="s">
        <v>14</v>
      </c>
      <c r="D16" s="477"/>
      <c r="E16" s="158" t="s">
        <v>15</v>
      </c>
      <c r="F16" s="161" t="s">
        <v>16</v>
      </c>
      <c r="G16" s="515">
        <v>34642</v>
      </c>
      <c r="H16" s="488">
        <v>60450</v>
      </c>
    </row>
    <row r="17" spans="1:9">
      <c r="A17" s="155" t="s">
        <v>17</v>
      </c>
      <c r="B17" s="160" t="s">
        <v>18</v>
      </c>
      <c r="C17" s="463"/>
      <c r="D17" s="477"/>
      <c r="E17" s="158" t="s">
        <v>19</v>
      </c>
      <c r="F17" s="161" t="s">
        <v>20</v>
      </c>
      <c r="G17" s="515">
        <v>34642</v>
      </c>
      <c r="H17" s="488">
        <v>60450</v>
      </c>
    </row>
    <row r="18" spans="1:9">
      <c r="A18" s="155" t="s">
        <v>21</v>
      </c>
      <c r="B18" s="160" t="s">
        <v>22</v>
      </c>
      <c r="C18" s="463"/>
      <c r="D18" s="477"/>
      <c r="E18" s="158" t="s">
        <v>23</v>
      </c>
      <c r="F18" s="161" t="s">
        <v>24</v>
      </c>
      <c r="G18" s="162"/>
      <c r="H18" s="489"/>
    </row>
    <row r="19" spans="1:9">
      <c r="A19" s="155" t="s">
        <v>25</v>
      </c>
      <c r="B19" s="160" t="s">
        <v>26</v>
      </c>
      <c r="C19" s="463"/>
      <c r="D19" s="477"/>
      <c r="E19" s="163" t="s">
        <v>27</v>
      </c>
      <c r="F19" s="161" t="s">
        <v>28</v>
      </c>
      <c r="G19" s="162"/>
      <c r="H19" s="489"/>
    </row>
    <row r="20" spans="1:9">
      <c r="A20" s="155" t="s">
        <v>29</v>
      </c>
      <c r="B20" s="160" t="s">
        <v>30</v>
      </c>
      <c r="C20" s="463"/>
      <c r="D20" s="477"/>
      <c r="E20" s="163" t="s">
        <v>31</v>
      </c>
      <c r="F20" s="161" t="s">
        <v>32</v>
      </c>
      <c r="G20" s="162"/>
      <c r="H20" s="489"/>
    </row>
    <row r="21" spans="1:9">
      <c r="A21" s="155" t="s">
        <v>33</v>
      </c>
      <c r="B21" s="160" t="s">
        <v>34</v>
      </c>
      <c r="C21" s="599">
        <v>5</v>
      </c>
      <c r="D21" s="477">
        <v>9</v>
      </c>
      <c r="E21" s="163" t="s">
        <v>35</v>
      </c>
      <c r="F21" s="161" t="s">
        <v>36</v>
      </c>
      <c r="G21" s="162"/>
      <c r="H21" s="489"/>
    </row>
    <row r="22" spans="1:9">
      <c r="A22" s="155" t="s">
        <v>37</v>
      </c>
      <c r="B22" s="160" t="s">
        <v>38</v>
      </c>
      <c r="C22" s="599">
        <v>814</v>
      </c>
      <c r="D22" s="477">
        <v>142</v>
      </c>
      <c r="E22" s="163" t="s">
        <v>39</v>
      </c>
      <c r="F22" s="165" t="s">
        <v>40</v>
      </c>
      <c r="G22" s="166">
        <f>G16+G19+G20+G21</f>
        <v>34642</v>
      </c>
      <c r="H22" s="490">
        <f>H16+H19+H20+H21</f>
        <v>60450</v>
      </c>
      <c r="I22" s="167"/>
    </row>
    <row r="23" spans="1:9" ht="14.4">
      <c r="A23" s="155" t="s">
        <v>41</v>
      </c>
      <c r="B23" s="160" t="s">
        <v>42</v>
      </c>
      <c r="C23" s="463"/>
      <c r="D23" s="477"/>
      <c r="E23" s="158" t="s">
        <v>43</v>
      </c>
      <c r="F23" s="168"/>
      <c r="G23" s="601"/>
      <c r="H23" s="607"/>
    </row>
    <row r="24" spans="1:9">
      <c r="A24" s="155" t="s">
        <v>44</v>
      </c>
      <c r="B24" s="169" t="s">
        <v>45</v>
      </c>
      <c r="C24" s="467">
        <f>SUM(C16:C23)</f>
        <v>819</v>
      </c>
      <c r="D24" s="478">
        <f>SUM(D16:D23)</f>
        <v>151</v>
      </c>
      <c r="E24" s="158" t="s">
        <v>46</v>
      </c>
      <c r="F24" s="161" t="s">
        <v>47</v>
      </c>
      <c r="G24" s="515">
        <v>59380</v>
      </c>
      <c r="H24" s="608">
        <v>6345</v>
      </c>
      <c r="I24" s="167"/>
    </row>
    <row r="25" spans="1:9" ht="26.4">
      <c r="A25" s="155" t="s">
        <v>48</v>
      </c>
      <c r="B25" s="169" t="s">
        <v>49</v>
      </c>
      <c r="C25" s="467">
        <v>84495</v>
      </c>
      <c r="D25" s="478">
        <v>81671</v>
      </c>
      <c r="E25" s="158" t="s">
        <v>50</v>
      </c>
      <c r="F25" s="161" t="s">
        <v>51</v>
      </c>
      <c r="G25" s="162"/>
      <c r="H25" s="489"/>
    </row>
    <row r="26" spans="1:9">
      <c r="A26" s="155" t="s">
        <v>52</v>
      </c>
      <c r="B26" s="169" t="s">
        <v>53</v>
      </c>
      <c r="C26" s="162"/>
      <c r="D26" s="479"/>
      <c r="E26" s="170" t="s">
        <v>54</v>
      </c>
      <c r="F26" s="161" t="s">
        <v>55</v>
      </c>
      <c r="G26" s="157"/>
      <c r="H26" s="492"/>
      <c r="I26" s="167"/>
    </row>
    <row r="27" spans="1:9">
      <c r="A27" s="155" t="s">
        <v>56</v>
      </c>
      <c r="B27" s="160"/>
      <c r="C27" s="157"/>
      <c r="D27" s="480"/>
      <c r="E27" s="163" t="s">
        <v>57</v>
      </c>
      <c r="F27" s="161" t="s">
        <v>58</v>
      </c>
      <c r="G27" s="162"/>
      <c r="H27" s="489"/>
    </row>
    <row r="28" spans="1:9">
      <c r="A28" s="155" t="s">
        <v>59</v>
      </c>
      <c r="B28" s="160" t="s">
        <v>60</v>
      </c>
      <c r="C28" s="162"/>
      <c r="D28" s="479"/>
      <c r="E28" s="171" t="s">
        <v>61</v>
      </c>
      <c r="F28" s="161" t="s">
        <v>62</v>
      </c>
      <c r="G28" s="162"/>
      <c r="H28" s="489"/>
    </row>
    <row r="29" spans="1:9">
      <c r="A29" s="155" t="s">
        <v>63</v>
      </c>
      <c r="B29" s="160" t="s">
        <v>64</v>
      </c>
      <c r="C29" s="463">
        <v>3</v>
      </c>
      <c r="D29" s="479">
        <v>7</v>
      </c>
      <c r="E29" s="158" t="s">
        <v>65</v>
      </c>
      <c r="F29" s="161" t="s">
        <v>66</v>
      </c>
      <c r="G29" s="162"/>
      <c r="H29" s="489"/>
    </row>
    <row r="30" spans="1:9">
      <c r="A30" s="155" t="s">
        <v>67</v>
      </c>
      <c r="B30" s="160" t="s">
        <v>68</v>
      </c>
      <c r="C30" s="162"/>
      <c r="D30" s="477"/>
      <c r="E30" s="171" t="s">
        <v>69</v>
      </c>
      <c r="F30" s="165" t="s">
        <v>70</v>
      </c>
      <c r="G30" s="166">
        <f>G26+G25+G24</f>
        <v>59380</v>
      </c>
      <c r="H30" s="490">
        <f>H26+H25+H24</f>
        <v>6345</v>
      </c>
      <c r="I30" s="167"/>
    </row>
    <row r="31" spans="1:9" ht="14.4">
      <c r="A31" s="155" t="s">
        <v>71</v>
      </c>
      <c r="B31" s="160" t="s">
        <v>72</v>
      </c>
      <c r="C31" s="463"/>
      <c r="D31" s="477"/>
      <c r="E31" s="158" t="s">
        <v>73</v>
      </c>
      <c r="F31" s="168"/>
      <c r="G31" s="601"/>
      <c r="H31" s="607"/>
    </row>
    <row r="32" spans="1:9">
      <c r="A32" s="155" t="s">
        <v>74</v>
      </c>
      <c r="B32" s="169" t="s">
        <v>75</v>
      </c>
      <c r="C32" s="468">
        <f>C28+C31+C29+C30</f>
        <v>3</v>
      </c>
      <c r="D32" s="481">
        <f>D28+D31+D29+D30</f>
        <v>7</v>
      </c>
      <c r="E32" s="171" t="s">
        <v>76</v>
      </c>
      <c r="F32" s="161" t="s">
        <v>77</v>
      </c>
      <c r="G32" s="516">
        <f>SUM(G33:G34)</f>
        <v>4355</v>
      </c>
      <c r="H32" s="493">
        <v>3113</v>
      </c>
      <c r="I32" s="167"/>
    </row>
    <row r="33" spans="1:9">
      <c r="A33" s="155"/>
      <c r="B33" s="160"/>
      <c r="C33" s="157"/>
      <c r="D33" s="476"/>
      <c r="E33" s="158" t="s">
        <v>78</v>
      </c>
      <c r="F33" s="161" t="s">
        <v>79</v>
      </c>
      <c r="G33" s="515">
        <v>4355</v>
      </c>
      <c r="H33" s="488">
        <v>3113</v>
      </c>
    </row>
    <row r="34" spans="1:9">
      <c r="A34" s="155" t="s">
        <v>80</v>
      </c>
      <c r="B34" s="160"/>
      <c r="C34" s="157"/>
      <c r="D34" s="476"/>
      <c r="E34" s="170" t="s">
        <v>81</v>
      </c>
      <c r="F34" s="161" t="s">
        <v>82</v>
      </c>
      <c r="G34" s="516"/>
      <c r="H34" s="494"/>
    </row>
    <row r="35" spans="1:9" ht="26.4">
      <c r="A35" s="155" t="s">
        <v>83</v>
      </c>
      <c r="B35" s="160" t="s">
        <v>84</v>
      </c>
      <c r="C35" s="162"/>
      <c r="D35" s="477"/>
      <c r="E35" s="158" t="s">
        <v>85</v>
      </c>
      <c r="F35" s="161" t="s">
        <v>86</v>
      </c>
      <c r="G35" s="162"/>
      <c r="H35" s="488"/>
    </row>
    <row r="36" spans="1:9">
      <c r="A36" s="155" t="s">
        <v>87</v>
      </c>
      <c r="B36" s="160" t="s">
        <v>88</v>
      </c>
      <c r="C36" s="162"/>
      <c r="D36" s="477"/>
      <c r="E36" s="171" t="s">
        <v>89</v>
      </c>
      <c r="F36" s="161" t="s">
        <v>90</v>
      </c>
      <c r="G36" s="515">
        <f>'Справка№2-Отчет за доходите'!C48</f>
        <v>6398</v>
      </c>
      <c r="H36" s="488">
        <v>4676</v>
      </c>
    </row>
    <row r="37" spans="1:9">
      <c r="A37" s="155" t="s">
        <v>91</v>
      </c>
      <c r="B37" s="169" t="s">
        <v>92</v>
      </c>
      <c r="C37" s="157">
        <f>C35+C36</f>
        <v>0</v>
      </c>
      <c r="D37" s="480">
        <f>D35+D36</f>
        <v>0</v>
      </c>
      <c r="E37" s="163" t="s">
        <v>93</v>
      </c>
      <c r="F37" s="161" t="s">
        <v>94</v>
      </c>
      <c r="G37" s="517"/>
      <c r="H37" s="495"/>
      <c r="I37" s="167"/>
    </row>
    <row r="38" spans="1:9">
      <c r="A38" s="155" t="s">
        <v>95</v>
      </c>
      <c r="B38" s="160"/>
      <c r="C38" s="157"/>
      <c r="D38" s="476"/>
      <c r="E38" s="171" t="s">
        <v>96</v>
      </c>
      <c r="F38" s="165" t="s">
        <v>97</v>
      </c>
      <c r="G38" s="166">
        <f>G36+G32</f>
        <v>10753</v>
      </c>
      <c r="H38" s="490">
        <f>H37+H36+H32</f>
        <v>7789</v>
      </c>
      <c r="I38" s="167"/>
    </row>
    <row r="39" spans="1:9">
      <c r="A39" s="155" t="s">
        <v>98</v>
      </c>
      <c r="B39" s="160" t="s">
        <v>99</v>
      </c>
      <c r="C39" s="157"/>
      <c r="D39" s="476"/>
      <c r="E39" s="158"/>
      <c r="F39" s="172"/>
      <c r="G39" s="601"/>
      <c r="H39" s="607"/>
      <c r="I39" s="167"/>
    </row>
    <row r="40" spans="1:9">
      <c r="A40" s="155" t="s">
        <v>100</v>
      </c>
      <c r="B40" s="160" t="s">
        <v>101</v>
      </c>
      <c r="C40" s="162"/>
      <c r="D40" s="477"/>
      <c r="E40" s="173"/>
      <c r="F40" s="173"/>
      <c r="G40" s="601"/>
      <c r="H40" s="607"/>
    </row>
    <row r="41" spans="1:9">
      <c r="A41" s="155" t="s">
        <v>102</v>
      </c>
      <c r="B41" s="160" t="s">
        <v>103</v>
      </c>
      <c r="C41" s="162"/>
      <c r="D41" s="477"/>
      <c r="E41" s="158" t="s">
        <v>104</v>
      </c>
      <c r="F41" s="172" t="s">
        <v>105</v>
      </c>
      <c r="G41" s="166">
        <f>G38+G30+G22</f>
        <v>104775</v>
      </c>
      <c r="H41" s="490">
        <f>H38+H30+H22</f>
        <v>74584</v>
      </c>
      <c r="I41" s="167"/>
    </row>
    <row r="42" spans="1:9">
      <c r="A42" s="155" t="s">
        <v>106</v>
      </c>
      <c r="B42" s="160" t="s">
        <v>107</v>
      </c>
      <c r="C42" s="162"/>
      <c r="D42" s="477"/>
      <c r="E42" s="158"/>
      <c r="F42" s="174"/>
      <c r="G42" s="601"/>
      <c r="H42" s="607"/>
    </row>
    <row r="43" spans="1:9">
      <c r="A43" s="155" t="s">
        <v>108</v>
      </c>
      <c r="B43" s="160" t="s">
        <v>109</v>
      </c>
      <c r="C43" s="162"/>
      <c r="D43" s="477"/>
      <c r="E43" s="175"/>
      <c r="F43" s="173"/>
      <c r="G43" s="601"/>
      <c r="H43" s="607"/>
    </row>
    <row r="44" spans="1:9">
      <c r="A44" s="155" t="s">
        <v>110</v>
      </c>
      <c r="B44" s="160" t="s">
        <v>111</v>
      </c>
      <c r="C44" s="157"/>
      <c r="D44" s="476"/>
      <c r="E44" s="176" t="s">
        <v>112</v>
      </c>
      <c r="F44" s="172" t="s">
        <v>113</v>
      </c>
      <c r="G44" s="162"/>
      <c r="H44" s="489"/>
      <c r="I44" s="167"/>
    </row>
    <row r="45" spans="1:9">
      <c r="A45" s="155" t="s">
        <v>114</v>
      </c>
      <c r="B45" s="160" t="s">
        <v>115</v>
      </c>
      <c r="C45" s="162"/>
      <c r="D45" s="477"/>
      <c r="E45" s="163"/>
      <c r="F45" s="174"/>
      <c r="G45" s="601"/>
      <c r="H45" s="607"/>
    </row>
    <row r="46" spans="1:9">
      <c r="A46" s="155" t="s">
        <v>116</v>
      </c>
      <c r="B46" s="160" t="s">
        <v>117</v>
      </c>
      <c r="C46" s="162"/>
      <c r="D46" s="477"/>
      <c r="E46" s="176" t="s">
        <v>118</v>
      </c>
      <c r="F46" s="173"/>
      <c r="G46" s="601"/>
      <c r="H46" s="607"/>
    </row>
    <row r="47" spans="1:9">
      <c r="A47" s="155" t="s">
        <v>119</v>
      </c>
      <c r="B47" s="160" t="s">
        <v>120</v>
      </c>
      <c r="C47" s="162"/>
      <c r="D47" s="477"/>
      <c r="E47" s="158" t="s">
        <v>121</v>
      </c>
      <c r="F47" s="173"/>
      <c r="G47" s="601"/>
      <c r="H47" s="607"/>
    </row>
    <row r="48" spans="1:9">
      <c r="A48" s="155" t="s">
        <v>122</v>
      </c>
      <c r="B48" s="160" t="s">
        <v>123</v>
      </c>
      <c r="C48" s="162"/>
      <c r="D48" s="477"/>
      <c r="E48" s="163" t="s">
        <v>124</v>
      </c>
      <c r="F48" s="161" t="s">
        <v>125</v>
      </c>
      <c r="G48" s="162"/>
      <c r="H48" s="489"/>
    </row>
    <row r="49" spans="1:9">
      <c r="A49" s="155" t="s">
        <v>126</v>
      </c>
      <c r="B49" s="160" t="s">
        <v>127</v>
      </c>
      <c r="C49" s="162"/>
      <c r="D49" s="477"/>
      <c r="E49" s="177" t="s">
        <v>128</v>
      </c>
      <c r="F49" s="161" t="s">
        <v>129</v>
      </c>
      <c r="G49" s="515">
        <v>7842</v>
      </c>
      <c r="H49" s="608">
        <v>9013</v>
      </c>
    </row>
    <row r="50" spans="1:9">
      <c r="A50" s="155" t="s">
        <v>130</v>
      </c>
      <c r="B50" s="169" t="s">
        <v>131</v>
      </c>
      <c r="C50" s="166">
        <f>C49+C44+C39</f>
        <v>0</v>
      </c>
      <c r="D50" s="481">
        <f>D49+D44+D39</f>
        <v>0</v>
      </c>
      <c r="E50" s="170" t="s">
        <v>132</v>
      </c>
      <c r="F50" s="161" t="s">
        <v>133</v>
      </c>
      <c r="G50" s="162"/>
      <c r="H50" s="489"/>
      <c r="I50" s="167"/>
    </row>
    <row r="51" spans="1:9">
      <c r="A51" s="155" t="s">
        <v>134</v>
      </c>
      <c r="B51" s="160"/>
      <c r="C51" s="157"/>
      <c r="D51" s="476"/>
      <c r="E51" s="158" t="s">
        <v>135</v>
      </c>
      <c r="F51" s="161" t="s">
        <v>136</v>
      </c>
      <c r="G51" s="162"/>
      <c r="H51" s="489"/>
    </row>
    <row r="52" spans="1:9">
      <c r="A52" s="155" t="s">
        <v>137</v>
      </c>
      <c r="B52" s="160" t="s">
        <v>138</v>
      </c>
      <c r="C52" s="162"/>
      <c r="D52" s="477"/>
      <c r="E52" s="170" t="s">
        <v>139</v>
      </c>
      <c r="F52" s="161" t="s">
        <v>140</v>
      </c>
      <c r="G52" s="162"/>
      <c r="H52" s="489"/>
    </row>
    <row r="53" spans="1:9">
      <c r="A53" s="155" t="s">
        <v>141</v>
      </c>
      <c r="B53" s="160" t="s">
        <v>142</v>
      </c>
      <c r="C53" s="162"/>
      <c r="D53" s="477"/>
      <c r="E53" s="158" t="s">
        <v>143</v>
      </c>
      <c r="F53" s="161" t="s">
        <v>144</v>
      </c>
      <c r="G53" s="162"/>
      <c r="H53" s="608"/>
    </row>
    <row r="54" spans="1:9">
      <c r="A54" s="155" t="s">
        <v>145</v>
      </c>
      <c r="B54" s="160" t="s">
        <v>146</v>
      </c>
      <c r="C54" s="162"/>
      <c r="D54" s="477"/>
      <c r="E54" s="170" t="s">
        <v>44</v>
      </c>
      <c r="F54" s="165" t="s">
        <v>147</v>
      </c>
      <c r="G54" s="166">
        <f>SUM(G47:G53)</f>
        <v>7842</v>
      </c>
      <c r="H54" s="490">
        <f>SUM(H47:H53)</f>
        <v>9013</v>
      </c>
      <c r="I54" s="167"/>
    </row>
    <row r="55" spans="1:9">
      <c r="A55" s="155" t="s">
        <v>71</v>
      </c>
      <c r="B55" s="160" t="s">
        <v>148</v>
      </c>
      <c r="C55" s="162"/>
      <c r="D55" s="477"/>
      <c r="E55" s="158"/>
      <c r="F55" s="161"/>
      <c r="G55" s="157"/>
      <c r="H55" s="492"/>
    </row>
    <row r="56" spans="1:9" ht="27.6">
      <c r="A56" s="155" t="s">
        <v>149</v>
      </c>
      <c r="B56" s="169" t="s">
        <v>150</v>
      </c>
      <c r="C56" s="157"/>
      <c r="D56" s="476"/>
      <c r="E56" s="170" t="s">
        <v>151</v>
      </c>
      <c r="F56" s="165" t="s">
        <v>152</v>
      </c>
      <c r="G56" s="162"/>
      <c r="H56" s="489"/>
      <c r="I56" s="167"/>
    </row>
    <row r="57" spans="1:9">
      <c r="A57" s="155" t="s">
        <v>1</v>
      </c>
      <c r="B57" s="169"/>
      <c r="C57" s="157"/>
      <c r="D57" s="476"/>
      <c r="E57" s="158" t="s">
        <v>153</v>
      </c>
      <c r="F57" s="165" t="s">
        <v>154</v>
      </c>
      <c r="G57" s="162"/>
      <c r="H57" s="489"/>
    </row>
    <row r="58" spans="1:9">
      <c r="A58" s="155" t="s">
        <v>155</v>
      </c>
      <c r="B58" s="169" t="s">
        <v>156</v>
      </c>
      <c r="C58" s="157"/>
      <c r="D58" s="480"/>
      <c r="E58" s="158" t="s">
        <v>157</v>
      </c>
      <c r="F58" s="165" t="s">
        <v>158</v>
      </c>
      <c r="G58" s="162"/>
      <c r="H58" s="489"/>
    </row>
    <row r="59" spans="1:9" ht="27.6">
      <c r="A59" s="155" t="s">
        <v>159</v>
      </c>
      <c r="B59" s="169" t="s">
        <v>160</v>
      </c>
      <c r="C59" s="162"/>
      <c r="D59" s="477"/>
      <c r="E59" s="158" t="s">
        <v>161</v>
      </c>
      <c r="F59" s="165" t="s">
        <v>162</v>
      </c>
      <c r="G59" s="162"/>
      <c r="H59" s="489"/>
    </row>
    <row r="60" spans="1:9">
      <c r="A60" s="178" t="s">
        <v>163</v>
      </c>
      <c r="B60" s="179" t="s">
        <v>164</v>
      </c>
      <c r="C60" s="166">
        <f>C59+C58+C56+C50+C37+C32+C26+C25+C24</f>
        <v>85317</v>
      </c>
      <c r="D60" s="481">
        <f>D59+D58+D56+D50+D37+D32+D26+D25+D24</f>
        <v>81829</v>
      </c>
      <c r="E60" s="158" t="s">
        <v>165</v>
      </c>
      <c r="F60" s="172" t="s">
        <v>166</v>
      </c>
      <c r="G60" s="166">
        <f>G54+G56+G57+G58+G59</f>
        <v>7842</v>
      </c>
      <c r="H60" s="490">
        <f>H54+H56+H57+H58+H59</f>
        <v>9013</v>
      </c>
      <c r="I60" s="167"/>
    </row>
    <row r="61" spans="1:9">
      <c r="A61" s="180" t="s">
        <v>167</v>
      </c>
      <c r="B61" s="160"/>
      <c r="C61" s="157"/>
      <c r="D61" s="476"/>
      <c r="E61" s="158"/>
      <c r="F61" s="174"/>
      <c r="G61" s="157"/>
      <c r="H61" s="492"/>
    </row>
    <row r="62" spans="1:9">
      <c r="A62" s="155" t="s">
        <v>168</v>
      </c>
      <c r="B62" s="160"/>
      <c r="C62" s="157"/>
      <c r="D62" s="476"/>
      <c r="E62" s="181" t="s">
        <v>169</v>
      </c>
      <c r="F62" s="174"/>
      <c r="G62" s="157"/>
      <c r="H62" s="492"/>
    </row>
    <row r="63" spans="1:9">
      <c r="A63" s="155" t="s">
        <v>170</v>
      </c>
      <c r="B63" s="160" t="s">
        <v>171</v>
      </c>
      <c r="C63" s="515">
        <v>2</v>
      </c>
      <c r="D63" s="477">
        <v>3</v>
      </c>
      <c r="E63" s="158" t="s">
        <v>121</v>
      </c>
      <c r="F63" s="182"/>
      <c r="G63" s="157"/>
      <c r="H63" s="492"/>
    </row>
    <row r="64" spans="1:9" ht="26.4">
      <c r="A64" s="155" t="s">
        <v>172</v>
      </c>
      <c r="B64" s="160" t="s">
        <v>173</v>
      </c>
      <c r="C64" s="162"/>
      <c r="D64" s="477"/>
      <c r="E64" s="170" t="s">
        <v>174</v>
      </c>
      <c r="F64" s="161" t="s">
        <v>175</v>
      </c>
      <c r="G64" s="515">
        <v>8</v>
      </c>
      <c r="H64" s="608">
        <v>10</v>
      </c>
    </row>
    <row r="65" spans="1:9">
      <c r="A65" s="155" t="s">
        <v>176</v>
      </c>
      <c r="B65" s="160" t="s">
        <v>177</v>
      </c>
      <c r="C65" s="162"/>
      <c r="D65" s="477"/>
      <c r="E65" s="158" t="s">
        <v>178</v>
      </c>
      <c r="F65" s="161" t="s">
        <v>179</v>
      </c>
      <c r="G65" s="515">
        <v>1171</v>
      </c>
      <c r="H65" s="608">
        <v>1130</v>
      </c>
    </row>
    <row r="66" spans="1:9">
      <c r="A66" s="155" t="s">
        <v>180</v>
      </c>
      <c r="B66" s="160" t="s">
        <v>181</v>
      </c>
      <c r="C66" s="162"/>
      <c r="D66" s="477"/>
      <c r="E66" s="163" t="s">
        <v>182</v>
      </c>
      <c r="F66" s="182" t="s">
        <v>183</v>
      </c>
      <c r="G66" s="515">
        <f>G67+G68+G69+G70+G71+G72+G73</f>
        <v>904</v>
      </c>
      <c r="H66" s="608">
        <f>H67+H68+H69+H70+H71+H72+H73</f>
        <v>1527</v>
      </c>
      <c r="I66" s="167"/>
    </row>
    <row r="67" spans="1:9">
      <c r="A67" s="155" t="s">
        <v>184</v>
      </c>
      <c r="B67" s="160" t="s">
        <v>185</v>
      </c>
      <c r="C67" s="162"/>
      <c r="D67" s="477"/>
      <c r="E67" s="163" t="s">
        <v>186</v>
      </c>
      <c r="F67" s="161" t="s">
        <v>187</v>
      </c>
      <c r="G67" s="515">
        <v>378</v>
      </c>
      <c r="H67" s="608">
        <v>1120</v>
      </c>
    </row>
    <row r="68" spans="1:9">
      <c r="A68" s="155" t="s">
        <v>188</v>
      </c>
      <c r="B68" s="160" t="s">
        <v>189</v>
      </c>
      <c r="C68" s="515">
        <f>1420</f>
        <v>1420</v>
      </c>
      <c r="D68" s="479">
        <v>1529</v>
      </c>
      <c r="E68" s="158" t="s">
        <v>190</v>
      </c>
      <c r="F68" s="161" t="s">
        <v>191</v>
      </c>
      <c r="G68" s="162"/>
      <c r="H68" s="608"/>
    </row>
    <row r="69" spans="1:9">
      <c r="A69" s="155" t="s">
        <v>44</v>
      </c>
      <c r="B69" s="169" t="s">
        <v>192</v>
      </c>
      <c r="C69" s="166">
        <f>SUM(C62:C68)</f>
        <v>1422</v>
      </c>
      <c r="D69" s="481">
        <f>SUM(D62:D68)</f>
        <v>1532</v>
      </c>
      <c r="E69" s="158" t="s">
        <v>193</v>
      </c>
      <c r="F69" s="161" t="s">
        <v>194</v>
      </c>
      <c r="G69" s="515">
        <v>499</v>
      </c>
      <c r="H69" s="608">
        <v>403</v>
      </c>
      <c r="I69" s="167"/>
    </row>
    <row r="70" spans="1:9">
      <c r="A70" s="155"/>
      <c r="B70" s="169"/>
      <c r="C70" s="157"/>
      <c r="D70" s="476"/>
      <c r="E70" s="158" t="s">
        <v>195</v>
      </c>
      <c r="F70" s="161" t="s">
        <v>196</v>
      </c>
      <c r="G70" s="515"/>
      <c r="H70" s="608"/>
    </row>
    <row r="71" spans="1:9">
      <c r="A71" s="155" t="s">
        <v>197</v>
      </c>
      <c r="B71" s="160"/>
      <c r="C71" s="157"/>
      <c r="D71" s="476"/>
      <c r="E71" s="158" t="s">
        <v>198</v>
      </c>
      <c r="F71" s="161" t="s">
        <v>199</v>
      </c>
      <c r="G71" s="515">
        <v>1</v>
      </c>
      <c r="H71" s="608">
        <v>4</v>
      </c>
    </row>
    <row r="72" spans="1:9">
      <c r="A72" s="155" t="s">
        <v>200</v>
      </c>
      <c r="B72" s="160" t="s">
        <v>201</v>
      </c>
      <c r="C72" s="515">
        <v>7</v>
      </c>
      <c r="D72" s="604"/>
      <c r="E72" s="158" t="s">
        <v>202</v>
      </c>
      <c r="F72" s="161" t="s">
        <v>203</v>
      </c>
      <c r="G72" s="515"/>
      <c r="H72" s="608"/>
    </row>
    <row r="73" spans="1:9">
      <c r="A73" s="155" t="s">
        <v>204</v>
      </c>
      <c r="B73" s="160" t="s">
        <v>205</v>
      </c>
      <c r="C73" s="515">
        <v>379</v>
      </c>
      <c r="D73" s="604">
        <v>159</v>
      </c>
      <c r="E73" s="158" t="s">
        <v>206</v>
      </c>
      <c r="F73" s="161" t="s">
        <v>207</v>
      </c>
      <c r="G73" s="515">
        <v>26</v>
      </c>
      <c r="H73" s="608"/>
    </row>
    <row r="74" spans="1:9">
      <c r="A74" s="155" t="s">
        <v>208</v>
      </c>
      <c r="B74" s="160" t="s">
        <v>209</v>
      </c>
      <c r="C74" s="162"/>
      <c r="D74" s="479"/>
      <c r="E74" s="170" t="s">
        <v>71</v>
      </c>
      <c r="F74" s="161" t="s">
        <v>210</v>
      </c>
      <c r="G74" s="515"/>
      <c r="H74" s="608"/>
      <c r="I74" s="183"/>
    </row>
    <row r="75" spans="1:9">
      <c r="A75" s="155" t="s">
        <v>211</v>
      </c>
      <c r="B75" s="160" t="s">
        <v>212</v>
      </c>
      <c r="C75" s="515"/>
      <c r="D75" s="479"/>
      <c r="E75" s="158" t="s">
        <v>213</v>
      </c>
      <c r="F75" s="161" t="s">
        <v>214</v>
      </c>
      <c r="G75" s="515">
        <v>3434</v>
      </c>
      <c r="H75" s="488">
        <v>687</v>
      </c>
    </row>
    <row r="76" spans="1:9">
      <c r="A76" s="155" t="s">
        <v>215</v>
      </c>
      <c r="B76" s="160" t="s">
        <v>216</v>
      </c>
      <c r="C76" s="515"/>
      <c r="D76" s="604"/>
      <c r="E76" s="171" t="s">
        <v>39</v>
      </c>
      <c r="F76" s="165" t="s">
        <v>217</v>
      </c>
      <c r="G76" s="166">
        <f>G75+G74+G66+G64+G65</f>
        <v>5517</v>
      </c>
      <c r="H76" s="490">
        <f>H75+H74+H66+H65+H64</f>
        <v>3354</v>
      </c>
      <c r="I76" s="167"/>
    </row>
    <row r="77" spans="1:9">
      <c r="A77" s="155" t="s">
        <v>218</v>
      </c>
      <c r="B77" s="160" t="s">
        <v>219</v>
      </c>
      <c r="C77" s="515"/>
      <c r="D77" s="604">
        <v>1</v>
      </c>
      <c r="E77" s="163"/>
      <c r="F77" s="161"/>
      <c r="G77" s="157" t="s">
        <v>1</v>
      </c>
      <c r="H77" s="492"/>
    </row>
    <row r="78" spans="1:9">
      <c r="A78" s="155" t="s">
        <v>220</v>
      </c>
      <c r="B78" s="160" t="s">
        <v>221</v>
      </c>
      <c r="C78" s="162"/>
      <c r="D78" s="479"/>
      <c r="E78" s="184"/>
      <c r="F78" s="161"/>
      <c r="G78" s="157"/>
      <c r="H78" s="492"/>
    </row>
    <row r="79" spans="1:9" ht="27.6">
      <c r="A79" s="155" t="s">
        <v>222</v>
      </c>
      <c r="B79" s="160" t="s">
        <v>223</v>
      </c>
      <c r="C79" s="162"/>
      <c r="D79" s="479"/>
      <c r="E79" s="158" t="s">
        <v>224</v>
      </c>
      <c r="F79" s="165" t="s">
        <v>225</v>
      </c>
      <c r="G79" s="162"/>
      <c r="H79" s="489"/>
    </row>
    <row r="80" spans="1:9">
      <c r="A80" s="155" t="s">
        <v>69</v>
      </c>
      <c r="B80" s="169" t="s">
        <v>226</v>
      </c>
      <c r="C80" s="166">
        <f>SUM(C72:C79)</f>
        <v>386</v>
      </c>
      <c r="D80" s="481">
        <f>SUM(D72:D79)</f>
        <v>160</v>
      </c>
      <c r="E80" s="170" t="s">
        <v>153</v>
      </c>
      <c r="F80" s="165" t="s">
        <v>227</v>
      </c>
      <c r="G80" s="162"/>
      <c r="H80" s="489"/>
      <c r="I80" s="167"/>
    </row>
    <row r="81" spans="1:9" ht="27.6">
      <c r="A81" s="155"/>
      <c r="B81" s="160"/>
      <c r="C81" s="157"/>
      <c r="D81" s="480"/>
      <c r="E81" s="158" t="s">
        <v>228</v>
      </c>
      <c r="F81" s="165" t="s">
        <v>229</v>
      </c>
      <c r="G81" s="162"/>
      <c r="H81" s="489"/>
    </row>
    <row r="82" spans="1:9">
      <c r="A82" s="155" t="s">
        <v>230</v>
      </c>
      <c r="B82" s="160"/>
      <c r="C82" s="157"/>
      <c r="D82" s="480"/>
      <c r="E82" s="158"/>
      <c r="F82" s="165"/>
      <c r="G82" s="601"/>
      <c r="H82" s="607"/>
    </row>
    <row r="83" spans="1:9">
      <c r="A83" s="155" t="s">
        <v>231</v>
      </c>
      <c r="B83" s="160" t="s">
        <v>232</v>
      </c>
      <c r="C83" s="157">
        <f>SUM(C84:C86)</f>
        <v>0</v>
      </c>
      <c r="D83" s="480">
        <f>SUM(D84:D86)</f>
        <v>0</v>
      </c>
      <c r="E83" s="158"/>
      <c r="F83" s="173"/>
      <c r="G83" s="601"/>
      <c r="H83" s="607"/>
      <c r="I83" s="167"/>
    </row>
    <row r="84" spans="1:9">
      <c r="A84" s="155" t="s">
        <v>233</v>
      </c>
      <c r="B84" s="160" t="s">
        <v>234</v>
      </c>
      <c r="C84" s="162"/>
      <c r="D84" s="479"/>
      <c r="E84" s="170" t="s">
        <v>235</v>
      </c>
      <c r="F84" s="172" t="s">
        <v>236</v>
      </c>
      <c r="G84" s="166">
        <f>G81+G80+G79+G76</f>
        <v>5517</v>
      </c>
      <c r="H84" s="490">
        <f>H81+H80+H79+H76</f>
        <v>3354</v>
      </c>
      <c r="I84" s="167"/>
    </row>
    <row r="85" spans="1:9">
      <c r="A85" s="155" t="s">
        <v>237</v>
      </c>
      <c r="B85" s="160" t="s">
        <v>238</v>
      </c>
      <c r="C85" s="162"/>
      <c r="D85" s="479"/>
      <c r="E85" s="158"/>
      <c r="F85" s="184"/>
      <c r="G85" s="602"/>
      <c r="H85" s="609"/>
    </row>
    <row r="86" spans="1:9">
      <c r="A86" s="155" t="s">
        <v>239</v>
      </c>
      <c r="B86" s="160" t="s">
        <v>240</v>
      </c>
      <c r="C86" s="162"/>
      <c r="D86" s="479"/>
      <c r="E86" s="184"/>
      <c r="F86" s="184"/>
      <c r="G86" s="602"/>
      <c r="H86" s="609"/>
    </row>
    <row r="87" spans="1:9">
      <c r="A87" s="155" t="s">
        <v>241</v>
      </c>
      <c r="B87" s="160" t="s">
        <v>242</v>
      </c>
      <c r="C87" s="162"/>
      <c r="D87" s="479"/>
      <c r="E87" s="175"/>
      <c r="F87" s="184"/>
      <c r="G87" s="602"/>
      <c r="H87" s="609"/>
    </row>
    <row r="88" spans="1:9">
      <c r="A88" s="155" t="s">
        <v>126</v>
      </c>
      <c r="B88" s="160" t="s">
        <v>243</v>
      </c>
      <c r="C88" s="162"/>
      <c r="D88" s="479"/>
      <c r="E88" s="184"/>
      <c r="F88" s="184"/>
      <c r="G88" s="602"/>
      <c r="H88" s="609"/>
    </row>
    <row r="89" spans="1:9">
      <c r="A89" s="155" t="s">
        <v>244</v>
      </c>
      <c r="B89" s="169" t="s">
        <v>245</v>
      </c>
      <c r="C89" s="166">
        <f>C88+C87+C83</f>
        <v>0</v>
      </c>
      <c r="D89" s="480">
        <f>D88+D87+D83</f>
        <v>0</v>
      </c>
      <c r="E89" s="175"/>
      <c r="F89" s="184"/>
      <c r="G89" s="602"/>
      <c r="H89" s="609"/>
      <c r="I89" s="167"/>
    </row>
    <row r="90" spans="1:9">
      <c r="A90" s="155"/>
      <c r="B90" s="169"/>
      <c r="C90" s="157"/>
      <c r="D90" s="480"/>
      <c r="E90" s="184"/>
      <c r="F90" s="184"/>
      <c r="G90" s="602"/>
      <c r="H90" s="609"/>
    </row>
    <row r="91" spans="1:9">
      <c r="A91" s="155" t="s">
        <v>246</v>
      </c>
      <c r="B91" s="160"/>
      <c r="C91" s="157"/>
      <c r="D91" s="480"/>
      <c r="E91" s="175"/>
      <c r="F91" s="184"/>
      <c r="G91" s="602"/>
      <c r="H91" s="609"/>
    </row>
    <row r="92" spans="1:9">
      <c r="A92" s="155" t="s">
        <v>247</v>
      </c>
      <c r="B92" s="160" t="s">
        <v>248</v>
      </c>
      <c r="C92" s="515">
        <v>1</v>
      </c>
      <c r="D92" s="604">
        <v>1</v>
      </c>
      <c r="E92" s="184"/>
      <c r="F92" s="184"/>
      <c r="G92" s="602"/>
      <c r="H92" s="609"/>
    </row>
    <row r="93" spans="1:9">
      <c r="A93" s="155" t="s">
        <v>249</v>
      </c>
      <c r="B93" s="160" t="s">
        <v>250</v>
      </c>
      <c r="C93" s="515">
        <v>30922</v>
      </c>
      <c r="D93" s="604">
        <v>3386</v>
      </c>
      <c r="E93" s="175"/>
      <c r="F93" s="184"/>
      <c r="G93" s="602"/>
      <c r="H93" s="609"/>
    </row>
    <row r="94" spans="1:9">
      <c r="A94" s="155" t="s">
        <v>251</v>
      </c>
      <c r="B94" s="160" t="s">
        <v>252</v>
      </c>
      <c r="C94" s="515">
        <v>23</v>
      </c>
      <c r="D94" s="604">
        <v>23</v>
      </c>
      <c r="E94" s="175"/>
      <c r="F94" s="184"/>
      <c r="G94" s="602"/>
      <c r="H94" s="609"/>
    </row>
    <row r="95" spans="1:9">
      <c r="A95" s="155" t="s">
        <v>253</v>
      </c>
      <c r="B95" s="160" t="s">
        <v>254</v>
      </c>
      <c r="C95" s="162"/>
      <c r="D95" s="479"/>
      <c r="E95" s="175"/>
      <c r="F95" s="184"/>
      <c r="G95" s="602"/>
      <c r="H95" s="609"/>
    </row>
    <row r="96" spans="1:9">
      <c r="A96" s="155" t="s">
        <v>255</v>
      </c>
      <c r="B96" s="169" t="s">
        <v>256</v>
      </c>
      <c r="C96" s="166">
        <f>SUM(C92:C95)</f>
        <v>30946</v>
      </c>
      <c r="D96" s="481">
        <f>SUM(D92:D95)</f>
        <v>3410</v>
      </c>
      <c r="E96" s="175"/>
      <c r="F96" s="184"/>
      <c r="G96" s="602"/>
      <c r="H96" s="609"/>
      <c r="I96" s="167"/>
    </row>
    <row r="97" spans="1:9">
      <c r="A97" s="155" t="s">
        <v>257</v>
      </c>
      <c r="B97" s="169" t="s">
        <v>258</v>
      </c>
      <c r="C97" s="515">
        <v>63</v>
      </c>
      <c r="D97" s="479">
        <v>20</v>
      </c>
      <c r="E97" s="175"/>
      <c r="F97" s="184"/>
      <c r="G97" s="602"/>
      <c r="H97" s="609"/>
    </row>
    <row r="98" spans="1:9">
      <c r="A98" s="155" t="s">
        <v>259</v>
      </c>
      <c r="B98" s="179" t="s">
        <v>260</v>
      </c>
      <c r="C98" s="166">
        <f>C69+C80+C89+C96+C97</f>
        <v>32817</v>
      </c>
      <c r="D98" s="481">
        <f>D69+D80+D89+D96+D97</f>
        <v>5122</v>
      </c>
      <c r="E98" s="184"/>
      <c r="F98" s="184"/>
      <c r="G98" s="602"/>
      <c r="H98" s="609"/>
      <c r="I98" s="167"/>
    </row>
    <row r="99" spans="1:9" ht="27" thickBot="1">
      <c r="A99" s="185" t="s">
        <v>261</v>
      </c>
      <c r="B99" s="186" t="s">
        <v>262</v>
      </c>
      <c r="C99" s="187">
        <f>C98+C60</f>
        <v>118134</v>
      </c>
      <c r="D99" s="482">
        <f>D98+D60</f>
        <v>86951</v>
      </c>
      <c r="E99" s="188" t="s">
        <v>263</v>
      </c>
      <c r="F99" s="189" t="s">
        <v>264</v>
      </c>
      <c r="G99" s="187">
        <f>G84+G60+G44+G41</f>
        <v>118134</v>
      </c>
      <c r="H99" s="496">
        <f>H84+H60+H44+H41</f>
        <v>86951</v>
      </c>
      <c r="I99" s="167"/>
    </row>
    <row r="100" spans="1:9">
      <c r="A100" s="141" t="s">
        <v>265</v>
      </c>
      <c r="B100" s="190"/>
      <c r="C100" s="391"/>
      <c r="D100" s="483"/>
      <c r="E100" s="191"/>
      <c r="F100" s="192"/>
      <c r="G100" s="193">
        <f>G99-C99</f>
        <v>0</v>
      </c>
      <c r="H100" s="193">
        <f>H99-D99</f>
        <v>0</v>
      </c>
    </row>
    <row r="101" spans="1:9">
      <c r="A101" s="137" t="s">
        <v>853</v>
      </c>
      <c r="B101" s="190"/>
      <c r="C101" s="612" t="s">
        <v>844</v>
      </c>
      <c r="D101" s="612"/>
      <c r="E101" s="612"/>
      <c r="F101" s="192"/>
    </row>
    <row r="102" spans="1:9">
      <c r="C102" s="392"/>
      <c r="D102" s="484"/>
      <c r="E102" s="137"/>
      <c r="F102" s="192"/>
    </row>
    <row r="103" spans="1:9">
      <c r="A103" s="196"/>
      <c r="B103" s="196"/>
      <c r="C103" s="612" t="s">
        <v>845</v>
      </c>
      <c r="D103" s="613"/>
      <c r="E103" s="613"/>
      <c r="G103" s="598"/>
    </row>
    <row r="104" spans="1:9">
      <c r="E104" s="198"/>
      <c r="H104" s="497" t="s">
        <v>1</v>
      </c>
    </row>
    <row r="106" spans="1:9">
      <c r="G106" s="598"/>
    </row>
    <row r="107" spans="1:9">
      <c r="G107" s="598"/>
    </row>
    <row r="112" spans="1:9">
      <c r="E112" s="198"/>
    </row>
    <row r="114" spans="5:5">
      <c r="E114" s="198"/>
    </row>
    <row r="116" spans="5:5">
      <c r="E116" s="198"/>
    </row>
    <row r="118" spans="5:5">
      <c r="E118" s="198"/>
    </row>
    <row r="120" spans="5:5">
      <c r="E120" s="198"/>
    </row>
    <row r="122" spans="5:5">
      <c r="E122" s="198"/>
    </row>
    <row r="130" spans="5:5">
      <c r="E130" s="198"/>
    </row>
    <row r="132" spans="5:5">
      <c r="E132" s="198"/>
    </row>
    <row r="134" spans="5:5">
      <c r="E134" s="198"/>
    </row>
    <row r="136" spans="5:5">
      <c r="E136" s="198"/>
    </row>
    <row r="138" spans="5:5">
      <c r="E138" s="198"/>
    </row>
    <row r="140" spans="5:5">
      <c r="E140" s="198"/>
    </row>
    <row r="142" spans="5:5">
      <c r="E142" s="198"/>
    </row>
    <row r="144" spans="5:5">
      <c r="E144" s="198"/>
    </row>
    <row r="154" spans="5:5">
      <c r="E154" s="198"/>
    </row>
    <row r="156" spans="5:5">
      <c r="E156" s="198"/>
    </row>
    <row r="158" spans="5:5">
      <c r="E158" s="198"/>
    </row>
    <row r="160" spans="5:5">
      <c r="E160" s="198"/>
    </row>
    <row r="162" spans="5:5">
      <c r="E162" s="198"/>
    </row>
    <row r="170" spans="5:5">
      <c r="E170" s="198"/>
    </row>
    <row r="172" spans="5:5">
      <c r="E172" s="198"/>
    </row>
    <row r="174" spans="5:5">
      <c r="E174" s="198"/>
    </row>
    <row r="176" spans="5:5">
      <c r="E176" s="198"/>
    </row>
    <row r="180" spans="5:5">
      <c r="E180" s="198"/>
    </row>
  </sheetData>
  <mergeCells count="7">
    <mergeCell ref="A11:D11"/>
    <mergeCell ref="C101:E101"/>
    <mergeCell ref="C103:E103"/>
    <mergeCell ref="A7:H7"/>
    <mergeCell ref="A8:D8"/>
    <mergeCell ref="A10:D10"/>
    <mergeCell ref="F10:G10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4:H44 G25:H25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5:H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9:H21 G37:H37 C36:D36 G34:H34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5:D35 G79:H81 C40:D43 C45:D49 C52:D55 C25:D26 C17:C23 G33:H33 C84:D88 C28:D31 C97:D97 C92:D95 C63:D68 G27:H29 G36:H36 G67:H75 G24:H24 G48:H53 G56:H59 C72:D79 G64:H65 C59 D58:D59 D16:D23 G16:H18">
      <formula1>0</formula1>
      <formula2>9999999999999990</formula2>
    </dataValidation>
  </dataValidations>
  <pageMargins left="0.74803149606299213" right="0.74803149606299213" top="0.43307086614173229" bottom="0.55118110236220474" header="0" footer="0"/>
  <pageSetup paperSize="9"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9:R371"/>
  <sheetViews>
    <sheetView zoomScaleNormal="100" workbookViewId="0">
      <selection activeCell="F44" sqref="F44"/>
    </sheetView>
  </sheetViews>
  <sheetFormatPr defaultColWidth="9.44140625" defaultRowHeight="12"/>
  <cols>
    <col min="1" max="1" width="44.5546875" style="256" customWidth="1"/>
    <col min="2" max="2" width="7.44140625" style="256" customWidth="1"/>
    <col min="3" max="3" width="12.44140625" style="202" customWidth="1"/>
    <col min="4" max="4" width="13.44140625" style="202" customWidth="1"/>
    <col min="5" max="5" width="36.44140625" style="256" customWidth="1"/>
    <col min="6" max="6" width="7.44140625" style="256" customWidth="1"/>
    <col min="7" max="7" width="11.44140625" style="202" customWidth="1"/>
    <col min="8" max="8" width="14.5546875" style="202" customWidth="1"/>
    <col min="9" max="16384" width="9.44140625" style="202"/>
  </cols>
  <sheetData>
    <row r="9" spans="1:8">
      <c r="A9" s="199" t="s">
        <v>266</v>
      </c>
      <c r="B9" s="199"/>
      <c r="C9" s="402"/>
      <c r="D9" s="498"/>
      <c r="E9" s="200"/>
      <c r="F9" s="201"/>
      <c r="G9" s="400"/>
      <c r="H9" s="400"/>
    </row>
    <row r="10" spans="1:8" ht="13.2">
      <c r="A10" s="113" t="s">
        <v>267</v>
      </c>
      <c r="B10" s="619" t="s">
        <v>840</v>
      </c>
      <c r="C10" s="620"/>
      <c r="D10" s="620"/>
      <c r="E10" s="620"/>
      <c r="F10" s="621" t="s">
        <v>2</v>
      </c>
      <c r="G10" s="621"/>
      <c r="H10" s="503">
        <f>'Справка№1-Баланс'!H8</f>
        <v>131350366</v>
      </c>
    </row>
    <row r="11" spans="1:8" s="115" customFormat="1" ht="13.8">
      <c r="A11" s="457" t="str">
        <f>'Справка№1-Баланс'!A9</f>
        <v>Неодитиран и незаверен отчет</v>
      </c>
      <c r="B11" s="458"/>
      <c r="C11" s="458"/>
      <c r="D11" s="470"/>
      <c r="E11" s="459"/>
      <c r="F11" s="138"/>
      <c r="G11" s="141"/>
      <c r="H11" s="138"/>
    </row>
    <row r="12" spans="1:8" ht="13.8">
      <c r="A12" s="113" t="s">
        <v>268</v>
      </c>
      <c r="B12" s="620"/>
      <c r="C12" s="620"/>
      <c r="D12" s="620"/>
      <c r="E12" s="620"/>
      <c r="F12" s="461"/>
      <c r="G12" s="203"/>
      <c r="H12" s="203"/>
    </row>
    <row r="13" spans="1:8" ht="17.25" customHeight="1" thickBot="1">
      <c r="A13" s="113" t="str">
        <f>'Справка№1-Баланс'!A11:D11</f>
        <v>Отчетен период:31.12.2018г.</v>
      </c>
      <c r="B13" s="622"/>
      <c r="C13" s="622"/>
      <c r="D13" s="622"/>
      <c r="E13" s="204"/>
      <c r="F13" s="201"/>
      <c r="G13" s="400"/>
      <c r="H13" s="504" t="s">
        <v>269</v>
      </c>
    </row>
    <row r="14" spans="1:8" ht="27.6">
      <c r="A14" s="205" t="s">
        <v>270</v>
      </c>
      <c r="B14" s="206" t="s">
        <v>6</v>
      </c>
      <c r="C14" s="386" t="s">
        <v>851</v>
      </c>
      <c r="D14" s="499" t="s">
        <v>854</v>
      </c>
      <c r="E14" s="387" t="s">
        <v>271</v>
      </c>
      <c r="F14" s="388" t="s">
        <v>6</v>
      </c>
      <c r="G14" s="386" t="s">
        <v>851</v>
      </c>
      <c r="H14" s="505" t="s">
        <v>854</v>
      </c>
    </row>
    <row r="15" spans="1:8">
      <c r="A15" s="207" t="s">
        <v>8</v>
      </c>
      <c r="B15" s="208" t="s">
        <v>9</v>
      </c>
      <c r="C15" s="209">
        <v>1</v>
      </c>
      <c r="D15" s="209">
        <v>2</v>
      </c>
      <c r="E15" s="208" t="s">
        <v>8</v>
      </c>
      <c r="F15" s="209" t="s">
        <v>9</v>
      </c>
      <c r="G15" s="209">
        <v>1</v>
      </c>
      <c r="H15" s="506">
        <v>2</v>
      </c>
    </row>
    <row r="16" spans="1:8">
      <c r="A16" s="210" t="s">
        <v>272</v>
      </c>
      <c r="B16" s="211"/>
      <c r="C16" s="403"/>
      <c r="D16" s="393"/>
      <c r="E16" s="211" t="s">
        <v>273</v>
      </c>
      <c r="F16" s="212"/>
      <c r="G16" s="412"/>
      <c r="H16" s="507"/>
    </row>
    <row r="17" spans="1:18">
      <c r="A17" s="213" t="s">
        <v>274</v>
      </c>
      <c r="B17" s="214"/>
      <c r="C17" s="404"/>
      <c r="D17" s="215"/>
      <c r="E17" s="214" t="s">
        <v>275</v>
      </c>
      <c r="F17" s="212"/>
      <c r="G17" s="412"/>
      <c r="H17" s="508"/>
    </row>
    <row r="18" spans="1:18">
      <c r="A18" s="216" t="s">
        <v>276</v>
      </c>
      <c r="B18" s="215" t="s">
        <v>277</v>
      </c>
      <c r="C18" s="164">
        <v>44</v>
      </c>
      <c r="D18" s="164">
        <v>71</v>
      </c>
      <c r="E18" s="217" t="s">
        <v>278</v>
      </c>
      <c r="F18" s="218" t="s">
        <v>279</v>
      </c>
      <c r="G18" s="413"/>
      <c r="H18" s="491"/>
    </row>
    <row r="19" spans="1:18">
      <c r="A19" s="216" t="s">
        <v>280</v>
      </c>
      <c r="B19" s="215" t="s">
        <v>281</v>
      </c>
      <c r="C19" s="164">
        <v>1998</v>
      </c>
      <c r="D19" s="164">
        <v>1947</v>
      </c>
      <c r="E19" s="217" t="s">
        <v>282</v>
      </c>
      <c r="F19" s="218" t="s">
        <v>283</v>
      </c>
      <c r="G19" s="164">
        <v>83</v>
      </c>
      <c r="H19" s="491">
        <v>6600</v>
      </c>
    </row>
    <row r="20" spans="1:18">
      <c r="A20" s="216" t="s">
        <v>284</v>
      </c>
      <c r="B20" s="215" t="s">
        <v>285</v>
      </c>
      <c r="C20" s="164">
        <v>9</v>
      </c>
      <c r="D20" s="164">
        <v>4</v>
      </c>
      <c r="E20" s="217" t="s">
        <v>286</v>
      </c>
      <c r="F20" s="218" t="s">
        <v>287</v>
      </c>
      <c r="G20" s="164">
        <v>6743</v>
      </c>
      <c r="H20" s="491">
        <v>6176</v>
      </c>
    </row>
    <row r="21" spans="1:18">
      <c r="A21" s="216" t="s">
        <v>288</v>
      </c>
      <c r="B21" s="215" t="s">
        <v>289</v>
      </c>
      <c r="C21" s="164">
        <v>153</v>
      </c>
      <c r="D21" s="164">
        <v>152</v>
      </c>
      <c r="E21" s="217" t="s">
        <v>71</v>
      </c>
      <c r="F21" s="218" t="s">
        <v>290</v>
      </c>
      <c r="G21" s="164">
        <v>2551</v>
      </c>
      <c r="H21" s="491">
        <v>2227</v>
      </c>
      <c r="I21" s="219"/>
    </row>
    <row r="22" spans="1:18">
      <c r="A22" s="216" t="s">
        <v>291</v>
      </c>
      <c r="B22" s="215" t="s">
        <v>292</v>
      </c>
      <c r="C22" s="164">
        <v>18</v>
      </c>
      <c r="D22" s="164">
        <v>18</v>
      </c>
      <c r="E22" s="220" t="s">
        <v>44</v>
      </c>
      <c r="F22" s="221" t="s">
        <v>293</v>
      </c>
      <c r="G22" s="414">
        <f>SUM(G16:G21)</f>
        <v>9377</v>
      </c>
      <c r="H22" s="509">
        <f>SUM(H16:H21)</f>
        <v>15003</v>
      </c>
      <c r="I22" s="222"/>
      <c r="L22" s="222"/>
      <c r="M22" s="222"/>
      <c r="N22" s="222"/>
      <c r="O22" s="222"/>
      <c r="P22" s="222"/>
      <c r="Q22" s="222"/>
      <c r="R22" s="222"/>
    </row>
    <row r="23" spans="1:18">
      <c r="A23" s="216" t="s">
        <v>294</v>
      </c>
      <c r="B23" s="215" t="s">
        <v>295</v>
      </c>
      <c r="C23" s="164">
        <v>83</v>
      </c>
      <c r="D23" s="164">
        <v>6599</v>
      </c>
      <c r="E23" s="217"/>
      <c r="F23" s="223"/>
      <c r="G23" s="415"/>
      <c r="H23" s="491"/>
    </row>
    <row r="24" spans="1:18" ht="24">
      <c r="A24" s="216" t="s">
        <v>296</v>
      </c>
      <c r="B24" s="215" t="s">
        <v>297</v>
      </c>
      <c r="C24" s="164"/>
      <c r="D24" s="164"/>
      <c r="E24" s="214" t="s">
        <v>298</v>
      </c>
      <c r="F24" s="224" t="s">
        <v>299</v>
      </c>
      <c r="G24" s="416"/>
      <c r="H24" s="491"/>
    </row>
    <row r="25" spans="1:18">
      <c r="A25" s="216" t="s">
        <v>300</v>
      </c>
      <c r="B25" s="215" t="s">
        <v>301</v>
      </c>
      <c r="C25" s="164">
        <v>361</v>
      </c>
      <c r="D25" s="164">
        <v>493</v>
      </c>
      <c r="E25" s="217" t="s">
        <v>302</v>
      </c>
      <c r="F25" s="223" t="s">
        <v>303</v>
      </c>
      <c r="G25" s="416"/>
      <c r="H25" s="491"/>
    </row>
    <row r="26" spans="1:18">
      <c r="A26" s="225" t="s">
        <v>304</v>
      </c>
      <c r="B26" s="215" t="s">
        <v>305</v>
      </c>
      <c r="C26" s="164"/>
      <c r="D26" s="164"/>
      <c r="E26" s="214"/>
      <c r="F26" s="212"/>
      <c r="G26" s="415"/>
      <c r="H26" s="491"/>
    </row>
    <row r="27" spans="1:18">
      <c r="A27" s="225" t="s">
        <v>306</v>
      </c>
      <c r="B27" s="215" t="s">
        <v>307</v>
      </c>
      <c r="C27" s="164"/>
      <c r="D27" s="164"/>
      <c r="E27" s="214" t="s">
        <v>308</v>
      </c>
      <c r="F27" s="212"/>
      <c r="G27" s="417"/>
      <c r="H27" s="491"/>
    </row>
    <row r="28" spans="1:18">
      <c r="A28" s="226" t="s">
        <v>44</v>
      </c>
      <c r="B28" s="227" t="s">
        <v>309</v>
      </c>
      <c r="C28" s="393">
        <f>C25+C24+C23+C22+C21+C20+C19+C18</f>
        <v>2666</v>
      </c>
      <c r="D28" s="393">
        <f>D25+D24+D23+D22+D21+D20+D19+D18</f>
        <v>9284</v>
      </c>
      <c r="E28" s="228" t="s">
        <v>310</v>
      </c>
      <c r="F28" s="223" t="s">
        <v>311</v>
      </c>
      <c r="G28" s="164"/>
      <c r="H28" s="508">
        <v>1</v>
      </c>
      <c r="I28" s="222"/>
      <c r="J28" s="222"/>
      <c r="L28" s="222"/>
      <c r="M28" s="222"/>
      <c r="N28" s="222"/>
      <c r="O28" s="222"/>
    </row>
    <row r="29" spans="1:18">
      <c r="A29" s="213"/>
      <c r="B29" s="215"/>
      <c r="C29" s="405"/>
      <c r="D29" s="500"/>
      <c r="E29" s="229" t="s">
        <v>312</v>
      </c>
      <c r="F29" s="223" t="s">
        <v>313</v>
      </c>
      <c r="G29" s="418"/>
      <c r="H29" s="510"/>
    </row>
    <row r="30" spans="1:18" ht="24">
      <c r="A30" s="213" t="s">
        <v>314</v>
      </c>
      <c r="B30" s="230"/>
      <c r="C30" s="405"/>
      <c r="D30" s="500"/>
      <c r="E30" s="217" t="s">
        <v>315</v>
      </c>
      <c r="F30" s="223" t="s">
        <v>316</v>
      </c>
      <c r="G30" s="164"/>
      <c r="H30" s="510"/>
    </row>
    <row r="31" spans="1:18" ht="24">
      <c r="A31" s="231" t="s">
        <v>317</v>
      </c>
      <c r="B31" s="230" t="s">
        <v>318</v>
      </c>
      <c r="C31" s="164">
        <v>311</v>
      </c>
      <c r="D31" s="164">
        <v>353</v>
      </c>
      <c r="E31" s="228" t="s">
        <v>319</v>
      </c>
      <c r="F31" s="223" t="s">
        <v>320</v>
      </c>
      <c r="G31" s="419"/>
      <c r="H31" s="491"/>
    </row>
    <row r="32" spans="1:18" ht="24">
      <c r="A32" s="216" t="s">
        <v>321</v>
      </c>
      <c r="B32" s="230" t="s">
        <v>322</v>
      </c>
      <c r="C32" s="164"/>
      <c r="D32" s="164"/>
      <c r="E32" s="217" t="s">
        <v>323</v>
      </c>
      <c r="F32" s="223" t="s">
        <v>324</v>
      </c>
      <c r="G32" s="419"/>
      <c r="H32" s="491"/>
    </row>
    <row r="33" spans="1:18">
      <c r="A33" s="216" t="s">
        <v>325</v>
      </c>
      <c r="B33" s="230" t="s">
        <v>326</v>
      </c>
      <c r="C33" s="164"/>
      <c r="D33" s="164"/>
      <c r="E33" s="220" t="s">
        <v>96</v>
      </c>
      <c r="F33" s="224" t="s">
        <v>327</v>
      </c>
      <c r="G33" s="420">
        <f>SUM(G28:G32)</f>
        <v>0</v>
      </c>
      <c r="H33" s="511">
        <f>SUM(H28:H32)</f>
        <v>1</v>
      </c>
      <c r="I33" s="222"/>
      <c r="J33" s="222"/>
      <c r="L33" s="222"/>
      <c r="M33" s="222"/>
      <c r="N33" s="222"/>
      <c r="O33" s="222"/>
      <c r="P33" s="222"/>
      <c r="Q33" s="222"/>
      <c r="R33" s="222"/>
    </row>
    <row r="34" spans="1:18">
      <c r="A34" s="216" t="s">
        <v>71</v>
      </c>
      <c r="B34" s="230" t="s">
        <v>328</v>
      </c>
      <c r="C34" s="164">
        <v>2</v>
      </c>
      <c r="D34" s="164">
        <v>4</v>
      </c>
      <c r="E34" s="229"/>
      <c r="F34" s="212"/>
      <c r="G34" s="421"/>
      <c r="H34" s="491"/>
    </row>
    <row r="35" spans="1:18">
      <c r="A35" s="226" t="s">
        <v>69</v>
      </c>
      <c r="B35" s="232" t="s">
        <v>329</v>
      </c>
      <c r="C35" s="215">
        <f>SUM(C31:C34)</f>
        <v>313</v>
      </c>
      <c r="D35" s="215">
        <f>SUM(D31:D34)</f>
        <v>357</v>
      </c>
      <c r="E35" s="217"/>
      <c r="F35" s="212"/>
      <c r="G35" s="421"/>
      <c r="H35" s="508"/>
      <c r="I35" s="222"/>
      <c r="J35" s="222"/>
      <c r="L35" s="222"/>
      <c r="M35" s="222"/>
      <c r="N35" s="222"/>
    </row>
    <row r="36" spans="1:18">
      <c r="A36" s="226"/>
      <c r="B36" s="232"/>
      <c r="C36" s="406"/>
      <c r="D36" s="500"/>
      <c r="E36" s="217"/>
      <c r="F36" s="212"/>
      <c r="G36" s="421"/>
      <c r="H36" s="510"/>
    </row>
    <row r="37" spans="1:18">
      <c r="A37" s="210" t="s">
        <v>330</v>
      </c>
      <c r="B37" s="233" t="s">
        <v>331</v>
      </c>
      <c r="C37" s="393">
        <f>C35+C28</f>
        <v>2979</v>
      </c>
      <c r="D37" s="393">
        <f>D35+D28</f>
        <v>9641</v>
      </c>
      <c r="E37" s="211" t="s">
        <v>332</v>
      </c>
      <c r="F37" s="224" t="s">
        <v>333</v>
      </c>
      <c r="G37" s="420">
        <f>G33+G24+G22</f>
        <v>9377</v>
      </c>
      <c r="H37" s="511">
        <f>H33+H24+H22</f>
        <v>15004</v>
      </c>
      <c r="I37" s="222"/>
      <c r="J37" s="222"/>
      <c r="L37" s="222"/>
      <c r="M37" s="222"/>
      <c r="N37" s="222"/>
      <c r="O37" s="222"/>
      <c r="P37" s="222"/>
      <c r="Q37" s="222"/>
      <c r="R37" s="222"/>
    </row>
    <row r="38" spans="1:18">
      <c r="A38" s="210"/>
      <c r="B38" s="233"/>
      <c r="C38" s="405"/>
      <c r="D38" s="500"/>
      <c r="E38" s="211"/>
      <c r="F38" s="223"/>
      <c r="G38" s="421"/>
      <c r="H38" s="510"/>
    </row>
    <row r="39" spans="1:18">
      <c r="A39" s="210" t="s">
        <v>334</v>
      </c>
      <c r="B39" s="233" t="s">
        <v>335</v>
      </c>
      <c r="C39" s="394">
        <f>G37-C37</f>
        <v>6398</v>
      </c>
      <c r="D39" s="394">
        <f>H37-D37</f>
        <v>5363</v>
      </c>
      <c r="E39" s="211" t="s">
        <v>336</v>
      </c>
      <c r="F39" s="224" t="s">
        <v>337</v>
      </c>
      <c r="G39" s="422"/>
      <c r="H39" s="508"/>
      <c r="I39" s="222"/>
      <c r="J39" s="222"/>
      <c r="K39" s="222"/>
      <c r="L39" s="222"/>
      <c r="M39" s="222"/>
      <c r="N39" s="222"/>
      <c r="O39" s="222"/>
      <c r="P39" s="222"/>
      <c r="Q39" s="222"/>
      <c r="R39" s="222"/>
    </row>
    <row r="40" spans="1:18" ht="24">
      <c r="A40" s="234" t="s">
        <v>338</v>
      </c>
      <c r="B40" s="232" t="s">
        <v>339</v>
      </c>
      <c r="C40" s="407"/>
      <c r="D40" s="164"/>
      <c r="E40" s="214" t="s">
        <v>340</v>
      </c>
      <c r="F40" s="223" t="s">
        <v>341</v>
      </c>
      <c r="G40" s="413"/>
      <c r="H40" s="491"/>
    </row>
    <row r="41" spans="1:18">
      <c r="A41" s="213" t="s">
        <v>342</v>
      </c>
      <c r="B41" s="235" t="s">
        <v>343</v>
      </c>
      <c r="C41" s="407"/>
      <c r="D41" s="164"/>
      <c r="E41" s="214" t="s">
        <v>344</v>
      </c>
      <c r="F41" s="223" t="s">
        <v>345</v>
      </c>
      <c r="G41" s="413"/>
      <c r="H41" s="491"/>
    </row>
    <row r="42" spans="1:18">
      <c r="A42" s="236" t="s">
        <v>346</v>
      </c>
      <c r="B42" s="232" t="s">
        <v>347</v>
      </c>
      <c r="C42" s="393">
        <f>C37+C40+C41</f>
        <v>2979</v>
      </c>
      <c r="D42" s="393">
        <f>D37+D40+D41</f>
        <v>9641</v>
      </c>
      <c r="E42" s="211" t="s">
        <v>348</v>
      </c>
      <c r="F42" s="224" t="s">
        <v>349</v>
      </c>
      <c r="G42" s="422">
        <f>G37+G40+G41</f>
        <v>9377</v>
      </c>
      <c r="H42" s="507">
        <f>H37+H40+H41</f>
        <v>15004</v>
      </c>
      <c r="I42" s="222"/>
      <c r="J42" s="222"/>
      <c r="K42" s="222"/>
      <c r="L42" s="222"/>
      <c r="M42" s="222"/>
      <c r="N42" s="222"/>
      <c r="O42" s="222"/>
      <c r="P42" s="222"/>
      <c r="Q42" s="222"/>
      <c r="R42" s="222"/>
    </row>
    <row r="43" spans="1:18">
      <c r="A43" s="236" t="s">
        <v>350</v>
      </c>
      <c r="B43" s="233" t="s">
        <v>351</v>
      </c>
      <c r="C43" s="394">
        <f>C39</f>
        <v>6398</v>
      </c>
      <c r="D43" s="394">
        <f>D39</f>
        <v>5363</v>
      </c>
      <c r="E43" s="237" t="s">
        <v>352</v>
      </c>
      <c r="F43" s="224" t="s">
        <v>353</v>
      </c>
      <c r="G43" s="422">
        <f>G39</f>
        <v>0</v>
      </c>
      <c r="H43" s="512"/>
      <c r="I43" s="222"/>
      <c r="J43" s="222"/>
      <c r="K43" s="222"/>
      <c r="L43" s="222"/>
      <c r="M43" s="222"/>
      <c r="N43" s="222"/>
      <c r="O43" s="222"/>
      <c r="P43" s="222"/>
      <c r="Q43" s="222"/>
      <c r="R43" s="222"/>
    </row>
    <row r="44" spans="1:18">
      <c r="A44" s="213" t="s">
        <v>354</v>
      </c>
      <c r="B44" s="232" t="s">
        <v>355</v>
      </c>
      <c r="C44" s="408"/>
      <c r="D44" s="215"/>
      <c r="E44" s="211"/>
      <c r="F44" s="212"/>
      <c r="G44" s="421"/>
      <c r="H44" s="508"/>
      <c r="I44" s="222"/>
      <c r="J44" s="222"/>
      <c r="K44" s="222"/>
      <c r="L44" s="222"/>
      <c r="M44" s="222"/>
      <c r="N44" s="222"/>
    </row>
    <row r="45" spans="1:18">
      <c r="A45" s="216" t="s">
        <v>356</v>
      </c>
      <c r="B45" s="230" t="s">
        <v>357</v>
      </c>
      <c r="C45" s="407"/>
      <c r="D45" s="164"/>
      <c r="E45" s="211"/>
      <c r="F45" s="212"/>
      <c r="G45" s="421"/>
      <c r="H45" s="491"/>
    </row>
    <row r="46" spans="1:18" ht="24">
      <c r="A46" s="216" t="s">
        <v>358</v>
      </c>
      <c r="B46" s="238" t="s">
        <v>359</v>
      </c>
      <c r="C46" s="409"/>
      <c r="D46" s="394"/>
      <c r="E46" s="211"/>
      <c r="F46" s="239"/>
      <c r="G46" s="421"/>
      <c r="H46" s="513"/>
    </row>
    <row r="47" spans="1:18">
      <c r="A47" s="216" t="s">
        <v>360</v>
      </c>
      <c r="B47" s="238" t="s">
        <v>361</v>
      </c>
      <c r="C47" s="410"/>
      <c r="D47" s="501"/>
      <c r="E47" s="211"/>
      <c r="F47" s="239"/>
      <c r="G47" s="421"/>
      <c r="H47" s="513"/>
    </row>
    <row r="48" spans="1:18">
      <c r="A48" s="240" t="s">
        <v>362</v>
      </c>
      <c r="B48" s="241" t="s">
        <v>363</v>
      </c>
      <c r="C48" s="394">
        <f>C43-C44</f>
        <v>6398</v>
      </c>
      <c r="D48" s="502">
        <f>D43-D44</f>
        <v>5363</v>
      </c>
      <c r="E48" s="211" t="s">
        <v>364</v>
      </c>
      <c r="F48" s="242" t="s">
        <v>365</v>
      </c>
      <c r="G48" s="422">
        <f>G43</f>
        <v>0</v>
      </c>
      <c r="H48" s="512">
        <f>H43</f>
        <v>0</v>
      </c>
      <c r="I48" s="222"/>
      <c r="J48" s="222"/>
      <c r="K48" s="222"/>
      <c r="L48" s="222"/>
      <c r="M48" s="222"/>
      <c r="N48" s="222"/>
      <c r="O48" s="222"/>
      <c r="P48" s="222"/>
      <c r="Q48" s="222"/>
      <c r="R48" s="222"/>
    </row>
    <row r="49" spans="1:18">
      <c r="A49" s="210" t="s">
        <v>366</v>
      </c>
      <c r="B49" s="208" t="s">
        <v>367</v>
      </c>
      <c r="C49" s="409"/>
      <c r="D49" s="394"/>
      <c r="E49" s="211" t="s">
        <v>366</v>
      </c>
      <c r="F49" s="242" t="s">
        <v>368</v>
      </c>
      <c r="G49" s="413"/>
      <c r="H49" s="513"/>
    </row>
    <row r="50" spans="1:18">
      <c r="A50" s="210" t="s">
        <v>369</v>
      </c>
      <c r="B50" s="209" t="s">
        <v>370</v>
      </c>
      <c r="C50" s="403"/>
      <c r="D50" s="393"/>
      <c r="E50" s="211" t="s">
        <v>371</v>
      </c>
      <c r="F50" s="242" t="s">
        <v>372</v>
      </c>
      <c r="G50" s="403"/>
      <c r="H50" s="507"/>
      <c r="I50" s="222"/>
      <c r="J50" s="222"/>
      <c r="K50" s="222"/>
      <c r="L50" s="222"/>
      <c r="M50" s="222"/>
      <c r="N50" s="222"/>
      <c r="O50" s="222"/>
      <c r="P50" s="222"/>
      <c r="Q50" s="222"/>
      <c r="R50" s="222"/>
    </row>
    <row r="51" spans="1:18" ht="12.6" thickBot="1">
      <c r="A51" s="243" t="s">
        <v>373</v>
      </c>
      <c r="B51" s="244" t="s">
        <v>374</v>
      </c>
      <c r="C51" s="395">
        <f>C48+C44+C42</f>
        <v>9377</v>
      </c>
      <c r="D51" s="395">
        <f>D48+D44+D42</f>
        <v>15004</v>
      </c>
      <c r="E51" s="245" t="s">
        <v>375</v>
      </c>
      <c r="F51" s="246" t="s">
        <v>376</v>
      </c>
      <c r="G51" s="423">
        <f>G48+G42</f>
        <v>9377</v>
      </c>
      <c r="H51" s="514">
        <f>H48+H42</f>
        <v>15004</v>
      </c>
      <c r="I51" s="222"/>
      <c r="J51" s="222"/>
      <c r="K51" s="222"/>
      <c r="L51" s="222"/>
      <c r="M51" s="222"/>
      <c r="N51" s="222"/>
      <c r="O51" s="222"/>
      <c r="P51" s="222"/>
      <c r="Q51" s="222"/>
      <c r="R51" s="222"/>
    </row>
    <row r="52" spans="1:18">
      <c r="A52" s="247"/>
      <c r="B52" s="248"/>
      <c r="C52" s="396"/>
      <c r="D52" s="396"/>
      <c r="E52" s="249"/>
      <c r="F52" s="250"/>
      <c r="G52" s="397"/>
      <c r="H52" s="397"/>
    </row>
    <row r="53" spans="1:18">
      <c r="A53" s="251" t="str">
        <f>'Справка№1-Баланс'!A101</f>
        <v>Дата на съставяне : 16.01.2019</v>
      </c>
      <c r="B53" s="460"/>
      <c r="C53" s="411"/>
      <c r="D53" s="617"/>
      <c r="E53" s="617"/>
      <c r="F53" s="617"/>
      <c r="G53" s="617"/>
      <c r="H53" s="617"/>
      <c r="I53" s="222"/>
      <c r="J53" s="222"/>
      <c r="K53" s="222"/>
      <c r="L53" s="222"/>
      <c r="M53" s="222"/>
      <c r="N53" s="222"/>
      <c r="O53" s="222"/>
    </row>
    <row r="54" spans="1:18">
      <c r="A54" s="252"/>
      <c r="B54" s="253"/>
      <c r="C54" s="411"/>
      <c r="D54" s="397"/>
      <c r="E54" s="250"/>
      <c r="F54" s="250"/>
      <c r="G54" s="401"/>
      <c r="H54" s="401"/>
    </row>
    <row r="55" spans="1:18" ht="12.75" customHeight="1">
      <c r="A55" s="252"/>
      <c r="B55" s="254"/>
      <c r="C55" s="411"/>
      <c r="D55" s="618"/>
      <c r="E55" s="618"/>
      <c r="F55" s="618"/>
      <c r="G55" s="618"/>
      <c r="H55" s="618"/>
    </row>
    <row r="56" spans="1:18" ht="13.8">
      <c r="A56" s="255"/>
      <c r="B56" s="250"/>
      <c r="C56" s="612" t="s">
        <v>844</v>
      </c>
      <c r="D56" s="612"/>
      <c r="E56" s="612"/>
      <c r="F56" s="250"/>
      <c r="G56" s="401"/>
      <c r="H56" s="401"/>
    </row>
    <row r="57" spans="1:18" ht="13.8">
      <c r="A57" s="255"/>
      <c r="B57" s="250"/>
      <c r="C57" s="137"/>
      <c r="D57" s="138"/>
      <c r="E57" s="137"/>
      <c r="F57" s="250"/>
      <c r="G57" s="401"/>
      <c r="H57" s="401"/>
    </row>
    <row r="58" spans="1:18" ht="15" customHeight="1">
      <c r="A58" s="255"/>
      <c r="B58" s="250"/>
      <c r="C58" s="612" t="str">
        <f>'Справка№1-Баланс'!C103:E103</f>
        <v>Ръководител:Николай Христов Скарлатов</v>
      </c>
      <c r="D58" s="612"/>
      <c r="E58" s="612"/>
      <c r="F58" s="250"/>
      <c r="G58" s="401"/>
      <c r="H58" s="401"/>
    </row>
    <row r="59" spans="1:18">
      <c r="A59" s="255"/>
      <c r="B59" s="255"/>
      <c r="C59" s="398"/>
      <c r="D59" s="398"/>
      <c r="E59" s="255"/>
      <c r="F59" s="255"/>
      <c r="G59" s="219"/>
      <c r="H59" s="219"/>
    </row>
    <row r="60" spans="1:18">
      <c r="A60" s="255"/>
      <c r="B60" s="255"/>
      <c r="C60" s="398"/>
      <c r="D60" s="398"/>
      <c r="E60" s="255"/>
      <c r="F60" s="255"/>
      <c r="G60" s="219"/>
      <c r="H60" s="219" t="s">
        <v>1</v>
      </c>
    </row>
    <row r="61" spans="1:18">
      <c r="A61" s="255"/>
      <c r="B61" s="255"/>
      <c r="C61" s="398"/>
      <c r="D61" s="398"/>
      <c r="E61" s="255"/>
      <c r="F61" s="255"/>
      <c r="G61" s="219"/>
      <c r="H61" s="219"/>
    </row>
    <row r="62" spans="1:18">
      <c r="A62" s="255"/>
      <c r="B62" s="255"/>
      <c r="C62" s="398"/>
      <c r="D62" s="398"/>
      <c r="E62" s="255"/>
      <c r="F62" s="255"/>
      <c r="G62" s="219"/>
      <c r="H62" s="219"/>
    </row>
    <row r="63" spans="1:18">
      <c r="A63" s="255"/>
      <c r="B63" s="255"/>
      <c r="C63" s="398"/>
      <c r="D63" s="398"/>
      <c r="E63" s="255"/>
      <c r="F63" s="255"/>
      <c r="G63" s="219"/>
      <c r="H63" s="219"/>
    </row>
    <row r="64" spans="1:18">
      <c r="A64" s="255"/>
      <c r="B64" s="255"/>
      <c r="C64" s="398"/>
      <c r="D64" s="398"/>
      <c r="E64" s="255"/>
      <c r="F64" s="255"/>
      <c r="G64" s="219"/>
      <c r="H64" s="219"/>
    </row>
    <row r="65" spans="1:8">
      <c r="A65" s="255"/>
      <c r="B65" s="255"/>
      <c r="C65" s="398"/>
      <c r="D65" s="398"/>
      <c r="E65" s="255"/>
      <c r="F65" s="255"/>
      <c r="G65" s="219"/>
      <c r="H65" s="219"/>
    </row>
    <row r="66" spans="1:8">
      <c r="A66" s="255"/>
      <c r="B66" s="255"/>
      <c r="C66" s="398"/>
      <c r="D66" s="398"/>
      <c r="E66" s="255"/>
      <c r="F66" s="255"/>
      <c r="G66" s="219"/>
      <c r="H66" s="219"/>
    </row>
    <row r="67" spans="1:8">
      <c r="A67" s="255"/>
      <c r="B67" s="255"/>
      <c r="C67" s="398"/>
      <c r="D67" s="398"/>
      <c r="E67" s="255"/>
      <c r="F67" s="255"/>
      <c r="G67" s="219"/>
      <c r="H67" s="219"/>
    </row>
    <row r="68" spans="1:8">
      <c r="A68" s="255"/>
      <c r="B68" s="255"/>
      <c r="C68" s="398"/>
      <c r="D68" s="398"/>
      <c r="E68" s="255"/>
      <c r="F68" s="255"/>
      <c r="G68" s="219"/>
      <c r="H68" s="219"/>
    </row>
    <row r="69" spans="1:8">
      <c r="A69" s="255"/>
      <c r="B69" s="255"/>
      <c r="C69" s="398"/>
      <c r="D69" s="398"/>
      <c r="E69" s="255"/>
      <c r="F69" s="255"/>
      <c r="G69" s="219"/>
      <c r="H69" s="219"/>
    </row>
    <row r="70" spans="1:8">
      <c r="A70" s="255"/>
      <c r="B70" s="255"/>
      <c r="C70" s="398"/>
      <c r="D70" s="398"/>
      <c r="E70" s="255"/>
      <c r="F70" s="255"/>
      <c r="G70" s="219"/>
      <c r="H70" s="219"/>
    </row>
    <row r="71" spans="1:8">
      <c r="A71" s="255"/>
      <c r="B71" s="255"/>
      <c r="C71" s="398"/>
      <c r="D71" s="398"/>
      <c r="E71" s="255"/>
      <c r="F71" s="255"/>
      <c r="G71" s="219"/>
      <c r="H71" s="219"/>
    </row>
    <row r="72" spans="1:8">
      <c r="A72" s="255"/>
      <c r="B72" s="255"/>
      <c r="C72" s="398"/>
      <c r="D72" s="398"/>
      <c r="E72" s="255"/>
      <c r="F72" s="255"/>
      <c r="G72" s="219"/>
      <c r="H72" s="219"/>
    </row>
    <row r="73" spans="1:8">
      <c r="A73" s="255"/>
      <c r="B73" s="255"/>
      <c r="C73" s="398"/>
      <c r="D73" s="398"/>
      <c r="E73" s="255"/>
      <c r="F73" s="255"/>
      <c r="G73" s="219"/>
      <c r="H73" s="219"/>
    </row>
    <row r="74" spans="1:8">
      <c r="A74" s="255"/>
      <c r="B74" s="255"/>
      <c r="C74" s="398"/>
      <c r="D74" s="398"/>
      <c r="E74" s="255"/>
      <c r="F74" s="255"/>
      <c r="G74" s="219"/>
      <c r="H74" s="219"/>
    </row>
    <row r="75" spans="1:8">
      <c r="A75" s="255"/>
      <c r="B75" s="255"/>
      <c r="C75" s="398"/>
      <c r="D75" s="398"/>
      <c r="E75" s="255"/>
      <c r="F75" s="255"/>
      <c r="G75" s="219"/>
      <c r="H75" s="219"/>
    </row>
    <row r="76" spans="1:8">
      <c r="A76" s="255"/>
      <c r="B76" s="255"/>
      <c r="C76" s="398"/>
      <c r="D76" s="398"/>
      <c r="E76" s="255"/>
      <c r="F76" s="255"/>
      <c r="G76" s="219"/>
      <c r="H76" s="219"/>
    </row>
    <row r="77" spans="1:8">
      <c r="A77" s="255"/>
      <c r="B77" s="255"/>
      <c r="C77" s="398"/>
      <c r="D77" s="398"/>
      <c r="E77" s="255"/>
      <c r="F77" s="255"/>
      <c r="G77" s="219"/>
      <c r="H77" s="219"/>
    </row>
    <row r="78" spans="1:8">
      <c r="A78" s="255"/>
      <c r="B78" s="255"/>
      <c r="C78" s="398"/>
      <c r="D78" s="398"/>
      <c r="E78" s="255"/>
      <c r="F78" s="255"/>
      <c r="G78" s="219"/>
      <c r="H78" s="219"/>
    </row>
    <row r="79" spans="1:8">
      <c r="A79" s="255"/>
      <c r="B79" s="255"/>
      <c r="C79" s="398"/>
      <c r="D79" s="398"/>
      <c r="E79" s="255"/>
      <c r="F79" s="255"/>
      <c r="G79" s="219"/>
      <c r="H79" s="219"/>
    </row>
    <row r="80" spans="1:8">
      <c r="A80" s="255"/>
      <c r="B80" s="255"/>
      <c r="C80" s="398"/>
      <c r="D80" s="398"/>
      <c r="E80" s="255"/>
      <c r="F80" s="255"/>
      <c r="G80" s="219"/>
      <c r="H80" s="219"/>
    </row>
    <row r="81" spans="1:8">
      <c r="A81" s="255"/>
      <c r="B81" s="255"/>
      <c r="C81" s="398"/>
      <c r="D81" s="398"/>
      <c r="E81" s="255"/>
      <c r="F81" s="255"/>
      <c r="G81" s="219"/>
      <c r="H81" s="219"/>
    </row>
    <row r="82" spans="1:8">
      <c r="A82" s="255"/>
      <c r="B82" s="255"/>
      <c r="C82" s="398"/>
      <c r="D82" s="398"/>
      <c r="E82" s="255"/>
      <c r="F82" s="255"/>
      <c r="G82" s="219"/>
      <c r="H82" s="219"/>
    </row>
    <row r="83" spans="1:8">
      <c r="A83" s="255"/>
      <c r="B83" s="255"/>
      <c r="C83" s="398"/>
      <c r="D83" s="398"/>
      <c r="E83" s="255"/>
      <c r="F83" s="255"/>
      <c r="G83" s="219"/>
      <c r="H83" s="219"/>
    </row>
    <row r="84" spans="1:8">
      <c r="A84" s="255"/>
      <c r="B84" s="255"/>
      <c r="C84" s="398"/>
      <c r="D84" s="398"/>
      <c r="E84" s="255"/>
      <c r="F84" s="255"/>
      <c r="G84" s="219"/>
      <c r="H84" s="219"/>
    </row>
    <row r="85" spans="1:8">
      <c r="A85" s="255"/>
      <c r="B85" s="255"/>
      <c r="C85" s="398"/>
      <c r="D85" s="398"/>
      <c r="E85" s="255"/>
      <c r="F85" s="255"/>
      <c r="G85" s="219"/>
      <c r="H85" s="219"/>
    </row>
    <row r="86" spans="1:8">
      <c r="A86" s="255"/>
      <c r="B86" s="255"/>
      <c r="C86" s="398"/>
      <c r="D86" s="398"/>
      <c r="E86" s="255"/>
      <c r="F86" s="255"/>
      <c r="G86" s="219"/>
      <c r="H86" s="219"/>
    </row>
    <row r="87" spans="1:8">
      <c r="A87" s="255"/>
      <c r="B87" s="255"/>
      <c r="C87" s="398"/>
      <c r="D87" s="398"/>
      <c r="E87" s="255"/>
      <c r="F87" s="255"/>
      <c r="G87" s="219"/>
      <c r="H87" s="219"/>
    </row>
    <row r="88" spans="1:8">
      <c r="A88" s="255"/>
      <c r="B88" s="255"/>
      <c r="C88" s="398"/>
      <c r="D88" s="398"/>
      <c r="E88" s="255"/>
      <c r="F88" s="255"/>
      <c r="G88" s="219"/>
      <c r="H88" s="219"/>
    </row>
    <row r="89" spans="1:8">
      <c r="A89" s="255"/>
      <c r="B89" s="255"/>
      <c r="C89" s="398"/>
      <c r="D89" s="398"/>
      <c r="E89" s="255"/>
      <c r="F89" s="255"/>
      <c r="G89" s="219"/>
      <c r="H89" s="219"/>
    </row>
    <row r="90" spans="1:8">
      <c r="A90" s="255"/>
      <c r="B90" s="255"/>
      <c r="C90" s="398"/>
      <c r="D90" s="398"/>
      <c r="E90" s="255"/>
      <c r="F90" s="255"/>
      <c r="G90" s="219"/>
      <c r="H90" s="219"/>
    </row>
    <row r="91" spans="1:8">
      <c r="A91" s="255"/>
      <c r="B91" s="255"/>
      <c r="C91" s="398"/>
      <c r="D91" s="398"/>
      <c r="E91" s="255"/>
      <c r="F91" s="255"/>
      <c r="G91" s="219"/>
      <c r="H91" s="219"/>
    </row>
    <row r="92" spans="1:8">
      <c r="A92" s="255"/>
      <c r="B92" s="255"/>
      <c r="C92" s="398"/>
      <c r="D92" s="398"/>
      <c r="E92" s="255"/>
      <c r="F92" s="255"/>
      <c r="G92" s="219"/>
      <c r="H92" s="219"/>
    </row>
    <row r="93" spans="1:8">
      <c r="A93" s="255"/>
      <c r="B93" s="255"/>
      <c r="C93" s="398"/>
      <c r="D93" s="398"/>
      <c r="E93" s="255"/>
      <c r="F93" s="255"/>
      <c r="G93" s="219"/>
      <c r="H93" s="219"/>
    </row>
    <row r="94" spans="1:8">
      <c r="A94" s="255"/>
      <c r="B94" s="255"/>
      <c r="C94" s="398"/>
      <c r="D94" s="398"/>
      <c r="E94" s="255"/>
      <c r="F94" s="255"/>
      <c r="G94" s="219"/>
      <c r="H94" s="219"/>
    </row>
    <row r="95" spans="1:8">
      <c r="A95" s="255"/>
      <c r="B95" s="255"/>
      <c r="C95" s="398"/>
      <c r="D95" s="398"/>
      <c r="E95" s="255"/>
      <c r="F95" s="255"/>
      <c r="G95" s="219"/>
      <c r="H95" s="219"/>
    </row>
    <row r="96" spans="1:8">
      <c r="A96" s="255"/>
      <c r="B96" s="255"/>
      <c r="C96" s="398"/>
      <c r="D96" s="398"/>
      <c r="E96" s="255"/>
      <c r="F96" s="255"/>
      <c r="G96" s="219"/>
      <c r="H96" s="219"/>
    </row>
    <row r="97" spans="1:8">
      <c r="A97" s="255"/>
      <c r="B97" s="255"/>
      <c r="C97" s="398"/>
      <c r="D97" s="398"/>
      <c r="E97" s="255"/>
      <c r="F97" s="255"/>
      <c r="G97" s="219"/>
      <c r="H97" s="219"/>
    </row>
    <row r="98" spans="1:8">
      <c r="A98" s="255"/>
      <c r="B98" s="255"/>
      <c r="C98" s="398"/>
      <c r="D98" s="398"/>
      <c r="E98" s="255"/>
      <c r="F98" s="255"/>
      <c r="G98" s="219"/>
      <c r="H98" s="219"/>
    </row>
    <row r="99" spans="1:8">
      <c r="A99" s="255"/>
      <c r="B99" s="255"/>
      <c r="C99" s="398"/>
      <c r="D99" s="398"/>
      <c r="E99" s="255"/>
      <c r="F99" s="255"/>
      <c r="G99" s="219"/>
      <c r="H99" s="219"/>
    </row>
    <row r="100" spans="1:8">
      <c r="A100" s="255"/>
      <c r="B100" s="255"/>
      <c r="C100" s="398"/>
      <c r="D100" s="398"/>
      <c r="E100" s="255"/>
      <c r="F100" s="255"/>
      <c r="G100" s="219"/>
      <c r="H100" s="219"/>
    </row>
    <row r="101" spans="1:8">
      <c r="A101" s="255"/>
      <c r="B101" s="255"/>
      <c r="C101" s="398"/>
      <c r="D101" s="398"/>
      <c r="E101" s="255"/>
      <c r="F101" s="255"/>
      <c r="G101" s="219"/>
      <c r="H101" s="219"/>
    </row>
    <row r="102" spans="1:8">
      <c r="A102" s="255"/>
      <c r="B102" s="255"/>
      <c r="C102" s="398"/>
      <c r="D102" s="398"/>
      <c r="E102" s="255"/>
      <c r="F102" s="255"/>
      <c r="G102" s="219"/>
      <c r="H102" s="219"/>
    </row>
    <row r="103" spans="1:8">
      <c r="A103" s="255"/>
      <c r="B103" s="255"/>
      <c r="C103" s="398"/>
      <c r="D103" s="398"/>
      <c r="E103" s="255"/>
      <c r="F103" s="255"/>
      <c r="G103" s="219"/>
      <c r="H103" s="219"/>
    </row>
    <row r="104" spans="1:8">
      <c r="A104" s="255"/>
      <c r="B104" s="255"/>
      <c r="C104" s="398"/>
      <c r="D104" s="398"/>
      <c r="E104" s="255"/>
      <c r="F104" s="255"/>
      <c r="G104" s="219"/>
      <c r="H104" s="219"/>
    </row>
    <row r="105" spans="1:8">
      <c r="A105" s="255"/>
      <c r="B105" s="255"/>
      <c r="C105" s="398"/>
      <c r="D105" s="398"/>
      <c r="E105" s="255"/>
      <c r="F105" s="255"/>
      <c r="G105" s="219"/>
      <c r="H105" s="219"/>
    </row>
    <row r="106" spans="1:8">
      <c r="A106" s="255"/>
      <c r="B106" s="255"/>
      <c r="C106" s="398"/>
      <c r="D106" s="398"/>
      <c r="E106" s="255"/>
      <c r="F106" s="255"/>
      <c r="G106" s="219"/>
      <c r="H106" s="219"/>
    </row>
    <row r="107" spans="1:8">
      <c r="A107" s="255"/>
      <c r="B107" s="255"/>
      <c r="C107" s="398"/>
      <c r="D107" s="398"/>
      <c r="E107" s="255"/>
      <c r="F107" s="255"/>
      <c r="G107" s="219"/>
      <c r="H107" s="219"/>
    </row>
    <row r="108" spans="1:8">
      <c r="A108" s="255"/>
      <c r="B108" s="255"/>
      <c r="C108" s="398"/>
      <c r="D108" s="398"/>
      <c r="E108" s="255"/>
      <c r="F108" s="255"/>
      <c r="G108" s="219"/>
      <c r="H108" s="219"/>
    </row>
    <row r="109" spans="1:8">
      <c r="A109" s="255"/>
      <c r="B109" s="255"/>
      <c r="C109" s="398"/>
      <c r="D109" s="398"/>
      <c r="E109" s="255"/>
      <c r="F109" s="255"/>
      <c r="G109" s="219"/>
      <c r="H109" s="219"/>
    </row>
    <row r="110" spans="1:8">
      <c r="A110" s="255"/>
      <c r="B110" s="255"/>
      <c r="C110" s="398"/>
      <c r="D110" s="398"/>
      <c r="E110" s="255"/>
      <c r="F110" s="255"/>
      <c r="G110" s="219"/>
      <c r="H110" s="219"/>
    </row>
    <row r="111" spans="1:8">
      <c r="A111" s="255"/>
      <c r="B111" s="255"/>
      <c r="C111" s="398"/>
      <c r="D111" s="398"/>
      <c r="E111" s="255"/>
      <c r="F111" s="255"/>
      <c r="G111" s="219"/>
      <c r="H111" s="219"/>
    </row>
    <row r="112" spans="1:8">
      <c r="A112" s="255"/>
      <c r="B112" s="255"/>
      <c r="C112" s="399"/>
      <c r="D112" s="399"/>
      <c r="E112" s="255"/>
      <c r="F112" s="255"/>
    </row>
    <row r="113" spans="1:6">
      <c r="A113" s="255"/>
      <c r="B113" s="255"/>
      <c r="C113" s="399"/>
      <c r="D113" s="399"/>
      <c r="E113" s="255"/>
      <c r="F113" s="255"/>
    </row>
    <row r="114" spans="1:6">
      <c r="A114" s="255"/>
      <c r="B114" s="255"/>
      <c r="C114" s="399"/>
      <c r="D114" s="399"/>
      <c r="E114" s="255"/>
      <c r="F114" s="255"/>
    </row>
    <row r="115" spans="1:6">
      <c r="A115" s="255"/>
      <c r="B115" s="255"/>
      <c r="C115" s="399"/>
      <c r="D115" s="399"/>
      <c r="E115" s="255"/>
      <c r="F115" s="255"/>
    </row>
    <row r="116" spans="1:6">
      <c r="A116" s="255"/>
      <c r="B116" s="255"/>
      <c r="C116" s="399"/>
      <c r="D116" s="399"/>
      <c r="E116" s="255"/>
      <c r="F116" s="255"/>
    </row>
    <row r="117" spans="1:6">
      <c r="A117" s="255"/>
      <c r="B117" s="255"/>
      <c r="C117" s="399"/>
      <c r="D117" s="399"/>
      <c r="E117" s="255"/>
      <c r="F117" s="255"/>
    </row>
    <row r="118" spans="1:6">
      <c r="A118" s="255"/>
      <c r="B118" s="255"/>
      <c r="C118" s="399"/>
      <c r="D118" s="399"/>
      <c r="E118" s="255"/>
      <c r="F118" s="255"/>
    </row>
    <row r="119" spans="1:6">
      <c r="A119" s="255"/>
      <c r="B119" s="255"/>
      <c r="C119" s="399"/>
      <c r="D119" s="399"/>
      <c r="E119" s="255"/>
      <c r="F119" s="255"/>
    </row>
    <row r="120" spans="1:6">
      <c r="A120" s="255"/>
      <c r="B120" s="255"/>
      <c r="C120" s="399"/>
      <c r="D120" s="399"/>
      <c r="E120" s="255"/>
      <c r="F120" s="255"/>
    </row>
    <row r="121" spans="1:6">
      <c r="A121" s="255"/>
      <c r="B121" s="255"/>
      <c r="C121" s="399"/>
      <c r="D121" s="399"/>
      <c r="E121" s="255"/>
      <c r="F121" s="255"/>
    </row>
    <row r="122" spans="1:6">
      <c r="A122" s="255"/>
      <c r="B122" s="255"/>
      <c r="C122" s="399"/>
      <c r="D122" s="399"/>
      <c r="E122" s="255"/>
      <c r="F122" s="255"/>
    </row>
    <row r="123" spans="1:6">
      <c r="A123" s="255"/>
      <c r="B123" s="255"/>
      <c r="C123" s="399"/>
      <c r="D123" s="399"/>
      <c r="E123" s="255"/>
      <c r="F123" s="255"/>
    </row>
    <row r="124" spans="1:6">
      <c r="A124" s="255"/>
      <c r="B124" s="255"/>
      <c r="C124" s="399"/>
      <c r="D124" s="399"/>
      <c r="E124" s="255"/>
      <c r="F124" s="255"/>
    </row>
    <row r="125" spans="1:6">
      <c r="A125" s="255"/>
      <c r="B125" s="255"/>
      <c r="C125" s="399"/>
      <c r="D125" s="399"/>
      <c r="E125" s="255"/>
      <c r="F125" s="255"/>
    </row>
    <row r="126" spans="1:6">
      <c r="A126" s="255"/>
      <c r="B126" s="255"/>
      <c r="C126" s="399"/>
      <c r="D126" s="399"/>
      <c r="E126" s="255"/>
      <c r="F126" s="255"/>
    </row>
    <row r="127" spans="1:6">
      <c r="A127" s="255"/>
      <c r="B127" s="255"/>
      <c r="C127" s="399"/>
      <c r="D127" s="399"/>
      <c r="E127" s="255"/>
      <c r="F127" s="255"/>
    </row>
    <row r="128" spans="1:6">
      <c r="A128" s="255"/>
      <c r="B128" s="255"/>
      <c r="C128" s="399"/>
      <c r="D128" s="399"/>
      <c r="E128" s="255"/>
      <c r="F128" s="255"/>
    </row>
    <row r="129" spans="1:6">
      <c r="A129" s="255"/>
      <c r="B129" s="255"/>
      <c r="C129" s="399"/>
      <c r="D129" s="399"/>
      <c r="E129" s="255"/>
      <c r="F129" s="255"/>
    </row>
    <row r="130" spans="1:6">
      <c r="A130" s="255"/>
      <c r="B130" s="255"/>
      <c r="C130" s="399"/>
      <c r="D130" s="399"/>
      <c r="E130" s="255"/>
      <c r="F130" s="255"/>
    </row>
    <row r="131" spans="1:6">
      <c r="A131" s="255"/>
      <c r="B131" s="255"/>
      <c r="C131" s="399"/>
      <c r="D131" s="399"/>
      <c r="E131" s="255"/>
      <c r="F131" s="255"/>
    </row>
    <row r="132" spans="1:6">
      <c r="A132" s="255"/>
      <c r="B132" s="255"/>
      <c r="C132" s="399"/>
      <c r="D132" s="399"/>
      <c r="E132" s="255"/>
      <c r="F132" s="255"/>
    </row>
    <row r="133" spans="1:6">
      <c r="A133" s="255"/>
      <c r="B133" s="255"/>
      <c r="C133" s="399"/>
      <c r="D133" s="399"/>
      <c r="E133" s="255"/>
      <c r="F133" s="255"/>
    </row>
    <row r="134" spans="1:6">
      <c r="A134" s="255"/>
      <c r="B134" s="255"/>
      <c r="C134" s="399"/>
      <c r="D134" s="399"/>
      <c r="E134" s="255"/>
      <c r="F134" s="255"/>
    </row>
    <row r="135" spans="1:6">
      <c r="A135" s="255"/>
      <c r="B135" s="255"/>
      <c r="C135" s="399"/>
      <c r="D135" s="399"/>
      <c r="E135" s="255"/>
      <c r="F135" s="255"/>
    </row>
    <row r="136" spans="1:6">
      <c r="A136" s="255"/>
      <c r="B136" s="255"/>
      <c r="C136" s="399"/>
      <c r="D136" s="399"/>
      <c r="E136" s="255"/>
      <c r="F136" s="255"/>
    </row>
    <row r="137" spans="1:6">
      <c r="A137" s="255"/>
      <c r="B137" s="255"/>
      <c r="C137" s="399"/>
      <c r="D137" s="399"/>
      <c r="E137" s="255"/>
      <c r="F137" s="255"/>
    </row>
    <row r="138" spans="1:6">
      <c r="A138" s="255"/>
      <c r="B138" s="255"/>
      <c r="C138" s="399"/>
      <c r="D138" s="399"/>
      <c r="E138" s="255"/>
      <c r="F138" s="255"/>
    </row>
    <row r="139" spans="1:6">
      <c r="A139" s="255"/>
      <c r="B139" s="255"/>
      <c r="C139" s="399"/>
      <c r="D139" s="399"/>
      <c r="E139" s="255"/>
      <c r="F139" s="255"/>
    </row>
    <row r="140" spans="1:6">
      <c r="A140" s="255"/>
      <c r="B140" s="255"/>
      <c r="C140" s="399"/>
      <c r="D140" s="399"/>
      <c r="E140" s="255"/>
      <c r="F140" s="255"/>
    </row>
    <row r="141" spans="1:6">
      <c r="A141" s="255"/>
      <c r="B141" s="255"/>
      <c r="C141" s="399"/>
      <c r="D141" s="399"/>
      <c r="E141" s="255"/>
      <c r="F141" s="255"/>
    </row>
    <row r="142" spans="1:6">
      <c r="A142" s="255"/>
      <c r="B142" s="255"/>
      <c r="C142" s="399"/>
      <c r="D142" s="399"/>
      <c r="E142" s="255"/>
      <c r="F142" s="255"/>
    </row>
    <row r="143" spans="1:6">
      <c r="A143" s="255"/>
      <c r="B143" s="255"/>
      <c r="C143" s="399"/>
      <c r="D143" s="399"/>
      <c r="E143" s="255"/>
      <c r="F143" s="255"/>
    </row>
    <row r="144" spans="1:6">
      <c r="A144" s="255"/>
      <c r="B144" s="255"/>
      <c r="C144" s="399"/>
      <c r="D144" s="399"/>
      <c r="E144" s="255"/>
      <c r="F144" s="255"/>
    </row>
    <row r="145" spans="1:6">
      <c r="A145" s="255"/>
      <c r="B145" s="255"/>
      <c r="C145" s="399"/>
      <c r="D145" s="399"/>
      <c r="E145" s="255"/>
      <c r="F145" s="255"/>
    </row>
    <row r="146" spans="1:6">
      <c r="A146" s="255"/>
      <c r="B146" s="255"/>
      <c r="C146" s="399"/>
      <c r="D146" s="399"/>
      <c r="E146" s="255"/>
      <c r="F146" s="255"/>
    </row>
    <row r="147" spans="1:6">
      <c r="A147" s="255"/>
      <c r="B147" s="255"/>
      <c r="C147" s="399"/>
      <c r="D147" s="399"/>
      <c r="E147" s="255"/>
      <c r="F147" s="255"/>
    </row>
    <row r="148" spans="1:6">
      <c r="A148" s="255"/>
      <c r="B148" s="255"/>
      <c r="C148" s="399"/>
      <c r="D148" s="399"/>
      <c r="E148" s="255"/>
      <c r="F148" s="255"/>
    </row>
    <row r="149" spans="1:6">
      <c r="A149" s="255"/>
      <c r="B149" s="255"/>
      <c r="C149" s="399"/>
      <c r="D149" s="399"/>
      <c r="E149" s="255"/>
      <c r="F149" s="255"/>
    </row>
    <row r="150" spans="1:6">
      <c r="A150" s="255"/>
      <c r="B150" s="255"/>
      <c r="C150" s="399"/>
      <c r="D150" s="399"/>
      <c r="E150" s="255"/>
      <c r="F150" s="255"/>
    </row>
    <row r="151" spans="1:6">
      <c r="A151" s="255"/>
      <c r="B151" s="255"/>
      <c r="C151" s="399"/>
      <c r="D151" s="399"/>
      <c r="E151" s="255"/>
      <c r="F151" s="255"/>
    </row>
    <row r="152" spans="1:6">
      <c r="A152" s="255"/>
      <c r="B152" s="255"/>
      <c r="C152" s="399"/>
      <c r="D152" s="399"/>
      <c r="E152" s="255"/>
      <c r="F152" s="255"/>
    </row>
    <row r="153" spans="1:6">
      <c r="A153" s="255"/>
      <c r="B153" s="255"/>
      <c r="C153" s="399"/>
      <c r="D153" s="399"/>
      <c r="E153" s="255"/>
      <c r="F153" s="255"/>
    </row>
    <row r="154" spans="1:6">
      <c r="A154" s="255"/>
      <c r="B154" s="255"/>
      <c r="C154" s="399"/>
      <c r="D154" s="399"/>
      <c r="E154" s="255"/>
      <c r="F154" s="255"/>
    </row>
    <row r="155" spans="1:6">
      <c r="A155" s="255"/>
      <c r="B155" s="255"/>
      <c r="C155" s="399"/>
      <c r="D155" s="399"/>
      <c r="E155" s="255"/>
      <c r="F155" s="255"/>
    </row>
    <row r="156" spans="1:6">
      <c r="A156" s="255"/>
      <c r="B156" s="255"/>
      <c r="C156" s="399"/>
      <c r="D156" s="399"/>
      <c r="E156" s="255"/>
      <c r="F156" s="255"/>
    </row>
    <row r="157" spans="1:6">
      <c r="A157" s="255"/>
      <c r="B157" s="255"/>
      <c r="C157" s="399"/>
      <c r="D157" s="399"/>
      <c r="E157" s="255"/>
      <c r="F157" s="255"/>
    </row>
    <row r="158" spans="1:6">
      <c r="A158" s="255"/>
      <c r="B158" s="255"/>
      <c r="C158" s="399"/>
      <c r="D158" s="399"/>
      <c r="E158" s="255"/>
      <c r="F158" s="255"/>
    </row>
    <row r="159" spans="1:6">
      <c r="A159" s="255"/>
      <c r="B159" s="255"/>
      <c r="C159" s="399"/>
      <c r="D159" s="399"/>
      <c r="E159" s="255"/>
      <c r="F159" s="255"/>
    </row>
    <row r="160" spans="1:6">
      <c r="A160" s="255"/>
      <c r="B160" s="255"/>
      <c r="C160" s="399"/>
      <c r="D160" s="399"/>
      <c r="E160" s="255"/>
      <c r="F160" s="255"/>
    </row>
    <row r="161" spans="1:6">
      <c r="A161" s="255"/>
      <c r="B161" s="255"/>
      <c r="C161" s="399"/>
      <c r="D161" s="399"/>
      <c r="E161" s="255"/>
      <c r="F161" s="255"/>
    </row>
    <row r="162" spans="1:6">
      <c r="A162" s="255"/>
      <c r="B162" s="255"/>
      <c r="C162" s="399"/>
      <c r="D162" s="399"/>
      <c r="E162" s="255"/>
      <c r="F162" s="255"/>
    </row>
    <row r="163" spans="1:6">
      <c r="A163" s="255"/>
      <c r="B163" s="255"/>
      <c r="C163" s="399"/>
      <c r="D163" s="399"/>
      <c r="E163" s="255"/>
      <c r="F163" s="255"/>
    </row>
    <row r="164" spans="1:6">
      <c r="A164" s="255"/>
      <c r="B164" s="255"/>
      <c r="C164" s="399"/>
      <c r="D164" s="399"/>
      <c r="E164" s="255"/>
      <c r="F164" s="255"/>
    </row>
    <row r="165" spans="1:6">
      <c r="A165" s="255"/>
      <c r="B165" s="255"/>
      <c r="C165" s="399"/>
      <c r="D165" s="399"/>
      <c r="E165" s="255"/>
      <c r="F165" s="255"/>
    </row>
    <row r="166" spans="1:6">
      <c r="A166" s="255"/>
      <c r="B166" s="255"/>
      <c r="C166" s="399"/>
      <c r="D166" s="399"/>
      <c r="E166" s="255"/>
      <c r="F166" s="255"/>
    </row>
    <row r="167" spans="1:6">
      <c r="A167" s="255"/>
      <c r="B167" s="255"/>
      <c r="C167" s="399"/>
      <c r="D167" s="399"/>
      <c r="E167" s="255"/>
      <c r="F167" s="255"/>
    </row>
    <row r="168" spans="1:6">
      <c r="A168" s="255"/>
      <c r="B168" s="255"/>
      <c r="C168" s="399"/>
      <c r="D168" s="399"/>
      <c r="E168" s="255"/>
      <c r="F168" s="255"/>
    </row>
    <row r="169" spans="1:6">
      <c r="A169" s="255"/>
      <c r="B169" s="255"/>
      <c r="C169" s="399"/>
      <c r="D169" s="399"/>
      <c r="E169" s="255"/>
      <c r="F169" s="255"/>
    </row>
    <row r="170" spans="1:6">
      <c r="A170" s="255"/>
      <c r="B170" s="255"/>
      <c r="C170" s="399"/>
      <c r="D170" s="399"/>
      <c r="E170" s="255"/>
      <c r="F170" s="255"/>
    </row>
    <row r="171" spans="1:6">
      <c r="A171" s="255"/>
      <c r="B171" s="255"/>
      <c r="C171" s="399"/>
      <c r="D171" s="399"/>
      <c r="E171" s="255"/>
      <c r="F171" s="255"/>
    </row>
    <row r="172" spans="1:6">
      <c r="A172" s="255"/>
      <c r="B172" s="255"/>
      <c r="C172" s="399"/>
      <c r="D172" s="399"/>
      <c r="E172" s="255"/>
      <c r="F172" s="255"/>
    </row>
    <row r="173" spans="1:6">
      <c r="A173" s="255"/>
      <c r="B173" s="255"/>
      <c r="C173" s="399"/>
      <c r="D173" s="399"/>
      <c r="E173" s="255"/>
      <c r="F173" s="255"/>
    </row>
    <row r="174" spans="1:6">
      <c r="A174" s="255"/>
      <c r="B174" s="255"/>
      <c r="C174" s="399"/>
      <c r="D174" s="399"/>
      <c r="E174" s="255"/>
      <c r="F174" s="255"/>
    </row>
    <row r="175" spans="1:6">
      <c r="A175" s="255"/>
      <c r="B175" s="255"/>
      <c r="C175" s="399"/>
      <c r="D175" s="399"/>
      <c r="E175" s="255"/>
      <c r="F175" s="255"/>
    </row>
    <row r="176" spans="1:6">
      <c r="A176" s="255"/>
      <c r="B176" s="255"/>
      <c r="C176" s="399"/>
      <c r="D176" s="399"/>
      <c r="E176" s="255"/>
      <c r="F176" s="255"/>
    </row>
    <row r="177" spans="1:6">
      <c r="A177" s="255"/>
      <c r="B177" s="255"/>
      <c r="C177" s="399"/>
      <c r="D177" s="399"/>
      <c r="E177" s="255"/>
      <c r="F177" s="255"/>
    </row>
    <row r="178" spans="1:6">
      <c r="A178" s="255"/>
      <c r="B178" s="255"/>
      <c r="C178" s="399"/>
      <c r="D178" s="399"/>
      <c r="E178" s="255"/>
      <c r="F178" s="255"/>
    </row>
    <row r="179" spans="1:6">
      <c r="A179" s="255"/>
      <c r="B179" s="255"/>
      <c r="C179" s="399"/>
      <c r="D179" s="399"/>
      <c r="E179" s="255"/>
      <c r="F179" s="255"/>
    </row>
    <row r="180" spans="1:6">
      <c r="A180" s="255"/>
      <c r="B180" s="255"/>
      <c r="C180" s="399"/>
      <c r="D180" s="399"/>
      <c r="E180" s="255"/>
      <c r="F180" s="255"/>
    </row>
    <row r="181" spans="1:6">
      <c r="A181" s="255"/>
      <c r="B181" s="255"/>
      <c r="C181" s="399"/>
      <c r="D181" s="399"/>
      <c r="E181" s="255"/>
      <c r="F181" s="255"/>
    </row>
    <row r="182" spans="1:6">
      <c r="A182" s="255"/>
      <c r="B182" s="255"/>
      <c r="C182" s="399"/>
      <c r="D182" s="399"/>
      <c r="E182" s="255"/>
      <c r="F182" s="255"/>
    </row>
    <row r="183" spans="1:6">
      <c r="A183" s="255"/>
      <c r="B183" s="255"/>
      <c r="C183" s="399"/>
      <c r="D183" s="399"/>
      <c r="E183" s="255"/>
      <c r="F183" s="255"/>
    </row>
    <row r="184" spans="1:6">
      <c r="A184" s="255"/>
      <c r="B184" s="255"/>
      <c r="C184" s="399"/>
      <c r="D184" s="399"/>
      <c r="E184" s="255"/>
      <c r="F184" s="255"/>
    </row>
    <row r="185" spans="1:6">
      <c r="A185" s="255"/>
      <c r="B185" s="255"/>
      <c r="C185" s="399"/>
      <c r="D185" s="399"/>
      <c r="E185" s="255"/>
      <c r="F185" s="255"/>
    </row>
    <row r="186" spans="1:6">
      <c r="A186" s="255"/>
      <c r="B186" s="255"/>
      <c r="C186" s="399"/>
      <c r="D186" s="399"/>
      <c r="E186" s="255"/>
      <c r="F186" s="255"/>
    </row>
    <row r="187" spans="1:6">
      <c r="A187" s="255"/>
      <c r="B187" s="255"/>
      <c r="C187" s="399"/>
      <c r="D187" s="399"/>
      <c r="E187" s="255"/>
      <c r="F187" s="255"/>
    </row>
    <row r="188" spans="1:6">
      <c r="A188" s="255"/>
      <c r="B188" s="255"/>
      <c r="C188" s="399"/>
      <c r="D188" s="399"/>
      <c r="E188" s="255"/>
      <c r="F188" s="255"/>
    </row>
    <row r="189" spans="1:6">
      <c r="A189" s="255"/>
      <c r="B189" s="255"/>
      <c r="C189" s="399"/>
      <c r="D189" s="399"/>
      <c r="E189" s="255"/>
      <c r="F189" s="255"/>
    </row>
    <row r="190" spans="1:6">
      <c r="A190" s="255"/>
      <c r="B190" s="255"/>
      <c r="C190" s="399"/>
      <c r="D190" s="399"/>
      <c r="E190" s="255"/>
      <c r="F190" s="255"/>
    </row>
    <row r="191" spans="1:6">
      <c r="A191" s="255"/>
      <c r="B191" s="255"/>
      <c r="C191" s="399"/>
      <c r="D191" s="399"/>
      <c r="E191" s="255"/>
      <c r="F191" s="255"/>
    </row>
    <row r="192" spans="1:6">
      <c r="A192" s="255"/>
      <c r="B192" s="255"/>
      <c r="C192" s="399"/>
      <c r="D192" s="399"/>
      <c r="E192" s="255"/>
      <c r="F192" s="255"/>
    </row>
    <row r="193" spans="1:6">
      <c r="A193" s="255"/>
      <c r="B193" s="255"/>
      <c r="C193" s="399"/>
      <c r="D193" s="399"/>
      <c r="E193" s="255"/>
      <c r="F193" s="255"/>
    </row>
    <row r="194" spans="1:6">
      <c r="A194" s="255"/>
      <c r="B194" s="255"/>
      <c r="C194" s="399"/>
      <c r="D194" s="399"/>
      <c r="E194" s="255"/>
      <c r="F194" s="255"/>
    </row>
    <row r="195" spans="1:6">
      <c r="A195" s="255"/>
      <c r="B195" s="255"/>
      <c r="C195" s="399"/>
      <c r="D195" s="399"/>
      <c r="E195" s="255"/>
      <c r="F195" s="255"/>
    </row>
    <row r="196" spans="1:6">
      <c r="A196" s="255"/>
      <c r="B196" s="255"/>
      <c r="C196" s="399"/>
      <c r="D196" s="399"/>
      <c r="E196" s="255"/>
      <c r="F196" s="255"/>
    </row>
    <row r="197" spans="1:6">
      <c r="A197" s="255"/>
      <c r="B197" s="255"/>
      <c r="C197" s="399"/>
      <c r="D197" s="399"/>
      <c r="E197" s="255"/>
      <c r="F197" s="255"/>
    </row>
    <row r="198" spans="1:6">
      <c r="A198" s="255"/>
      <c r="B198" s="255"/>
      <c r="C198" s="399"/>
      <c r="D198" s="399"/>
      <c r="E198" s="255"/>
      <c r="F198" s="255"/>
    </row>
    <row r="199" spans="1:6">
      <c r="A199" s="255"/>
      <c r="B199" s="255"/>
      <c r="C199" s="399"/>
      <c r="D199" s="399"/>
      <c r="E199" s="255"/>
      <c r="F199" s="255"/>
    </row>
    <row r="200" spans="1:6">
      <c r="A200" s="255"/>
      <c r="B200" s="255"/>
      <c r="C200" s="399"/>
      <c r="D200" s="399"/>
      <c r="E200" s="255"/>
      <c r="F200" s="255"/>
    </row>
    <row r="201" spans="1:6">
      <c r="A201" s="255"/>
      <c r="B201" s="255"/>
      <c r="C201" s="399"/>
      <c r="D201" s="399"/>
      <c r="E201" s="255"/>
      <c r="F201" s="255"/>
    </row>
    <row r="202" spans="1:6">
      <c r="A202" s="255"/>
      <c r="B202" s="255"/>
      <c r="C202" s="399"/>
      <c r="D202" s="399"/>
      <c r="E202" s="255"/>
      <c r="F202" s="255"/>
    </row>
    <row r="203" spans="1:6">
      <c r="A203" s="255"/>
      <c r="B203" s="255"/>
      <c r="C203" s="399"/>
      <c r="D203" s="399"/>
      <c r="E203" s="255"/>
      <c r="F203" s="255"/>
    </row>
    <row r="204" spans="1:6">
      <c r="A204" s="255"/>
      <c r="B204" s="255"/>
      <c r="C204" s="399"/>
      <c r="D204" s="399"/>
      <c r="E204" s="255"/>
      <c r="F204" s="255"/>
    </row>
    <row r="205" spans="1:6">
      <c r="A205" s="255"/>
      <c r="B205" s="255"/>
      <c r="C205" s="399"/>
      <c r="D205" s="399"/>
      <c r="E205" s="255"/>
      <c r="F205" s="255"/>
    </row>
    <row r="206" spans="1:6">
      <c r="A206" s="255"/>
      <c r="B206" s="255"/>
      <c r="C206" s="399"/>
      <c r="D206" s="399"/>
      <c r="E206" s="255"/>
      <c r="F206" s="255"/>
    </row>
    <row r="207" spans="1:6">
      <c r="A207" s="255"/>
      <c r="B207" s="255"/>
      <c r="C207" s="399"/>
      <c r="D207" s="399"/>
      <c r="E207" s="255"/>
      <c r="F207" s="255"/>
    </row>
    <row r="208" spans="1:6">
      <c r="A208" s="255"/>
      <c r="B208" s="255"/>
      <c r="C208" s="399"/>
      <c r="D208" s="399"/>
      <c r="E208" s="255"/>
      <c r="F208" s="255"/>
    </row>
    <row r="209" spans="1:6">
      <c r="A209" s="255"/>
      <c r="B209" s="255"/>
      <c r="C209" s="399"/>
      <c r="D209" s="399"/>
      <c r="E209" s="255"/>
      <c r="F209" s="255"/>
    </row>
    <row r="210" spans="1:6">
      <c r="A210" s="255"/>
      <c r="B210" s="255"/>
      <c r="C210" s="399"/>
      <c r="D210" s="399"/>
      <c r="E210" s="255"/>
      <c r="F210" s="255"/>
    </row>
    <row r="211" spans="1:6">
      <c r="A211" s="255"/>
      <c r="B211" s="255"/>
      <c r="C211" s="399"/>
      <c r="D211" s="399"/>
      <c r="E211" s="255"/>
      <c r="F211" s="255"/>
    </row>
    <row r="212" spans="1:6">
      <c r="A212" s="255"/>
      <c r="B212" s="255"/>
      <c r="C212" s="399"/>
      <c r="D212" s="399"/>
      <c r="E212" s="255"/>
      <c r="F212" s="255"/>
    </row>
    <row r="213" spans="1:6">
      <c r="A213" s="255"/>
      <c r="B213" s="255"/>
      <c r="C213" s="399"/>
      <c r="D213" s="399"/>
      <c r="E213" s="255"/>
      <c r="F213" s="255"/>
    </row>
    <row r="214" spans="1:6">
      <c r="A214" s="255"/>
      <c r="B214" s="255"/>
      <c r="C214" s="399"/>
      <c r="D214" s="399"/>
      <c r="E214" s="255"/>
      <c r="F214" s="255"/>
    </row>
    <row r="215" spans="1:6">
      <c r="A215" s="255"/>
      <c r="B215" s="255"/>
      <c r="C215" s="399"/>
      <c r="D215" s="399"/>
      <c r="E215" s="255"/>
      <c r="F215" s="255"/>
    </row>
    <row r="216" spans="1:6">
      <c r="A216" s="255"/>
      <c r="B216" s="255"/>
      <c r="C216" s="399"/>
      <c r="D216" s="399"/>
      <c r="E216" s="255"/>
      <c r="F216" s="255"/>
    </row>
    <row r="217" spans="1:6">
      <c r="A217" s="255"/>
      <c r="B217" s="255"/>
      <c r="C217" s="399"/>
      <c r="D217" s="399"/>
      <c r="E217" s="255"/>
      <c r="F217" s="255"/>
    </row>
    <row r="218" spans="1:6">
      <c r="A218" s="255"/>
      <c r="B218" s="255"/>
      <c r="C218" s="399"/>
      <c r="D218" s="399"/>
      <c r="E218" s="255"/>
      <c r="F218" s="255"/>
    </row>
    <row r="219" spans="1:6">
      <c r="A219" s="255"/>
      <c r="B219" s="255"/>
      <c r="C219" s="399"/>
      <c r="D219" s="399"/>
      <c r="E219" s="255"/>
      <c r="F219" s="255"/>
    </row>
    <row r="220" spans="1:6">
      <c r="A220" s="255"/>
      <c r="B220" s="255"/>
      <c r="C220" s="399"/>
      <c r="D220" s="399"/>
      <c r="E220" s="255"/>
      <c r="F220" s="255"/>
    </row>
    <row r="221" spans="1:6">
      <c r="A221" s="255"/>
      <c r="B221" s="255"/>
      <c r="C221" s="399"/>
      <c r="D221" s="399"/>
      <c r="E221" s="255"/>
      <c r="F221" s="255"/>
    </row>
    <row r="222" spans="1:6">
      <c r="A222" s="255"/>
      <c r="B222" s="255"/>
      <c r="C222" s="399"/>
      <c r="D222" s="399"/>
      <c r="E222" s="255"/>
      <c r="F222" s="255"/>
    </row>
    <row r="223" spans="1:6">
      <c r="A223" s="255"/>
      <c r="B223" s="255"/>
      <c r="C223" s="399"/>
      <c r="D223" s="399"/>
      <c r="E223" s="255"/>
      <c r="F223" s="255"/>
    </row>
    <row r="224" spans="1:6">
      <c r="A224" s="255"/>
      <c r="B224" s="255"/>
      <c r="C224" s="399"/>
      <c r="D224" s="399"/>
      <c r="E224" s="255"/>
      <c r="F224" s="255"/>
    </row>
    <row r="225" spans="1:6">
      <c r="A225" s="255"/>
      <c r="B225" s="255"/>
      <c r="C225" s="399"/>
      <c r="D225" s="399"/>
      <c r="E225" s="255"/>
      <c r="F225" s="255"/>
    </row>
    <row r="226" spans="1:6">
      <c r="A226" s="255"/>
      <c r="B226" s="255"/>
      <c r="C226" s="399"/>
      <c r="D226" s="399"/>
      <c r="E226" s="255"/>
      <c r="F226" s="255"/>
    </row>
    <row r="227" spans="1:6">
      <c r="A227" s="255"/>
      <c r="B227" s="255"/>
      <c r="C227" s="399"/>
      <c r="D227" s="399"/>
      <c r="E227" s="255"/>
      <c r="F227" s="255"/>
    </row>
    <row r="228" spans="1:6">
      <c r="A228" s="255"/>
      <c r="B228" s="255"/>
      <c r="C228" s="399"/>
      <c r="D228" s="399"/>
      <c r="E228" s="255"/>
      <c r="F228" s="255"/>
    </row>
    <row r="229" spans="1:6">
      <c r="A229" s="255"/>
      <c r="B229" s="255"/>
      <c r="C229" s="399"/>
      <c r="D229" s="399"/>
      <c r="E229" s="255"/>
      <c r="F229" s="255"/>
    </row>
    <row r="230" spans="1:6">
      <c r="A230" s="255"/>
      <c r="B230" s="255"/>
      <c r="C230" s="399"/>
      <c r="D230" s="399"/>
      <c r="E230" s="255"/>
      <c r="F230" s="255"/>
    </row>
    <row r="231" spans="1:6">
      <c r="A231" s="255"/>
      <c r="B231" s="255"/>
      <c r="C231" s="399"/>
      <c r="D231" s="399"/>
      <c r="E231" s="255"/>
      <c r="F231" s="255"/>
    </row>
    <row r="232" spans="1:6">
      <c r="A232" s="255"/>
      <c r="B232" s="255"/>
      <c r="C232" s="399"/>
      <c r="D232" s="399"/>
      <c r="E232" s="255"/>
      <c r="F232" s="255"/>
    </row>
    <row r="233" spans="1:6">
      <c r="A233" s="255"/>
      <c r="B233" s="255"/>
      <c r="C233" s="399"/>
      <c r="D233" s="399"/>
      <c r="E233" s="255"/>
      <c r="F233" s="255"/>
    </row>
    <row r="234" spans="1:6">
      <c r="A234" s="255"/>
      <c r="B234" s="255"/>
      <c r="C234" s="399"/>
      <c r="D234" s="399"/>
      <c r="E234" s="255"/>
      <c r="F234" s="255"/>
    </row>
    <row r="235" spans="1:6">
      <c r="A235" s="255"/>
      <c r="B235" s="255"/>
      <c r="C235" s="399"/>
      <c r="D235" s="399"/>
      <c r="E235" s="255"/>
      <c r="F235" s="255"/>
    </row>
    <row r="236" spans="1:6">
      <c r="A236" s="255"/>
      <c r="B236" s="255"/>
      <c r="C236" s="399"/>
      <c r="D236" s="399"/>
      <c r="E236" s="255"/>
      <c r="F236" s="255"/>
    </row>
    <row r="237" spans="1:6">
      <c r="A237" s="255"/>
      <c r="B237" s="255"/>
      <c r="C237" s="399"/>
      <c r="D237" s="399"/>
      <c r="E237" s="255"/>
      <c r="F237" s="255"/>
    </row>
    <row r="238" spans="1:6">
      <c r="A238" s="255"/>
      <c r="B238" s="255"/>
      <c r="C238" s="399"/>
      <c r="D238" s="399"/>
      <c r="E238" s="255"/>
      <c r="F238" s="255"/>
    </row>
    <row r="239" spans="1:6">
      <c r="A239" s="255"/>
      <c r="B239" s="255"/>
      <c r="C239" s="399"/>
      <c r="D239" s="399"/>
      <c r="E239" s="255"/>
      <c r="F239" s="255"/>
    </row>
    <row r="240" spans="1:6">
      <c r="A240" s="255"/>
      <c r="B240" s="255"/>
      <c r="C240" s="399"/>
      <c r="D240" s="399"/>
      <c r="E240" s="255"/>
      <c r="F240" s="255"/>
    </row>
    <row r="241" spans="1:6">
      <c r="A241" s="255"/>
      <c r="B241" s="255"/>
      <c r="C241" s="399"/>
      <c r="D241" s="399"/>
      <c r="E241" s="255"/>
      <c r="F241" s="255"/>
    </row>
    <row r="242" spans="1:6">
      <c r="A242" s="255"/>
      <c r="B242" s="255"/>
      <c r="C242" s="399"/>
      <c r="D242" s="399"/>
      <c r="E242" s="255"/>
      <c r="F242" s="255"/>
    </row>
    <row r="243" spans="1:6">
      <c r="A243" s="255"/>
      <c r="B243" s="255"/>
      <c r="C243" s="399"/>
      <c r="D243" s="399"/>
      <c r="E243" s="255"/>
      <c r="F243" s="255"/>
    </row>
    <row r="244" spans="1:6">
      <c r="A244" s="255"/>
      <c r="B244" s="255"/>
      <c r="C244" s="399"/>
      <c r="D244" s="399"/>
      <c r="E244" s="255"/>
      <c r="F244" s="255"/>
    </row>
    <row r="245" spans="1:6">
      <c r="A245" s="255"/>
      <c r="B245" s="255"/>
      <c r="C245" s="399"/>
      <c r="D245" s="399"/>
      <c r="E245" s="255"/>
      <c r="F245" s="255"/>
    </row>
    <row r="246" spans="1:6">
      <c r="A246" s="255"/>
      <c r="B246" s="255"/>
      <c r="C246" s="399"/>
      <c r="D246" s="399"/>
      <c r="E246" s="255"/>
      <c r="F246" s="255"/>
    </row>
    <row r="247" spans="1:6">
      <c r="A247" s="255"/>
      <c r="B247" s="255"/>
      <c r="C247" s="399"/>
      <c r="D247" s="399"/>
      <c r="E247" s="255"/>
      <c r="F247" s="255"/>
    </row>
    <row r="248" spans="1:6">
      <c r="A248" s="255"/>
      <c r="B248" s="255"/>
      <c r="C248" s="399"/>
      <c r="D248" s="399"/>
      <c r="E248" s="255"/>
      <c r="F248" s="255"/>
    </row>
    <row r="249" spans="1:6">
      <c r="A249" s="255"/>
      <c r="B249" s="255"/>
      <c r="C249" s="399"/>
      <c r="D249" s="399"/>
      <c r="E249" s="255"/>
      <c r="F249" s="255"/>
    </row>
    <row r="250" spans="1:6">
      <c r="A250" s="255"/>
      <c r="B250" s="255"/>
      <c r="C250" s="399"/>
      <c r="D250" s="399"/>
      <c r="E250" s="255"/>
      <c r="F250" s="255"/>
    </row>
    <row r="251" spans="1:6">
      <c r="A251" s="255"/>
      <c r="B251" s="255"/>
      <c r="C251" s="399"/>
      <c r="D251" s="399"/>
      <c r="E251" s="255"/>
      <c r="F251" s="255"/>
    </row>
    <row r="252" spans="1:6">
      <c r="A252" s="255"/>
      <c r="B252" s="255"/>
      <c r="C252" s="399"/>
      <c r="D252" s="399"/>
      <c r="E252" s="255"/>
      <c r="F252" s="255"/>
    </row>
    <row r="253" spans="1:6">
      <c r="A253" s="255"/>
      <c r="B253" s="255"/>
      <c r="C253" s="399"/>
      <c r="D253" s="399"/>
      <c r="E253" s="255"/>
      <c r="F253" s="255"/>
    </row>
    <row r="254" spans="1:6">
      <c r="A254" s="255"/>
      <c r="B254" s="255"/>
      <c r="C254" s="399"/>
      <c r="D254" s="399"/>
      <c r="E254" s="255"/>
      <c r="F254" s="255"/>
    </row>
    <row r="255" spans="1:6">
      <c r="A255" s="255"/>
      <c r="B255" s="255"/>
      <c r="C255" s="399"/>
      <c r="D255" s="399"/>
      <c r="E255" s="255"/>
      <c r="F255" s="255"/>
    </row>
    <row r="256" spans="1:6">
      <c r="A256" s="255"/>
      <c r="B256" s="255"/>
      <c r="C256" s="399"/>
      <c r="D256" s="399"/>
      <c r="E256" s="255"/>
      <c r="F256" s="255"/>
    </row>
    <row r="257" spans="1:6">
      <c r="A257" s="255"/>
      <c r="B257" s="255"/>
      <c r="C257" s="399"/>
      <c r="D257" s="399"/>
      <c r="E257" s="255"/>
      <c r="F257" s="255"/>
    </row>
    <row r="258" spans="1:6">
      <c r="A258" s="255"/>
      <c r="B258" s="255"/>
      <c r="C258" s="399"/>
      <c r="D258" s="399"/>
      <c r="E258" s="255"/>
      <c r="F258" s="255"/>
    </row>
    <row r="259" spans="1:6">
      <c r="A259" s="255"/>
      <c r="B259" s="255"/>
      <c r="C259" s="399"/>
      <c r="D259" s="399"/>
      <c r="E259" s="255"/>
      <c r="F259" s="255"/>
    </row>
    <row r="260" spans="1:6">
      <c r="A260" s="255"/>
      <c r="B260" s="255"/>
      <c r="C260" s="399"/>
      <c r="D260" s="399"/>
      <c r="E260" s="255"/>
      <c r="F260" s="255"/>
    </row>
    <row r="261" spans="1:6">
      <c r="A261" s="255"/>
      <c r="B261" s="255"/>
      <c r="C261" s="399"/>
      <c r="D261" s="399"/>
      <c r="E261" s="255"/>
      <c r="F261" s="255"/>
    </row>
    <row r="262" spans="1:6">
      <c r="A262" s="255"/>
      <c r="B262" s="255"/>
      <c r="C262" s="399"/>
      <c r="D262" s="399"/>
      <c r="E262" s="255"/>
      <c r="F262" s="255"/>
    </row>
    <row r="263" spans="1:6">
      <c r="A263" s="255"/>
      <c r="B263" s="255"/>
      <c r="C263" s="399"/>
      <c r="D263" s="399"/>
      <c r="E263" s="255"/>
      <c r="F263" s="255"/>
    </row>
    <row r="264" spans="1:6">
      <c r="A264" s="255"/>
      <c r="B264" s="255"/>
      <c r="C264" s="399"/>
      <c r="D264" s="399"/>
      <c r="E264" s="255"/>
      <c r="F264" s="255"/>
    </row>
    <row r="265" spans="1:6">
      <c r="A265" s="255"/>
      <c r="B265" s="255"/>
      <c r="C265" s="399"/>
      <c r="D265" s="399"/>
      <c r="E265" s="255"/>
      <c r="F265" s="255"/>
    </row>
    <row r="266" spans="1:6">
      <c r="A266" s="255"/>
      <c r="B266" s="255"/>
      <c r="C266" s="399"/>
      <c r="D266" s="399"/>
      <c r="E266" s="255"/>
      <c r="F266" s="255"/>
    </row>
    <row r="267" spans="1:6">
      <c r="A267" s="255"/>
      <c r="B267" s="255"/>
      <c r="C267" s="399"/>
      <c r="D267" s="399"/>
      <c r="E267" s="255"/>
      <c r="F267" s="255"/>
    </row>
    <row r="268" spans="1:6">
      <c r="A268" s="255"/>
      <c r="B268" s="255"/>
      <c r="C268" s="399"/>
      <c r="D268" s="399"/>
      <c r="E268" s="255"/>
      <c r="F268" s="255"/>
    </row>
    <row r="269" spans="1:6">
      <c r="A269" s="255"/>
      <c r="B269" s="255"/>
      <c r="C269" s="399"/>
      <c r="D269" s="399"/>
      <c r="E269" s="255"/>
      <c r="F269" s="255"/>
    </row>
    <row r="270" spans="1:6">
      <c r="A270" s="255"/>
      <c r="B270" s="255"/>
      <c r="C270" s="399"/>
      <c r="D270" s="399"/>
      <c r="E270" s="255"/>
      <c r="F270" s="255"/>
    </row>
    <row r="271" spans="1:6">
      <c r="A271" s="255"/>
      <c r="B271" s="255"/>
      <c r="C271" s="399"/>
      <c r="D271" s="399"/>
      <c r="E271" s="255"/>
      <c r="F271" s="255"/>
    </row>
    <row r="272" spans="1:6">
      <c r="A272" s="255"/>
      <c r="B272" s="255"/>
      <c r="C272" s="399"/>
      <c r="D272" s="399"/>
      <c r="E272" s="255"/>
      <c r="F272" s="255"/>
    </row>
    <row r="273" spans="1:6">
      <c r="A273" s="255"/>
      <c r="B273" s="255"/>
      <c r="C273" s="399"/>
      <c r="D273" s="399"/>
      <c r="E273" s="255"/>
      <c r="F273" s="255"/>
    </row>
    <row r="274" spans="1:6">
      <c r="A274" s="255"/>
      <c r="B274" s="255"/>
      <c r="C274" s="399"/>
      <c r="D274" s="399"/>
      <c r="E274" s="255"/>
      <c r="F274" s="255"/>
    </row>
    <row r="275" spans="1:6">
      <c r="A275" s="255"/>
      <c r="B275" s="255"/>
      <c r="C275" s="399"/>
      <c r="D275" s="399"/>
      <c r="E275" s="255"/>
      <c r="F275" s="255"/>
    </row>
    <row r="276" spans="1:6">
      <c r="A276" s="255"/>
      <c r="B276" s="255"/>
      <c r="C276" s="399"/>
      <c r="D276" s="399"/>
      <c r="E276" s="255"/>
      <c r="F276" s="255"/>
    </row>
    <row r="277" spans="1:6">
      <c r="A277" s="255"/>
      <c r="B277" s="255"/>
      <c r="C277" s="399"/>
      <c r="D277" s="399"/>
      <c r="E277" s="255"/>
      <c r="F277" s="255"/>
    </row>
    <row r="278" spans="1:6">
      <c r="A278" s="255"/>
      <c r="B278" s="255"/>
      <c r="C278" s="399"/>
      <c r="D278" s="399"/>
      <c r="E278" s="255"/>
      <c r="F278" s="255"/>
    </row>
    <row r="279" spans="1:6">
      <c r="A279" s="255"/>
      <c r="B279" s="255"/>
      <c r="C279" s="399"/>
      <c r="D279" s="399"/>
      <c r="E279" s="255"/>
      <c r="F279" s="255"/>
    </row>
    <row r="280" spans="1:6">
      <c r="A280" s="255"/>
      <c r="B280" s="255"/>
      <c r="C280" s="399"/>
      <c r="D280" s="399"/>
      <c r="E280" s="255"/>
      <c r="F280" s="255"/>
    </row>
    <row r="281" spans="1:6">
      <c r="A281" s="255"/>
      <c r="B281" s="255"/>
      <c r="C281" s="399"/>
      <c r="D281" s="399"/>
      <c r="E281" s="255"/>
      <c r="F281" s="255"/>
    </row>
    <row r="282" spans="1:6">
      <c r="A282" s="255"/>
      <c r="B282" s="255"/>
      <c r="C282" s="399"/>
      <c r="D282" s="399"/>
      <c r="E282" s="255"/>
      <c r="F282" s="255"/>
    </row>
    <row r="283" spans="1:6">
      <c r="A283" s="255"/>
      <c r="B283" s="255"/>
      <c r="C283" s="399"/>
      <c r="D283" s="399"/>
      <c r="E283" s="255"/>
      <c r="F283" s="255"/>
    </row>
    <row r="284" spans="1:6">
      <c r="A284" s="255"/>
      <c r="B284" s="255"/>
      <c r="C284" s="399"/>
      <c r="D284" s="399"/>
      <c r="E284" s="255"/>
      <c r="F284" s="255"/>
    </row>
    <row r="285" spans="1:6">
      <c r="A285" s="255"/>
      <c r="B285" s="255"/>
      <c r="C285" s="399"/>
      <c r="D285" s="399"/>
      <c r="E285" s="255"/>
      <c r="F285" s="255"/>
    </row>
    <row r="286" spans="1:6">
      <c r="A286" s="255"/>
      <c r="B286" s="255"/>
      <c r="C286" s="399"/>
      <c r="D286" s="399"/>
      <c r="E286" s="255"/>
      <c r="F286" s="255"/>
    </row>
    <row r="287" spans="1:6">
      <c r="A287" s="255"/>
      <c r="B287" s="255"/>
      <c r="C287" s="399"/>
      <c r="D287" s="399"/>
      <c r="E287" s="255"/>
      <c r="F287" s="255"/>
    </row>
    <row r="288" spans="1:6">
      <c r="A288" s="255"/>
      <c r="B288" s="255"/>
      <c r="C288" s="399"/>
      <c r="D288" s="399"/>
      <c r="E288" s="255"/>
      <c r="F288" s="255"/>
    </row>
    <row r="289" spans="1:6">
      <c r="A289" s="255"/>
      <c r="B289" s="255"/>
      <c r="C289" s="399"/>
      <c r="D289" s="399"/>
      <c r="E289" s="255"/>
      <c r="F289" s="255"/>
    </row>
    <row r="290" spans="1:6">
      <c r="A290" s="255"/>
      <c r="B290" s="255"/>
      <c r="C290" s="399"/>
      <c r="D290" s="399"/>
      <c r="E290" s="255"/>
      <c r="F290" s="255"/>
    </row>
    <row r="291" spans="1:6">
      <c r="A291" s="255"/>
      <c r="B291" s="255"/>
      <c r="C291" s="399"/>
      <c r="D291" s="399"/>
      <c r="E291" s="255"/>
      <c r="F291" s="255"/>
    </row>
    <row r="292" spans="1:6">
      <c r="A292" s="255"/>
      <c r="B292" s="255"/>
      <c r="C292" s="399"/>
      <c r="D292" s="399"/>
      <c r="E292" s="255"/>
      <c r="F292" s="255"/>
    </row>
    <row r="293" spans="1:6">
      <c r="A293" s="255"/>
      <c r="B293" s="255"/>
      <c r="C293" s="399"/>
      <c r="D293" s="399"/>
      <c r="E293" s="255"/>
      <c r="F293" s="255"/>
    </row>
    <row r="294" spans="1:6">
      <c r="A294" s="255"/>
      <c r="B294" s="255"/>
      <c r="C294" s="399"/>
      <c r="D294" s="399"/>
      <c r="E294" s="255"/>
      <c r="F294" s="255"/>
    </row>
    <row r="295" spans="1:6">
      <c r="A295" s="255"/>
      <c r="B295" s="255"/>
      <c r="C295" s="399"/>
      <c r="D295" s="399"/>
      <c r="E295" s="255"/>
      <c r="F295" s="255"/>
    </row>
    <row r="296" spans="1:6">
      <c r="A296" s="255"/>
      <c r="B296" s="255"/>
      <c r="C296" s="399"/>
      <c r="D296" s="399"/>
      <c r="E296" s="255"/>
      <c r="F296" s="255"/>
    </row>
    <row r="297" spans="1:6">
      <c r="A297" s="255"/>
      <c r="B297" s="255"/>
      <c r="C297" s="399"/>
      <c r="D297" s="399"/>
      <c r="E297" s="255"/>
      <c r="F297" s="255"/>
    </row>
    <row r="298" spans="1:6">
      <c r="A298" s="255"/>
      <c r="B298" s="255"/>
      <c r="C298" s="399"/>
      <c r="D298" s="399"/>
      <c r="E298" s="255"/>
      <c r="F298" s="255"/>
    </row>
    <row r="299" spans="1:6">
      <c r="A299" s="255"/>
      <c r="B299" s="255"/>
      <c r="C299" s="399"/>
      <c r="D299" s="399"/>
      <c r="E299" s="255"/>
      <c r="F299" s="255"/>
    </row>
    <row r="300" spans="1:6">
      <c r="A300" s="255"/>
      <c r="B300" s="255"/>
      <c r="C300" s="399"/>
      <c r="D300" s="399"/>
      <c r="E300" s="255"/>
      <c r="F300" s="255"/>
    </row>
    <row r="301" spans="1:6">
      <c r="A301" s="255"/>
      <c r="B301" s="255"/>
      <c r="C301" s="399"/>
      <c r="D301" s="399"/>
      <c r="E301" s="255"/>
      <c r="F301" s="255"/>
    </row>
    <row r="302" spans="1:6">
      <c r="A302" s="255"/>
      <c r="B302" s="255"/>
      <c r="C302" s="399"/>
      <c r="D302" s="399"/>
      <c r="E302" s="255"/>
      <c r="F302" s="255"/>
    </row>
    <row r="303" spans="1:6">
      <c r="A303" s="255"/>
      <c r="B303" s="255"/>
      <c r="C303" s="399"/>
      <c r="D303" s="399"/>
      <c r="E303" s="255"/>
      <c r="F303" s="255"/>
    </row>
    <row r="304" spans="1:6">
      <c r="A304" s="255"/>
      <c r="B304" s="255"/>
      <c r="C304" s="399"/>
      <c r="D304" s="399"/>
      <c r="E304" s="255"/>
      <c r="F304" s="255"/>
    </row>
    <row r="305" spans="1:6">
      <c r="A305" s="255"/>
      <c r="B305" s="255"/>
      <c r="C305" s="399"/>
      <c r="D305" s="399"/>
      <c r="E305" s="255"/>
      <c r="F305" s="255"/>
    </row>
    <row r="306" spans="1:6">
      <c r="A306" s="255"/>
      <c r="B306" s="255"/>
      <c r="C306" s="399"/>
      <c r="D306" s="399"/>
      <c r="E306" s="255"/>
      <c r="F306" s="255"/>
    </row>
    <row r="307" spans="1:6">
      <c r="A307" s="255"/>
      <c r="B307" s="255"/>
      <c r="C307" s="399"/>
      <c r="D307" s="399"/>
      <c r="E307" s="255"/>
      <c r="F307" s="255"/>
    </row>
    <row r="308" spans="1:6">
      <c r="A308" s="255"/>
      <c r="B308" s="255"/>
      <c r="C308" s="399"/>
      <c r="D308" s="399"/>
      <c r="E308" s="255"/>
      <c r="F308" s="255"/>
    </row>
    <row r="309" spans="1:6">
      <c r="A309" s="255"/>
      <c r="B309" s="255"/>
      <c r="C309" s="399"/>
      <c r="D309" s="399"/>
      <c r="E309" s="255"/>
      <c r="F309" s="255"/>
    </row>
    <row r="310" spans="1:6">
      <c r="A310" s="255"/>
      <c r="B310" s="255"/>
      <c r="C310" s="399"/>
      <c r="D310" s="399"/>
      <c r="E310" s="255"/>
      <c r="F310" s="255"/>
    </row>
    <row r="311" spans="1:6">
      <c r="A311" s="255"/>
      <c r="B311" s="255"/>
      <c r="C311" s="399"/>
      <c r="D311" s="399"/>
      <c r="E311" s="255"/>
      <c r="F311" s="255"/>
    </row>
    <row r="312" spans="1:6">
      <c r="A312" s="255"/>
      <c r="B312" s="255"/>
      <c r="C312" s="399"/>
      <c r="D312" s="399"/>
      <c r="E312" s="255"/>
      <c r="F312" s="255"/>
    </row>
    <row r="313" spans="1:6">
      <c r="A313" s="255"/>
      <c r="B313" s="255"/>
      <c r="C313" s="399"/>
      <c r="D313" s="399"/>
      <c r="E313" s="255"/>
      <c r="F313" s="255"/>
    </row>
    <row r="314" spans="1:6">
      <c r="A314" s="255"/>
      <c r="B314" s="255"/>
      <c r="C314" s="399"/>
      <c r="D314" s="399"/>
      <c r="E314" s="255"/>
      <c r="F314" s="255"/>
    </row>
    <row r="315" spans="1:6">
      <c r="A315" s="255"/>
      <c r="B315" s="255"/>
      <c r="C315" s="399"/>
      <c r="D315" s="399"/>
      <c r="E315" s="255"/>
      <c r="F315" s="255"/>
    </row>
    <row r="316" spans="1:6">
      <c r="A316" s="255"/>
      <c r="B316" s="255"/>
      <c r="C316" s="399"/>
      <c r="D316" s="399"/>
      <c r="E316" s="255"/>
      <c r="F316" s="255"/>
    </row>
    <row r="317" spans="1:6">
      <c r="A317" s="255"/>
      <c r="B317" s="255"/>
      <c r="C317" s="399"/>
      <c r="D317" s="399"/>
      <c r="E317" s="255"/>
      <c r="F317" s="255"/>
    </row>
    <row r="318" spans="1:6">
      <c r="A318" s="255"/>
      <c r="B318" s="255"/>
      <c r="C318" s="399"/>
      <c r="D318" s="399"/>
      <c r="E318" s="255"/>
      <c r="F318" s="255"/>
    </row>
    <row r="319" spans="1:6">
      <c r="A319" s="255"/>
      <c r="B319" s="255"/>
      <c r="C319" s="399"/>
      <c r="D319" s="399"/>
      <c r="E319" s="255"/>
      <c r="F319" s="255"/>
    </row>
    <row r="320" spans="1:6">
      <c r="A320" s="255"/>
      <c r="B320" s="255"/>
      <c r="C320" s="399"/>
      <c r="D320" s="399"/>
      <c r="E320" s="255"/>
      <c r="F320" s="255"/>
    </row>
    <row r="321" spans="1:6">
      <c r="A321" s="255"/>
      <c r="B321" s="255"/>
      <c r="C321" s="399"/>
      <c r="D321" s="399"/>
      <c r="E321" s="255"/>
      <c r="F321" s="255"/>
    </row>
    <row r="322" spans="1:6">
      <c r="A322" s="255"/>
      <c r="B322" s="255"/>
      <c r="C322" s="399"/>
      <c r="D322" s="399"/>
      <c r="E322" s="255"/>
      <c r="F322" s="255"/>
    </row>
    <row r="323" spans="1:6">
      <c r="A323" s="255"/>
      <c r="B323" s="255"/>
      <c r="C323" s="399"/>
      <c r="D323" s="399"/>
      <c r="E323" s="255"/>
      <c r="F323" s="255"/>
    </row>
    <row r="324" spans="1:6">
      <c r="A324" s="255"/>
      <c r="B324" s="255"/>
      <c r="C324" s="399"/>
      <c r="D324" s="399"/>
      <c r="E324" s="255"/>
      <c r="F324" s="255"/>
    </row>
    <row r="325" spans="1:6">
      <c r="A325" s="255"/>
      <c r="B325" s="255"/>
      <c r="C325" s="399"/>
      <c r="D325" s="399"/>
      <c r="E325" s="255"/>
      <c r="F325" s="255"/>
    </row>
    <row r="326" spans="1:6">
      <c r="A326" s="255"/>
      <c r="B326" s="255"/>
      <c r="C326" s="399"/>
      <c r="D326" s="399"/>
      <c r="E326" s="255"/>
      <c r="F326" s="255"/>
    </row>
    <row r="327" spans="1:6">
      <c r="A327" s="255"/>
      <c r="B327" s="255"/>
      <c r="C327" s="399"/>
      <c r="D327" s="399"/>
      <c r="E327" s="255"/>
      <c r="F327" s="255"/>
    </row>
    <row r="328" spans="1:6">
      <c r="A328" s="255"/>
      <c r="B328" s="255"/>
      <c r="C328" s="399"/>
      <c r="D328" s="399"/>
      <c r="E328" s="255"/>
      <c r="F328" s="255"/>
    </row>
    <row r="329" spans="1:6">
      <c r="A329" s="255"/>
      <c r="B329" s="255"/>
      <c r="C329" s="399"/>
      <c r="D329" s="399"/>
      <c r="E329" s="255"/>
      <c r="F329" s="255"/>
    </row>
    <row r="330" spans="1:6">
      <c r="A330" s="255"/>
      <c r="B330" s="255"/>
      <c r="C330" s="399"/>
      <c r="D330" s="399"/>
      <c r="E330" s="255"/>
      <c r="F330" s="255"/>
    </row>
    <row r="331" spans="1:6">
      <c r="A331" s="255"/>
      <c r="B331" s="255"/>
      <c r="C331" s="399"/>
      <c r="D331" s="399"/>
      <c r="E331" s="255"/>
      <c r="F331" s="255"/>
    </row>
    <row r="332" spans="1:6">
      <c r="A332" s="255"/>
      <c r="B332" s="255"/>
      <c r="C332" s="399"/>
      <c r="D332" s="399"/>
      <c r="E332" s="255"/>
      <c r="F332" s="255"/>
    </row>
    <row r="333" spans="1:6">
      <c r="A333" s="255"/>
      <c r="B333" s="255"/>
      <c r="C333" s="399"/>
      <c r="D333" s="399"/>
      <c r="E333" s="255"/>
      <c r="F333" s="255"/>
    </row>
    <row r="334" spans="1:6">
      <c r="A334" s="255"/>
      <c r="B334" s="255"/>
      <c r="C334" s="399"/>
      <c r="D334" s="399"/>
      <c r="E334" s="255"/>
      <c r="F334" s="255"/>
    </row>
    <row r="335" spans="1:6">
      <c r="A335" s="255"/>
      <c r="B335" s="255"/>
      <c r="C335" s="399"/>
      <c r="D335" s="399"/>
      <c r="E335" s="255"/>
      <c r="F335" s="255"/>
    </row>
    <row r="336" spans="1:6">
      <c r="A336" s="255"/>
      <c r="B336" s="255"/>
      <c r="C336" s="399"/>
      <c r="D336" s="399"/>
      <c r="E336" s="255"/>
      <c r="F336" s="255"/>
    </row>
    <row r="337" spans="1:6">
      <c r="A337" s="255"/>
      <c r="B337" s="255"/>
      <c r="C337" s="399"/>
      <c r="D337" s="399"/>
      <c r="E337" s="255"/>
      <c r="F337" s="255"/>
    </row>
    <row r="338" spans="1:6">
      <c r="A338" s="255"/>
      <c r="B338" s="255"/>
      <c r="C338" s="399"/>
      <c r="D338" s="399"/>
      <c r="E338" s="255"/>
      <c r="F338" s="255"/>
    </row>
    <row r="339" spans="1:6">
      <c r="A339" s="255"/>
      <c r="B339" s="255"/>
      <c r="C339" s="399"/>
      <c r="D339" s="399"/>
      <c r="E339" s="255"/>
      <c r="F339" s="255"/>
    </row>
    <row r="340" spans="1:6">
      <c r="A340" s="255"/>
      <c r="B340" s="255"/>
      <c r="C340" s="399"/>
      <c r="D340" s="399"/>
      <c r="E340" s="255"/>
      <c r="F340" s="255"/>
    </row>
    <row r="341" spans="1:6">
      <c r="A341" s="255"/>
      <c r="B341" s="255"/>
      <c r="C341" s="399"/>
      <c r="D341" s="399"/>
      <c r="E341" s="255"/>
      <c r="F341" s="255"/>
    </row>
    <row r="342" spans="1:6">
      <c r="A342" s="255"/>
      <c r="B342" s="255"/>
      <c r="C342" s="399"/>
      <c r="D342" s="399"/>
      <c r="E342" s="255"/>
      <c r="F342" s="255"/>
    </row>
    <row r="343" spans="1:6">
      <c r="A343" s="255"/>
      <c r="B343" s="255"/>
      <c r="C343" s="399"/>
      <c r="D343" s="399"/>
      <c r="E343" s="255"/>
      <c r="F343" s="255"/>
    </row>
    <row r="344" spans="1:6">
      <c r="A344" s="255"/>
      <c r="B344" s="255"/>
      <c r="C344" s="399"/>
      <c r="D344" s="399"/>
      <c r="E344" s="255"/>
      <c r="F344" s="255"/>
    </row>
    <row r="345" spans="1:6">
      <c r="A345" s="255"/>
      <c r="B345" s="255"/>
      <c r="C345" s="399"/>
      <c r="D345" s="399"/>
      <c r="E345" s="255"/>
      <c r="F345" s="255"/>
    </row>
    <row r="346" spans="1:6">
      <c r="A346" s="255"/>
      <c r="B346" s="255"/>
      <c r="C346" s="399"/>
      <c r="D346" s="399"/>
      <c r="E346" s="255"/>
      <c r="F346" s="255"/>
    </row>
    <row r="347" spans="1:6">
      <c r="A347" s="255"/>
      <c r="B347" s="255"/>
      <c r="C347" s="399"/>
      <c r="D347" s="399"/>
      <c r="E347" s="255"/>
      <c r="F347" s="255"/>
    </row>
    <row r="348" spans="1:6">
      <c r="A348" s="255"/>
      <c r="B348" s="255"/>
      <c r="C348" s="399"/>
      <c r="D348" s="399"/>
      <c r="E348" s="255"/>
      <c r="F348" s="255"/>
    </row>
    <row r="349" spans="1:6">
      <c r="A349" s="255"/>
      <c r="B349" s="255"/>
      <c r="C349" s="399"/>
      <c r="D349" s="399"/>
      <c r="E349" s="255"/>
      <c r="F349" s="255"/>
    </row>
    <row r="350" spans="1:6">
      <c r="A350" s="255"/>
      <c r="B350" s="255"/>
      <c r="C350" s="399"/>
      <c r="D350" s="399"/>
      <c r="E350" s="255"/>
      <c r="F350" s="255"/>
    </row>
    <row r="351" spans="1:6">
      <c r="A351" s="255"/>
      <c r="B351" s="255"/>
      <c r="C351" s="399"/>
      <c r="D351" s="399"/>
      <c r="E351" s="255"/>
      <c r="F351" s="255"/>
    </row>
    <row r="352" spans="1:6">
      <c r="A352" s="255"/>
      <c r="B352" s="255"/>
      <c r="C352" s="399"/>
      <c r="D352" s="399"/>
      <c r="E352" s="255"/>
      <c r="F352" s="255"/>
    </row>
    <row r="353" spans="1:6">
      <c r="A353" s="255"/>
      <c r="B353" s="255"/>
      <c r="C353" s="399"/>
      <c r="D353" s="399"/>
      <c r="E353" s="255"/>
      <c r="F353" s="255"/>
    </row>
    <row r="354" spans="1:6">
      <c r="A354" s="255"/>
      <c r="B354" s="255"/>
      <c r="C354" s="399"/>
      <c r="D354" s="399"/>
      <c r="E354" s="255"/>
      <c r="F354" s="255"/>
    </row>
    <row r="355" spans="1:6">
      <c r="A355" s="255"/>
      <c r="B355" s="255"/>
      <c r="C355" s="399"/>
      <c r="D355" s="399"/>
      <c r="E355" s="255"/>
      <c r="F355" s="255"/>
    </row>
    <row r="356" spans="1:6">
      <c r="A356" s="255"/>
      <c r="B356" s="255"/>
      <c r="C356" s="399"/>
      <c r="D356" s="399"/>
      <c r="E356" s="255"/>
      <c r="F356" s="255"/>
    </row>
    <row r="357" spans="1:6">
      <c r="A357" s="255"/>
      <c r="B357" s="255"/>
      <c r="C357" s="399"/>
      <c r="D357" s="399"/>
      <c r="E357" s="255"/>
      <c r="F357" s="255"/>
    </row>
    <row r="358" spans="1:6">
      <c r="A358" s="255"/>
      <c r="B358" s="255"/>
      <c r="C358" s="399"/>
      <c r="D358" s="399"/>
      <c r="E358" s="255"/>
      <c r="F358" s="255"/>
    </row>
    <row r="359" spans="1:6">
      <c r="A359" s="255"/>
      <c r="B359" s="255"/>
      <c r="C359" s="399"/>
      <c r="D359" s="399"/>
      <c r="E359" s="255"/>
      <c r="F359" s="255"/>
    </row>
    <row r="360" spans="1:6">
      <c r="A360" s="255"/>
      <c r="B360" s="255"/>
      <c r="C360" s="399"/>
      <c r="D360" s="399"/>
      <c r="E360" s="255"/>
      <c r="F360" s="255"/>
    </row>
    <row r="361" spans="1:6">
      <c r="A361" s="255"/>
      <c r="B361" s="255"/>
      <c r="C361" s="399"/>
      <c r="D361" s="399"/>
      <c r="E361" s="255"/>
      <c r="F361" s="255"/>
    </row>
    <row r="362" spans="1:6">
      <c r="A362" s="255"/>
      <c r="B362" s="255"/>
      <c r="C362" s="399"/>
      <c r="D362" s="399"/>
      <c r="E362" s="255"/>
      <c r="F362" s="255"/>
    </row>
    <row r="363" spans="1:6">
      <c r="A363" s="255"/>
      <c r="B363" s="255"/>
      <c r="C363" s="399"/>
      <c r="D363" s="399"/>
      <c r="E363" s="255"/>
      <c r="F363" s="255"/>
    </row>
    <row r="364" spans="1:6">
      <c r="A364" s="255"/>
      <c r="B364" s="255"/>
      <c r="C364" s="399"/>
      <c r="D364" s="399"/>
      <c r="E364" s="255"/>
      <c r="F364" s="255"/>
    </row>
    <row r="365" spans="1:6">
      <c r="A365" s="255"/>
      <c r="B365" s="255"/>
      <c r="C365" s="399"/>
      <c r="D365" s="399"/>
      <c r="E365" s="255"/>
      <c r="F365" s="255"/>
    </row>
    <row r="366" spans="1:6">
      <c r="A366" s="255"/>
      <c r="B366" s="255"/>
      <c r="C366" s="399"/>
      <c r="D366" s="399"/>
      <c r="E366" s="255"/>
      <c r="F366" s="255"/>
    </row>
    <row r="367" spans="1:6">
      <c r="A367" s="255"/>
      <c r="B367" s="255"/>
      <c r="C367" s="399"/>
      <c r="D367" s="399"/>
      <c r="E367" s="255"/>
      <c r="F367" s="255"/>
    </row>
    <row r="368" spans="1:6">
      <c r="A368" s="255"/>
      <c r="B368" s="255"/>
      <c r="C368" s="399"/>
      <c r="D368" s="399"/>
      <c r="E368" s="255"/>
      <c r="F368" s="255"/>
    </row>
    <row r="369" spans="1:6">
      <c r="A369" s="255"/>
      <c r="B369" s="255"/>
      <c r="C369" s="399"/>
      <c r="D369" s="399"/>
      <c r="E369" s="255"/>
      <c r="F369" s="255"/>
    </row>
    <row r="370" spans="1:6">
      <c r="A370" s="255"/>
      <c r="B370" s="255"/>
      <c r="C370" s="399"/>
      <c r="D370" s="399"/>
      <c r="E370" s="255"/>
      <c r="F370" s="255"/>
    </row>
    <row r="371" spans="1:6">
      <c r="A371" s="255"/>
      <c r="B371" s="255"/>
      <c r="C371" s="399"/>
      <c r="D371" s="399"/>
      <c r="E371" s="255"/>
      <c r="F371" s="255"/>
    </row>
  </sheetData>
  <mergeCells count="8">
    <mergeCell ref="C58:E58"/>
    <mergeCell ref="D53:H53"/>
    <mergeCell ref="D55:H55"/>
    <mergeCell ref="B10:E10"/>
    <mergeCell ref="F10:G10"/>
    <mergeCell ref="B12:E12"/>
    <mergeCell ref="B13:D13"/>
    <mergeCell ref="C56:E5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:D25 C46:D46 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5 G18:H21 G28:H32 C26:D27 G24:H25 G40:H41 G49:H49 C45:D45 C49:D49 C47:D47 C31:D34 C40:D41 C18:D23">
      <formula1>0</formula1>
      <formula2>9999999999999990</formula2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7:D65"/>
  <sheetViews>
    <sheetView zoomScale="115" zoomScaleNormal="115" workbookViewId="0">
      <selection activeCell="F54" sqref="F54"/>
    </sheetView>
  </sheetViews>
  <sheetFormatPr defaultColWidth="9.44140625" defaultRowHeight="12"/>
  <cols>
    <col min="1" max="1" width="64.44140625" style="111" customWidth="1"/>
    <col min="2" max="2" width="12.44140625" style="111" customWidth="1"/>
    <col min="3" max="3" width="22.44140625" style="536" customWidth="1"/>
    <col min="4" max="4" width="15.44140625" style="550" customWidth="1"/>
    <col min="5" max="16384" width="9.44140625" style="111"/>
  </cols>
  <sheetData>
    <row r="7" spans="1:4">
      <c r="A7" s="110"/>
      <c r="B7" s="110"/>
      <c r="C7" s="522"/>
      <c r="D7" s="537"/>
    </row>
    <row r="8" spans="1:4">
      <c r="A8" s="112" t="s">
        <v>697</v>
      </c>
      <c r="B8" s="112"/>
      <c r="C8" s="523"/>
      <c r="D8" s="538"/>
    </row>
    <row r="9" spans="1:4">
      <c r="A9" s="112"/>
      <c r="B9" s="112"/>
      <c r="C9" s="523"/>
      <c r="D9" s="538"/>
    </row>
    <row r="10" spans="1:4" ht="22.8">
      <c r="A10" s="113" t="s">
        <v>841</v>
      </c>
      <c r="B10" s="113"/>
      <c r="C10" s="524" t="s">
        <v>842</v>
      </c>
      <c r="D10" s="539"/>
    </row>
    <row r="11" spans="1:4" s="115" customFormat="1" ht="13.8">
      <c r="A11" s="457" t="str">
        <f>'Справка№2-Отчет за доходите'!A11</f>
        <v>Неодитиран и незаверен отчет</v>
      </c>
      <c r="B11" s="458"/>
      <c r="C11" s="7"/>
      <c r="D11" s="519"/>
    </row>
    <row r="12" spans="1:4" ht="13.8">
      <c r="A12" s="113" t="s">
        <v>838</v>
      </c>
      <c r="B12" s="113"/>
      <c r="C12" s="525"/>
      <c r="D12" s="540"/>
    </row>
    <row r="13" spans="1:4" ht="12.6" thickBot="1">
      <c r="A13" s="113" t="str">
        <f>'Справка№2-Отчет за доходите'!A13</f>
        <v>Отчетен период:31.12.2018г.</v>
      </c>
      <c r="B13" s="113"/>
      <c r="C13" s="526"/>
      <c r="D13" s="538" t="s">
        <v>269</v>
      </c>
    </row>
    <row r="14" spans="1:4" ht="27.6">
      <c r="A14" s="116" t="s">
        <v>698</v>
      </c>
      <c r="B14" s="117" t="s">
        <v>6</v>
      </c>
      <c r="C14" s="527" t="s">
        <v>851</v>
      </c>
      <c r="D14" s="505" t="s">
        <v>854</v>
      </c>
    </row>
    <row r="15" spans="1:4">
      <c r="A15" s="118" t="s">
        <v>8</v>
      </c>
      <c r="B15" s="119" t="s">
        <v>9</v>
      </c>
      <c r="C15" s="528">
        <v>1</v>
      </c>
      <c r="D15" s="541">
        <v>2</v>
      </c>
    </row>
    <row r="16" spans="1:4">
      <c r="A16" s="120" t="s">
        <v>699</v>
      </c>
      <c r="B16" s="121"/>
      <c r="C16" s="529"/>
      <c r="D16" s="542"/>
    </row>
    <row r="17" spans="1:4">
      <c r="A17" s="122" t="s">
        <v>700</v>
      </c>
      <c r="B17" s="123" t="s">
        <v>701</v>
      </c>
      <c r="C17" s="530">
        <v>8883</v>
      </c>
      <c r="D17" s="543">
        <v>8214</v>
      </c>
    </row>
    <row r="18" spans="1:4">
      <c r="A18" s="122" t="s">
        <v>702</v>
      </c>
      <c r="B18" s="123" t="s">
        <v>703</v>
      </c>
      <c r="C18" s="530">
        <v>-4508</v>
      </c>
      <c r="D18" s="543">
        <v>-2608</v>
      </c>
    </row>
    <row r="19" spans="1:4">
      <c r="A19" s="122" t="s">
        <v>704</v>
      </c>
      <c r="B19" s="123" t="s">
        <v>705</v>
      </c>
      <c r="C19" s="530"/>
      <c r="D19" s="543"/>
    </row>
    <row r="20" spans="1:4" ht="12.75" customHeight="1">
      <c r="A20" s="122" t="s">
        <v>706</v>
      </c>
      <c r="B20" s="123" t="s">
        <v>707</v>
      </c>
      <c r="C20" s="530">
        <v>-176</v>
      </c>
      <c r="D20" s="543">
        <v>-171</v>
      </c>
    </row>
    <row r="21" spans="1:4" ht="11.25" customHeight="1">
      <c r="A21" s="122" t="s">
        <v>708</v>
      </c>
      <c r="B21" s="123" t="s">
        <v>709</v>
      </c>
      <c r="C21" s="530">
        <v>-1264</v>
      </c>
      <c r="D21" s="543">
        <v>-2645</v>
      </c>
    </row>
    <row r="22" spans="1:4">
      <c r="A22" s="122" t="s">
        <v>710</v>
      </c>
      <c r="B22" s="123" t="s">
        <v>711</v>
      </c>
      <c r="C22" s="530"/>
      <c r="D22" s="543"/>
    </row>
    <row r="23" spans="1:4">
      <c r="A23" s="124" t="s">
        <v>712</v>
      </c>
      <c r="B23" s="123" t="s">
        <v>713</v>
      </c>
      <c r="C23" s="530"/>
      <c r="D23" s="543">
        <v>1</v>
      </c>
    </row>
    <row r="24" spans="1:4" ht="12" customHeight="1">
      <c r="A24" s="122" t="s">
        <v>714</v>
      </c>
      <c r="B24" s="123" t="s">
        <v>715</v>
      </c>
      <c r="C24" s="530">
        <v>-6</v>
      </c>
      <c r="D24" s="543">
        <v>-18</v>
      </c>
    </row>
    <row r="25" spans="1:4">
      <c r="A25" s="122" t="s">
        <v>716</v>
      </c>
      <c r="B25" s="123" t="s">
        <v>717</v>
      </c>
      <c r="C25" s="530"/>
      <c r="D25" s="543"/>
    </row>
    <row r="26" spans="1:4">
      <c r="A26" s="122" t="s">
        <v>718</v>
      </c>
      <c r="B26" s="123" t="s">
        <v>719</v>
      </c>
      <c r="C26" s="530"/>
      <c r="D26" s="543"/>
    </row>
    <row r="27" spans="1:4">
      <c r="A27" s="125" t="s">
        <v>720</v>
      </c>
      <c r="B27" s="126" t="s">
        <v>721</v>
      </c>
      <c r="C27" s="531">
        <f>SUM(C17:C26)</f>
        <v>2929</v>
      </c>
      <c r="D27" s="544">
        <f>SUM(D17:D26)</f>
        <v>2773</v>
      </c>
    </row>
    <row r="28" spans="1:4">
      <c r="A28" s="120" t="s">
        <v>722</v>
      </c>
      <c r="B28" s="127"/>
      <c r="C28" s="531"/>
      <c r="D28" s="544"/>
    </row>
    <row r="29" spans="1:4">
      <c r="A29" s="122" t="s">
        <v>723</v>
      </c>
      <c r="B29" s="123" t="s">
        <v>724</v>
      </c>
      <c r="C29" s="530"/>
      <c r="D29" s="543">
        <v>-16</v>
      </c>
    </row>
    <row r="30" spans="1:4">
      <c r="A30" s="122" t="s">
        <v>725</v>
      </c>
      <c r="B30" s="123" t="s">
        <v>726</v>
      </c>
      <c r="C30" s="530"/>
      <c r="D30" s="543"/>
    </row>
    <row r="31" spans="1:4">
      <c r="A31" s="122" t="s">
        <v>727</v>
      </c>
      <c r="B31" s="123" t="s">
        <v>728</v>
      </c>
      <c r="C31" s="530"/>
      <c r="D31" s="543"/>
    </row>
    <row r="32" spans="1:4" ht="13.65" customHeight="1">
      <c r="A32" s="122" t="s">
        <v>729</v>
      </c>
      <c r="B32" s="123" t="s">
        <v>730</v>
      </c>
      <c r="C32" s="530"/>
      <c r="D32" s="543"/>
    </row>
    <row r="33" spans="1:4">
      <c r="A33" s="122" t="s">
        <v>731</v>
      </c>
      <c r="B33" s="123" t="s">
        <v>732</v>
      </c>
      <c r="C33" s="530"/>
      <c r="D33" s="543"/>
    </row>
    <row r="34" spans="1:4">
      <c r="A34" s="122" t="s">
        <v>733</v>
      </c>
      <c r="B34" s="123" t="s">
        <v>734</v>
      </c>
      <c r="C34" s="530">
        <v>-880</v>
      </c>
      <c r="D34" s="543">
        <v>-11272</v>
      </c>
    </row>
    <row r="35" spans="1:4">
      <c r="A35" s="122" t="s">
        <v>735</v>
      </c>
      <c r="B35" s="123" t="s">
        <v>736</v>
      </c>
      <c r="C35" s="530">
        <v>79</v>
      </c>
      <c r="D35" s="543">
        <v>5231</v>
      </c>
    </row>
    <row r="36" spans="1:4">
      <c r="A36" s="122" t="s">
        <v>737</v>
      </c>
      <c r="B36" s="123" t="s">
        <v>738</v>
      </c>
      <c r="C36" s="530"/>
      <c r="D36" s="543"/>
    </row>
    <row r="37" spans="1:4">
      <c r="A37" s="122" t="s">
        <v>716</v>
      </c>
      <c r="B37" s="123" t="s">
        <v>739</v>
      </c>
      <c r="C37" s="530"/>
      <c r="D37" s="543"/>
    </row>
    <row r="38" spans="1:4">
      <c r="A38" s="122" t="s">
        <v>740</v>
      </c>
      <c r="B38" s="123" t="s">
        <v>741</v>
      </c>
      <c r="C38" s="530"/>
      <c r="D38" s="543">
        <v>721</v>
      </c>
    </row>
    <row r="39" spans="1:4">
      <c r="A39" s="125" t="s">
        <v>742</v>
      </c>
      <c r="B39" s="126" t="s">
        <v>743</v>
      </c>
      <c r="C39" s="531">
        <f>SUM(C29:C38)</f>
        <v>-801</v>
      </c>
      <c r="D39" s="544">
        <f>SUM(D29:D38)</f>
        <v>-5336</v>
      </c>
    </row>
    <row r="40" spans="1:4">
      <c r="A40" s="120" t="s">
        <v>744</v>
      </c>
      <c r="B40" s="127"/>
      <c r="C40" s="531"/>
      <c r="D40" s="544"/>
    </row>
    <row r="41" spans="1:4">
      <c r="A41" s="122" t="s">
        <v>745</v>
      </c>
      <c r="B41" s="123" t="s">
        <v>746</v>
      </c>
      <c r="C41" s="530">
        <f>27535-1</f>
        <v>27534</v>
      </c>
      <c r="D41" s="544"/>
    </row>
    <row r="42" spans="1:4">
      <c r="A42" s="122" t="s">
        <v>747</v>
      </c>
      <c r="B42" s="123" t="s">
        <v>748</v>
      </c>
      <c r="C42" s="531"/>
      <c r="D42" s="544"/>
    </row>
    <row r="43" spans="1:4">
      <c r="A43" s="122" t="s">
        <v>749</v>
      </c>
      <c r="B43" s="123" t="s">
        <v>750</v>
      </c>
      <c r="C43" s="530"/>
      <c r="D43" s="543">
        <v>1000</v>
      </c>
    </row>
    <row r="44" spans="1:4">
      <c r="A44" s="122" t="s">
        <v>751</v>
      </c>
      <c r="B44" s="123" t="s">
        <v>752</v>
      </c>
      <c r="C44" s="530">
        <v>-1134</v>
      </c>
      <c r="D44" s="543">
        <v>-826</v>
      </c>
    </row>
    <row r="45" spans="1:4">
      <c r="A45" s="122" t="s">
        <v>753</v>
      </c>
      <c r="B45" s="123" t="s">
        <v>754</v>
      </c>
      <c r="C45" s="530"/>
      <c r="D45" s="543"/>
    </row>
    <row r="46" spans="1:4">
      <c r="A46" s="122" t="s">
        <v>755</v>
      </c>
      <c r="B46" s="123" t="s">
        <v>756</v>
      </c>
      <c r="C46" s="530">
        <v>-304</v>
      </c>
      <c r="D46" s="543">
        <v>-348</v>
      </c>
    </row>
    <row r="47" spans="1:4">
      <c r="A47" s="122" t="s">
        <v>757</v>
      </c>
      <c r="B47" s="123" t="s">
        <v>758</v>
      </c>
      <c r="C47" s="530">
        <v>-688</v>
      </c>
      <c r="D47" s="543">
        <v>-1487</v>
      </c>
    </row>
    <row r="48" spans="1:4">
      <c r="A48" s="122" t="s">
        <v>759</v>
      </c>
      <c r="B48" s="123" t="s">
        <v>760</v>
      </c>
      <c r="C48" s="530"/>
      <c r="D48" s="543"/>
    </row>
    <row r="49" spans="1:4">
      <c r="A49" s="125" t="s">
        <v>761</v>
      </c>
      <c r="B49" s="126" t="s">
        <v>762</v>
      </c>
      <c r="C49" s="531">
        <f>SUM(C41:C48)</f>
        <v>25408</v>
      </c>
      <c r="D49" s="544">
        <f>SUM(D41:D48)</f>
        <v>-1661</v>
      </c>
    </row>
    <row r="50" spans="1:4">
      <c r="A50" s="128" t="s">
        <v>763</v>
      </c>
      <c r="B50" s="126" t="s">
        <v>764</v>
      </c>
      <c r="C50" s="531">
        <f>C49+C39+C27</f>
        <v>27536</v>
      </c>
      <c r="D50" s="544">
        <f>D49+D39+D27</f>
        <v>-4224</v>
      </c>
    </row>
    <row r="51" spans="1:4">
      <c r="A51" s="128" t="s">
        <v>765</v>
      </c>
      <c r="B51" s="126" t="s">
        <v>766</v>
      </c>
      <c r="C51" s="531">
        <v>3410</v>
      </c>
      <c r="D51" s="544">
        <v>7634</v>
      </c>
    </row>
    <row r="52" spans="1:4">
      <c r="A52" s="128" t="s">
        <v>767</v>
      </c>
      <c r="B52" s="126" t="s">
        <v>768</v>
      </c>
      <c r="C52" s="531">
        <f>C51+C50</f>
        <v>30946</v>
      </c>
      <c r="D52" s="544">
        <f>D51+D50</f>
        <v>3410</v>
      </c>
    </row>
    <row r="53" spans="1:4">
      <c r="A53" s="122" t="s">
        <v>769</v>
      </c>
      <c r="B53" s="127" t="s">
        <v>770</v>
      </c>
      <c r="C53" s="531">
        <v>30923</v>
      </c>
      <c r="D53" s="545">
        <v>3387</v>
      </c>
    </row>
    <row r="54" spans="1:4" ht="12.6" thickBot="1">
      <c r="A54" s="129" t="s">
        <v>771</v>
      </c>
      <c r="B54" s="130" t="s">
        <v>772</v>
      </c>
      <c r="C54" s="532">
        <v>23</v>
      </c>
      <c r="D54" s="546">
        <v>23</v>
      </c>
    </row>
    <row r="55" spans="1:4">
      <c r="A55" s="131"/>
      <c r="B55" s="132"/>
      <c r="C55" s="533"/>
      <c r="D55" s="547"/>
    </row>
    <row r="56" spans="1:4">
      <c r="A56" s="133" t="str">
        <f>'Справка№2-Отчет за доходите'!A53</f>
        <v>Дата на съставяне : 16.01.2019</v>
      </c>
      <c r="B56" s="134"/>
      <c r="C56" s="534"/>
      <c r="D56" s="548"/>
    </row>
    <row r="57" spans="1:4">
      <c r="B57" s="135"/>
      <c r="C57" s="534"/>
      <c r="D57" s="549"/>
    </row>
    <row r="58" spans="1:4">
      <c r="C58" s="534"/>
      <c r="D58" s="549"/>
    </row>
    <row r="59" spans="1:4" ht="13.8">
      <c r="A59" s="612" t="s">
        <v>844</v>
      </c>
      <c r="B59" s="612"/>
      <c r="C59" s="612"/>
    </row>
    <row r="60" spans="1:4" ht="13.8">
      <c r="A60" s="137"/>
      <c r="B60" s="138"/>
      <c r="C60" s="535"/>
    </row>
    <row r="61" spans="1:4" ht="13.8">
      <c r="A61" s="612" t="s">
        <v>845</v>
      </c>
      <c r="B61" s="613"/>
      <c r="C61" s="613"/>
    </row>
    <row r="65" spans="3:3">
      <c r="C65" s="534"/>
    </row>
  </sheetData>
  <mergeCells count="2">
    <mergeCell ref="A59:C59"/>
    <mergeCell ref="A61:C61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1 C53:D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:D48 C17:D26 C29:D38">
      <formula1>-999999999999999</formula1>
      <formula2>999999999</formula2>
    </dataValidation>
  </dataValidations>
  <pageMargins left="0.74803149606299213" right="0.74803149606299213" top="0.98425196850393704" bottom="0.98425196850393704" header="0" footer="0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7:W541"/>
  <sheetViews>
    <sheetView workbookViewId="0">
      <selection activeCell="G37" sqref="G37"/>
    </sheetView>
  </sheetViews>
  <sheetFormatPr defaultColWidth="9.44140625" defaultRowHeight="12"/>
  <cols>
    <col min="1" max="1" width="48.44140625" style="319" customWidth="1"/>
    <col min="2" max="2" width="7.44140625" style="320" customWidth="1"/>
    <col min="3" max="3" width="7.44140625" style="298" customWidth="1"/>
    <col min="4" max="4" width="12.44140625" style="298" customWidth="1"/>
    <col min="5" max="5" width="8.5546875" style="298" customWidth="1"/>
    <col min="6" max="6" width="7.44140625" style="298" customWidth="1"/>
    <col min="7" max="7" width="7.5546875" style="298" customWidth="1"/>
    <col min="8" max="8" width="7.44140625" style="298" customWidth="1"/>
    <col min="9" max="9" width="8.44140625" style="298" customWidth="1"/>
    <col min="10" max="10" width="8" style="298" customWidth="1"/>
    <col min="11" max="11" width="9.44140625" style="298" customWidth="1"/>
    <col min="12" max="12" width="8.44140625" style="298" customWidth="1"/>
    <col min="13" max="13" width="13.44140625" style="298" customWidth="1"/>
    <col min="14" max="14" width="11" style="298" customWidth="1"/>
    <col min="15" max="16384" width="9.44140625" style="298"/>
  </cols>
  <sheetData>
    <row r="7" spans="1:15" s="258" customFormat="1" ht="24" customHeight="1">
      <c r="A7" s="625" t="s">
        <v>377</v>
      </c>
      <c r="B7" s="625"/>
      <c r="C7" s="625"/>
      <c r="D7" s="625"/>
      <c r="E7" s="625"/>
      <c r="F7" s="625"/>
      <c r="G7" s="625"/>
      <c r="H7" s="625"/>
      <c r="I7" s="625"/>
      <c r="J7" s="625"/>
      <c r="K7" s="625"/>
      <c r="L7" s="625"/>
      <c r="M7" s="625"/>
      <c r="N7" s="257"/>
    </row>
    <row r="8" spans="1:15" s="258" customFormat="1">
      <c r="A8" s="259"/>
      <c r="B8" s="260"/>
      <c r="C8" s="261"/>
      <c r="D8" s="261"/>
      <c r="E8" s="261"/>
      <c r="F8" s="261"/>
      <c r="G8" s="261"/>
      <c r="H8" s="261"/>
      <c r="I8" s="261"/>
      <c r="J8" s="261"/>
      <c r="K8" s="257"/>
      <c r="L8" s="257"/>
      <c r="M8" s="257"/>
      <c r="N8" s="257"/>
    </row>
    <row r="9" spans="1:15" s="258" customFormat="1" ht="15" customHeight="1">
      <c r="A9" s="113" t="s">
        <v>378</v>
      </c>
      <c r="B9" s="626" t="s">
        <v>840</v>
      </c>
      <c r="C9" s="626"/>
      <c r="D9" s="626"/>
      <c r="E9" s="626"/>
      <c r="F9" s="626"/>
      <c r="G9" s="626"/>
      <c r="H9" s="626"/>
      <c r="I9" s="626"/>
      <c r="J9" s="261"/>
      <c r="K9" s="627" t="s">
        <v>843</v>
      </c>
      <c r="L9" s="627"/>
      <c r="M9" s="627"/>
      <c r="N9" s="257"/>
    </row>
    <row r="10" spans="1:15" s="115" customFormat="1" ht="13.8">
      <c r="A10" s="140" t="str">
        <f>'ОПП-по прекия метод'!A11</f>
        <v>Неодитиран и незаверен отчет</v>
      </c>
      <c r="B10" s="114"/>
      <c r="C10" s="114"/>
      <c r="D10" s="114"/>
      <c r="E10" s="136"/>
      <c r="F10" s="138"/>
      <c r="G10" s="141"/>
      <c r="H10" s="138"/>
    </row>
    <row r="11" spans="1:15" s="258" customFormat="1" ht="13.65" customHeight="1">
      <c r="A11" s="113" t="s">
        <v>268</v>
      </c>
      <c r="B11" s="619"/>
      <c r="C11" s="619"/>
      <c r="D11" s="619"/>
      <c r="E11" s="619"/>
      <c r="F11" s="619"/>
      <c r="G11" s="619"/>
      <c r="H11" s="619"/>
      <c r="I11" s="619"/>
      <c r="J11" s="262"/>
      <c r="K11" s="627"/>
      <c r="L11" s="627"/>
      <c r="M11" s="627"/>
      <c r="N11" s="263"/>
      <c r="O11" s="264"/>
    </row>
    <row r="12" spans="1:15" s="258" customFormat="1" ht="12.75" customHeight="1">
      <c r="A12" s="113" t="str">
        <f>'ОПП-по прекия метод'!A13</f>
        <v>Отчетен период:31.12.2018г.</v>
      </c>
      <c r="B12" s="624"/>
      <c r="C12" s="624"/>
      <c r="D12" s="624"/>
      <c r="E12" s="624"/>
      <c r="F12" s="265"/>
      <c r="G12" s="265"/>
      <c r="H12" s="265"/>
      <c r="I12" s="265"/>
      <c r="J12" s="265"/>
      <c r="K12" s="266"/>
      <c r="L12" s="267"/>
      <c r="M12" s="268" t="s">
        <v>4</v>
      </c>
      <c r="N12" s="267"/>
    </row>
    <row r="13" spans="1:15" s="277" customFormat="1" ht="21.75" customHeight="1">
      <c r="A13" s="269"/>
      <c r="B13" s="270"/>
      <c r="C13" s="271"/>
      <c r="D13" s="272" t="s">
        <v>379</v>
      </c>
      <c r="E13" s="273"/>
      <c r="F13" s="273"/>
      <c r="G13" s="273"/>
      <c r="H13" s="273"/>
      <c r="I13" s="273" t="s">
        <v>380</v>
      </c>
      <c r="J13" s="274"/>
      <c r="K13" s="275"/>
      <c r="L13" s="271"/>
      <c r="M13" s="271"/>
      <c r="N13" s="276"/>
    </row>
    <row r="14" spans="1:15" s="277" customFormat="1" ht="57">
      <c r="A14" s="278" t="s">
        <v>381</v>
      </c>
      <c r="B14" s="279" t="s">
        <v>382</v>
      </c>
      <c r="C14" s="280" t="s">
        <v>383</v>
      </c>
      <c r="D14" s="281" t="s">
        <v>384</v>
      </c>
      <c r="E14" s="271" t="s">
        <v>385</v>
      </c>
      <c r="F14" s="273" t="s">
        <v>386</v>
      </c>
      <c r="G14" s="273"/>
      <c r="H14" s="273"/>
      <c r="I14" s="271" t="s">
        <v>387</v>
      </c>
      <c r="J14" s="282" t="s">
        <v>388</v>
      </c>
      <c r="K14" s="280" t="s">
        <v>389</v>
      </c>
      <c r="L14" s="280" t="s">
        <v>390</v>
      </c>
      <c r="M14" s="283" t="s">
        <v>391</v>
      </c>
      <c r="N14" s="276"/>
    </row>
    <row r="15" spans="1:15" s="277" customFormat="1" ht="22.65" customHeight="1">
      <c r="A15" s="284"/>
      <c r="B15" s="285"/>
      <c r="C15" s="286"/>
      <c r="D15" s="287"/>
      <c r="E15" s="286"/>
      <c r="F15" s="288" t="s">
        <v>392</v>
      </c>
      <c r="G15" s="288" t="s">
        <v>393</v>
      </c>
      <c r="H15" s="288" t="s">
        <v>394</v>
      </c>
      <c r="I15" s="286"/>
      <c r="J15" s="289"/>
      <c r="K15" s="286"/>
      <c r="L15" s="286"/>
      <c r="M15" s="286"/>
      <c r="N15" s="276"/>
    </row>
    <row r="16" spans="1:15" s="277" customFormat="1" ht="12" customHeight="1">
      <c r="A16" s="288" t="s">
        <v>8</v>
      </c>
      <c r="B16" s="290"/>
      <c r="C16" s="291">
        <v>1</v>
      </c>
      <c r="D16" s="288">
        <v>2</v>
      </c>
      <c r="E16" s="288">
        <v>3</v>
      </c>
      <c r="F16" s="288">
        <v>4</v>
      </c>
      <c r="G16" s="288">
        <v>5</v>
      </c>
      <c r="H16" s="288">
        <v>6</v>
      </c>
      <c r="I16" s="288">
        <v>7</v>
      </c>
      <c r="J16" s="288">
        <v>8</v>
      </c>
      <c r="K16" s="291">
        <v>9</v>
      </c>
      <c r="L16" s="291">
        <v>10</v>
      </c>
      <c r="M16" s="291">
        <v>11</v>
      </c>
      <c r="N16" s="292"/>
    </row>
    <row r="17" spans="1:23" s="277" customFormat="1" ht="12" customHeight="1">
      <c r="A17" s="288" t="s">
        <v>395</v>
      </c>
      <c r="B17" s="293"/>
      <c r="C17" s="558" t="s">
        <v>40</v>
      </c>
      <c r="D17" s="558" t="s">
        <v>40</v>
      </c>
      <c r="E17" s="294" t="s">
        <v>51</v>
      </c>
      <c r="F17" s="294" t="s">
        <v>58</v>
      </c>
      <c r="G17" s="294" t="s">
        <v>62</v>
      </c>
      <c r="H17" s="294" t="s">
        <v>66</v>
      </c>
      <c r="I17" s="294" t="s">
        <v>79</v>
      </c>
      <c r="J17" s="294" t="s">
        <v>82</v>
      </c>
      <c r="K17" s="294" t="s">
        <v>396</v>
      </c>
      <c r="L17" s="294" t="s">
        <v>105</v>
      </c>
      <c r="M17" s="294" t="s">
        <v>113</v>
      </c>
      <c r="N17" s="292"/>
    </row>
    <row r="18" spans="1:23" ht="15.75" customHeight="1">
      <c r="A18" s="295" t="s">
        <v>397</v>
      </c>
      <c r="B18" s="293" t="s">
        <v>398</v>
      </c>
      <c r="C18" s="559">
        <v>60450</v>
      </c>
      <c r="D18" s="559">
        <v>6345</v>
      </c>
      <c r="E18" s="560"/>
      <c r="F18" s="561"/>
      <c r="G18" s="561"/>
      <c r="H18" s="562"/>
      <c r="I18" s="559">
        <v>7789</v>
      </c>
      <c r="J18" s="563"/>
      <c r="K18" s="564"/>
      <c r="L18" s="565">
        <f>SUM(C18:K18)</f>
        <v>74584</v>
      </c>
      <c r="M18" s="561"/>
      <c r="N18" s="296"/>
      <c r="O18" s="297"/>
      <c r="P18" s="297"/>
      <c r="Q18" s="297"/>
      <c r="R18" s="297"/>
      <c r="S18" s="297"/>
      <c r="T18" s="297"/>
      <c r="U18" s="297"/>
      <c r="V18" s="297"/>
      <c r="W18" s="297"/>
    </row>
    <row r="19" spans="1:23" ht="12.75" customHeight="1">
      <c r="A19" s="295" t="s">
        <v>399</v>
      </c>
      <c r="B19" s="293" t="s">
        <v>400</v>
      </c>
      <c r="C19" s="561"/>
      <c r="D19" s="561"/>
      <c r="E19" s="560"/>
      <c r="F19" s="561"/>
      <c r="G19" s="561"/>
      <c r="H19" s="561"/>
      <c r="I19" s="561"/>
      <c r="J19" s="561"/>
      <c r="K19" s="561"/>
      <c r="L19" s="566"/>
      <c r="M19" s="561"/>
      <c r="N19" s="299"/>
      <c r="O19" s="297"/>
      <c r="P19" s="297"/>
      <c r="Q19" s="297"/>
      <c r="R19" s="297"/>
      <c r="S19" s="297"/>
      <c r="T19" s="297"/>
      <c r="U19" s="297"/>
      <c r="V19" s="297"/>
      <c r="W19" s="297"/>
    </row>
    <row r="20" spans="1:23" ht="12.75" customHeight="1">
      <c r="A20" s="300" t="s">
        <v>401</v>
      </c>
      <c r="B20" s="294" t="s">
        <v>402</v>
      </c>
      <c r="C20" s="562"/>
      <c r="D20" s="562"/>
      <c r="E20" s="560"/>
      <c r="F20" s="562"/>
      <c r="G20" s="562"/>
      <c r="H20" s="562"/>
      <c r="I20" s="562"/>
      <c r="J20" s="562"/>
      <c r="K20" s="562"/>
      <c r="L20" s="566"/>
      <c r="M20" s="562"/>
      <c r="N20" s="301"/>
    </row>
    <row r="21" spans="1:23" ht="12" customHeight="1">
      <c r="A21" s="300" t="s">
        <v>403</v>
      </c>
      <c r="B21" s="294" t="s">
        <v>404</v>
      </c>
      <c r="C21" s="562"/>
      <c r="D21" s="562"/>
      <c r="E21" s="560"/>
      <c r="F21" s="562"/>
      <c r="G21" s="562"/>
      <c r="H21" s="562"/>
      <c r="I21" s="562"/>
      <c r="J21" s="562"/>
      <c r="K21" s="562"/>
      <c r="L21" s="566"/>
      <c r="M21" s="562"/>
      <c r="N21" s="301"/>
    </row>
    <row r="22" spans="1:23">
      <c r="A22" s="295" t="s">
        <v>405</v>
      </c>
      <c r="B22" s="293" t="s">
        <v>406</v>
      </c>
      <c r="C22" s="565">
        <f>C18+C19</f>
        <v>60450</v>
      </c>
      <c r="D22" s="565">
        <f>D18+D19</f>
        <v>6345</v>
      </c>
      <c r="E22" s="560">
        <f>E18+E19</f>
        <v>0</v>
      </c>
      <c r="F22" s="567"/>
      <c r="G22" s="567"/>
      <c r="H22" s="567"/>
      <c r="I22" s="565">
        <f>I18+I19</f>
        <v>7789</v>
      </c>
      <c r="J22" s="563">
        <f>J18+J19</f>
        <v>0</v>
      </c>
      <c r="K22" s="567"/>
      <c r="L22" s="565">
        <f>SUM(C22:K22)</f>
        <v>74584</v>
      </c>
      <c r="M22" s="567"/>
      <c r="N22" s="299"/>
      <c r="O22" s="297"/>
      <c r="P22" s="297"/>
      <c r="Q22" s="297"/>
      <c r="R22" s="297"/>
      <c r="S22" s="297"/>
      <c r="T22" s="297"/>
      <c r="U22" s="297"/>
      <c r="V22" s="297"/>
      <c r="W22" s="297"/>
    </row>
    <row r="23" spans="1:23" ht="12.75" customHeight="1">
      <c r="A23" s="295" t="s">
        <v>407</v>
      </c>
      <c r="B23" s="302" t="s">
        <v>408</v>
      </c>
      <c r="C23" s="562"/>
      <c r="D23" s="562"/>
      <c r="E23" s="568"/>
      <c r="F23" s="562"/>
      <c r="G23" s="562"/>
      <c r="H23" s="562"/>
      <c r="I23" s="564">
        <v>6398</v>
      </c>
      <c r="J23" s="563"/>
      <c r="K23" s="562"/>
      <c r="L23" s="563"/>
      <c r="M23" s="562"/>
      <c r="N23" s="299"/>
      <c r="O23" s="297"/>
      <c r="P23" s="297"/>
      <c r="Q23" s="297"/>
      <c r="R23" s="297"/>
      <c r="S23" s="297"/>
      <c r="T23" s="297"/>
    </row>
    <row r="24" spans="1:23" ht="12.75" customHeight="1">
      <c r="A24" s="300" t="s">
        <v>409</v>
      </c>
      <c r="B24" s="294" t="s">
        <v>410</v>
      </c>
      <c r="C24" s="569"/>
      <c r="D24" s="569"/>
      <c r="E24" s="570"/>
      <c r="F24" s="569"/>
      <c r="G24" s="569"/>
      <c r="H24" s="569"/>
      <c r="I24" s="563">
        <f>SUM(I25:I26)</f>
        <v>-3434</v>
      </c>
      <c r="J24" s="563"/>
      <c r="K24" s="569"/>
      <c r="L24" s="563"/>
      <c r="M24" s="569"/>
      <c r="N24" s="299"/>
      <c r="O24" s="297"/>
      <c r="P24" s="297"/>
      <c r="Q24" s="297"/>
      <c r="R24" s="297"/>
      <c r="S24" s="297"/>
      <c r="T24" s="297"/>
      <c r="U24" s="297"/>
      <c r="V24" s="297"/>
      <c r="W24" s="297"/>
    </row>
    <row r="25" spans="1:23" ht="12" customHeight="1">
      <c r="A25" s="303" t="s">
        <v>411</v>
      </c>
      <c r="B25" s="304" t="s">
        <v>412</v>
      </c>
      <c r="C25" s="562"/>
      <c r="D25" s="562"/>
      <c r="E25" s="568"/>
      <c r="F25" s="562"/>
      <c r="G25" s="562"/>
      <c r="H25" s="562"/>
      <c r="I25" s="571">
        <v>-3434</v>
      </c>
      <c r="J25" s="563"/>
      <c r="K25" s="562"/>
      <c r="L25" s="571"/>
      <c r="M25" s="562"/>
      <c r="N25" s="301"/>
    </row>
    <row r="26" spans="1:23" ht="12" customHeight="1">
      <c r="A26" s="303" t="s">
        <v>413</v>
      </c>
      <c r="B26" s="304" t="s">
        <v>414</v>
      </c>
      <c r="C26" s="562"/>
      <c r="D26" s="562"/>
      <c r="E26" s="568"/>
      <c r="F26" s="562"/>
      <c r="G26" s="562"/>
      <c r="H26" s="562"/>
      <c r="I26" s="562"/>
      <c r="J26" s="563"/>
      <c r="K26" s="562"/>
      <c r="L26" s="571"/>
      <c r="M26" s="562"/>
      <c r="N26" s="301"/>
    </row>
    <row r="27" spans="1:23" ht="12.75" customHeight="1">
      <c r="A27" s="300" t="s">
        <v>415</v>
      </c>
      <c r="B27" s="294" t="s">
        <v>416</v>
      </c>
      <c r="C27" s="562"/>
      <c r="D27" s="563"/>
      <c r="E27" s="568"/>
      <c r="F27" s="562"/>
      <c r="G27" s="562"/>
      <c r="H27" s="562"/>
      <c r="I27" s="563"/>
      <c r="J27" s="564"/>
      <c r="K27" s="562"/>
      <c r="L27" s="565"/>
      <c r="M27" s="562"/>
      <c r="N27" s="301"/>
    </row>
    <row r="28" spans="1:23" ht="23.25" customHeight="1">
      <c r="A28" s="300" t="s">
        <v>417</v>
      </c>
      <c r="B28" s="294" t="s">
        <v>418</v>
      </c>
      <c r="C28" s="561"/>
      <c r="D28" s="561"/>
      <c r="E28" s="572"/>
      <c r="F28" s="561"/>
      <c r="G28" s="561"/>
      <c r="H28" s="561"/>
      <c r="I28" s="561"/>
      <c r="J28" s="561"/>
      <c r="K28" s="561"/>
      <c r="L28" s="566"/>
      <c r="M28" s="561"/>
      <c r="N28" s="299"/>
      <c r="O28" s="297"/>
      <c r="P28" s="297"/>
      <c r="Q28" s="297"/>
      <c r="R28" s="297"/>
      <c r="S28" s="297"/>
      <c r="T28" s="297"/>
      <c r="U28" s="297"/>
      <c r="V28" s="297"/>
      <c r="W28" s="297"/>
    </row>
    <row r="29" spans="1:23">
      <c r="A29" s="300" t="s">
        <v>419</v>
      </c>
      <c r="B29" s="294" t="s">
        <v>420</v>
      </c>
      <c r="C29" s="562"/>
      <c r="D29" s="562"/>
      <c r="E29" s="568"/>
      <c r="F29" s="562"/>
      <c r="G29" s="562"/>
      <c r="H29" s="562"/>
      <c r="I29" s="562"/>
      <c r="J29" s="562"/>
      <c r="K29" s="562"/>
      <c r="L29" s="566"/>
      <c r="M29" s="562"/>
      <c r="N29" s="301"/>
    </row>
    <row r="30" spans="1:23">
      <c r="A30" s="300" t="s">
        <v>421</v>
      </c>
      <c r="B30" s="294" t="s">
        <v>422</v>
      </c>
      <c r="C30" s="562"/>
      <c r="D30" s="562"/>
      <c r="E30" s="568"/>
      <c r="F30" s="562"/>
      <c r="G30" s="562"/>
      <c r="H30" s="562"/>
      <c r="I30" s="562"/>
      <c r="J30" s="562"/>
      <c r="K30" s="562"/>
      <c r="L30" s="566"/>
      <c r="M30" s="562"/>
      <c r="N30" s="301"/>
    </row>
    <row r="31" spans="1:23" ht="22.65" customHeight="1">
      <c r="A31" s="300" t="s">
        <v>423</v>
      </c>
      <c r="B31" s="294" t="s">
        <v>424</v>
      </c>
      <c r="C31" s="561"/>
      <c r="D31" s="561"/>
      <c r="E31" s="560"/>
      <c r="F31" s="561"/>
      <c r="G31" s="561"/>
      <c r="H31" s="561"/>
      <c r="I31" s="561"/>
      <c r="J31" s="561"/>
      <c r="K31" s="561"/>
      <c r="L31" s="566"/>
      <c r="M31" s="561"/>
      <c r="N31" s="299"/>
      <c r="O31" s="297"/>
      <c r="P31" s="297"/>
      <c r="Q31" s="297"/>
      <c r="R31" s="297"/>
      <c r="S31" s="297"/>
      <c r="T31" s="297"/>
      <c r="U31" s="297"/>
      <c r="V31" s="297"/>
      <c r="W31" s="297"/>
    </row>
    <row r="32" spans="1:23">
      <c r="A32" s="300" t="s">
        <v>419</v>
      </c>
      <c r="B32" s="294" t="s">
        <v>425</v>
      </c>
      <c r="C32" s="562"/>
      <c r="D32" s="562"/>
      <c r="E32" s="562"/>
      <c r="F32" s="562"/>
      <c r="G32" s="562"/>
      <c r="H32" s="562"/>
      <c r="I32" s="562"/>
      <c r="J32" s="562"/>
      <c r="K32" s="562"/>
      <c r="L32" s="566"/>
      <c r="M32" s="562"/>
      <c r="N32" s="301"/>
      <c r="O32" s="297"/>
      <c r="P32" s="297"/>
    </row>
    <row r="33" spans="1:23">
      <c r="A33" s="300" t="s">
        <v>421</v>
      </c>
      <c r="B33" s="294" t="s">
        <v>426</v>
      </c>
      <c r="C33" s="562"/>
      <c r="D33" s="562"/>
      <c r="E33" s="562"/>
      <c r="F33" s="562"/>
      <c r="G33" s="562"/>
      <c r="H33" s="562"/>
      <c r="I33" s="562"/>
      <c r="J33" s="562"/>
      <c r="K33" s="562"/>
      <c r="L33" s="566"/>
      <c r="M33" s="562"/>
      <c r="N33" s="301"/>
      <c r="O33" s="297"/>
      <c r="P33" s="297"/>
    </row>
    <row r="34" spans="1:23">
      <c r="A34" s="300" t="s">
        <v>427</v>
      </c>
      <c r="B34" s="294" t="s">
        <v>428</v>
      </c>
      <c r="C34" s="562"/>
      <c r="D34" s="562"/>
      <c r="E34" s="562"/>
      <c r="F34" s="562"/>
      <c r="G34" s="562"/>
      <c r="H34" s="562"/>
      <c r="I34" s="562"/>
      <c r="J34" s="562"/>
      <c r="K34" s="562"/>
      <c r="L34" s="566"/>
      <c r="M34" s="562"/>
      <c r="N34" s="301"/>
      <c r="O34" s="297"/>
      <c r="P34" s="297"/>
    </row>
    <row r="35" spans="1:23">
      <c r="A35" s="300" t="s">
        <v>429</v>
      </c>
      <c r="B35" s="294" t="s">
        <v>430</v>
      </c>
      <c r="C35" s="562">
        <v>-25808</v>
      </c>
      <c r="D35" s="562">
        <v>53035</v>
      </c>
      <c r="E35" s="562"/>
      <c r="F35" s="562"/>
      <c r="G35" s="562"/>
      <c r="H35" s="562"/>
      <c r="I35" s="562"/>
      <c r="J35" s="562"/>
      <c r="K35" s="562"/>
      <c r="L35" s="566"/>
      <c r="M35" s="562"/>
      <c r="N35" s="301"/>
      <c r="O35" s="297"/>
      <c r="P35" s="297"/>
    </row>
    <row r="36" spans="1:23" ht="14.25" customHeight="1">
      <c r="A36" s="295" t="s">
        <v>431</v>
      </c>
      <c r="B36" s="293" t="s">
        <v>432</v>
      </c>
      <c r="C36" s="559">
        <f>C22+C35</f>
        <v>34642</v>
      </c>
      <c r="D36" s="559">
        <f>D22+D35</f>
        <v>59380</v>
      </c>
      <c r="E36" s="563">
        <f>E22+E24+E27+E28+E31+E34+E35</f>
        <v>0</v>
      </c>
      <c r="F36" s="561"/>
      <c r="G36" s="561"/>
      <c r="H36" s="561"/>
      <c r="I36" s="559">
        <f>I22+I23+I35+I27+I24</f>
        <v>10753</v>
      </c>
      <c r="J36" s="559">
        <f>J22+J23+J25+J35+J27</f>
        <v>0</v>
      </c>
      <c r="K36" s="561"/>
      <c r="L36" s="559">
        <f>SUM(C36:K36)+L23</f>
        <v>104775</v>
      </c>
      <c r="M36" s="561"/>
      <c r="N36" s="296"/>
      <c r="O36" s="297"/>
      <c r="P36" s="297"/>
      <c r="Q36" s="297"/>
      <c r="R36" s="297"/>
      <c r="S36" s="297"/>
      <c r="T36" s="297"/>
      <c r="U36" s="297"/>
      <c r="V36" s="297"/>
      <c r="W36" s="297"/>
    </row>
    <row r="37" spans="1:23" ht="23.25" customHeight="1">
      <c r="A37" s="300" t="s">
        <v>433</v>
      </c>
      <c r="B37" s="294" t="s">
        <v>434</v>
      </c>
      <c r="C37" s="562"/>
      <c r="D37" s="562"/>
      <c r="E37" s="562"/>
      <c r="F37" s="562"/>
      <c r="G37" s="562"/>
      <c r="H37" s="562"/>
      <c r="I37" s="562"/>
      <c r="J37" s="562"/>
      <c r="K37" s="562"/>
      <c r="L37" s="566"/>
      <c r="M37" s="562"/>
      <c r="N37" s="301"/>
      <c r="O37" s="297"/>
      <c r="P37" s="297"/>
    </row>
    <row r="38" spans="1:23" ht="24" customHeight="1">
      <c r="A38" s="300" t="s">
        <v>435</v>
      </c>
      <c r="B38" s="294" t="s">
        <v>436</v>
      </c>
      <c r="C38" s="562"/>
      <c r="D38" s="562"/>
      <c r="E38" s="562"/>
      <c r="F38" s="562"/>
      <c r="G38" s="562"/>
      <c r="H38" s="562"/>
      <c r="I38" s="562"/>
      <c r="J38" s="562"/>
      <c r="K38" s="562"/>
      <c r="L38" s="566"/>
      <c r="M38" s="562"/>
      <c r="N38" s="301"/>
      <c r="O38" s="297"/>
      <c r="P38" s="297"/>
    </row>
    <row r="39" spans="1:23" ht="23.25" customHeight="1">
      <c r="A39" s="295" t="s">
        <v>437</v>
      </c>
      <c r="B39" s="293" t="s">
        <v>438</v>
      </c>
      <c r="C39" s="559">
        <f>C36</f>
        <v>34642</v>
      </c>
      <c r="D39" s="559">
        <f>D36</f>
        <v>59380</v>
      </c>
      <c r="E39" s="563">
        <f>E36</f>
        <v>0</v>
      </c>
      <c r="F39" s="561"/>
      <c r="G39" s="561"/>
      <c r="H39" s="561"/>
      <c r="I39" s="559">
        <f>I36</f>
        <v>10753</v>
      </c>
      <c r="J39" s="559">
        <f>J36</f>
        <v>0</v>
      </c>
      <c r="K39" s="561"/>
      <c r="L39" s="559">
        <f>L36</f>
        <v>104775</v>
      </c>
      <c r="M39" s="561"/>
      <c r="N39" s="299"/>
      <c r="O39" s="297"/>
      <c r="P39" s="297"/>
      <c r="Q39" s="297"/>
      <c r="R39" s="297"/>
      <c r="S39" s="297"/>
      <c r="T39" s="297"/>
      <c r="U39" s="297"/>
      <c r="V39" s="297"/>
      <c r="W39" s="297"/>
    </row>
    <row r="40" spans="1:23" ht="14.25" customHeight="1">
      <c r="A40" s="305"/>
      <c r="B40" s="306"/>
      <c r="C40" s="307"/>
      <c r="D40" s="307"/>
      <c r="E40" s="307"/>
      <c r="F40" s="307"/>
      <c r="G40" s="307"/>
      <c r="H40" s="307"/>
      <c r="I40" s="307"/>
      <c r="J40" s="307"/>
      <c r="K40" s="307"/>
      <c r="L40" s="308"/>
      <c r="M40" s="308"/>
      <c r="N40" s="301"/>
      <c r="O40" s="297"/>
      <c r="P40" s="297"/>
    </row>
    <row r="41" spans="1:23" ht="23.25" customHeight="1">
      <c r="A41" s="305"/>
      <c r="B41" s="306"/>
      <c r="C41" s="307"/>
      <c r="D41" s="307"/>
      <c r="E41" s="307"/>
      <c r="F41" s="307"/>
      <c r="G41" s="307"/>
      <c r="H41" s="307"/>
      <c r="I41" s="307"/>
      <c r="J41" s="307"/>
      <c r="K41" s="307"/>
      <c r="L41" s="309"/>
      <c r="M41" s="310"/>
      <c r="N41" s="301"/>
      <c r="O41" s="297"/>
      <c r="P41" s="297"/>
    </row>
    <row r="42" spans="1:23">
      <c r="A42" s="311" t="str">
        <f>'ОПП-по прекия метод'!A56</f>
        <v>Дата на съставяне : 16.01.2019</v>
      </c>
      <c r="B42" s="312"/>
      <c r="C42" s="313"/>
      <c r="D42" s="623"/>
      <c r="E42" s="623"/>
      <c r="F42" s="623"/>
      <c r="G42" s="623"/>
      <c r="H42" s="623"/>
      <c r="I42" s="623"/>
      <c r="J42" s="313"/>
      <c r="K42" s="313"/>
      <c r="L42" s="623"/>
      <c r="M42" s="623"/>
      <c r="N42" s="301"/>
    </row>
    <row r="43" spans="1:23">
      <c r="A43" s="314"/>
      <c r="B43" s="315"/>
      <c r="C43" s="316"/>
      <c r="D43" s="316"/>
      <c r="E43" s="316"/>
      <c r="F43" s="316"/>
      <c r="G43" s="316"/>
      <c r="H43" s="316"/>
      <c r="I43" s="316"/>
      <c r="J43" s="316"/>
      <c r="K43" s="316"/>
      <c r="L43" s="389"/>
      <c r="M43" s="317"/>
    </row>
    <row r="44" spans="1:23">
      <c r="A44" s="314"/>
      <c r="B44" s="315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7"/>
    </row>
    <row r="45" spans="1:23" ht="13.8">
      <c r="A45" s="612" t="s">
        <v>844</v>
      </c>
      <c r="B45" s="612"/>
      <c r="C45" s="612"/>
      <c r="D45" s="316"/>
      <c r="E45" s="316"/>
      <c r="F45" s="316"/>
      <c r="G45" s="316"/>
      <c r="H45" s="316"/>
      <c r="I45" s="316"/>
      <c r="J45" s="316"/>
      <c r="K45" s="316"/>
      <c r="L45" s="316"/>
      <c r="M45" s="317"/>
    </row>
    <row r="46" spans="1:23" ht="13.8">
      <c r="A46" s="137"/>
      <c r="B46" s="138"/>
      <c r="C46" s="137"/>
      <c r="D46" s="316"/>
      <c r="E46" s="316"/>
      <c r="F46" s="316"/>
      <c r="G46" s="316"/>
      <c r="H46" s="316"/>
      <c r="I46" s="316"/>
      <c r="J46" s="316"/>
      <c r="K46" s="316"/>
      <c r="L46" s="316"/>
      <c r="M46" s="317"/>
    </row>
    <row r="47" spans="1:23" ht="13.8">
      <c r="A47" s="612" t="str">
        <f>'ОПП-по прекия метод'!A61:C61</f>
        <v>Ръководител:Николай Христов Скарлатов</v>
      </c>
      <c r="B47" s="613"/>
      <c r="C47" s="613"/>
      <c r="M47" s="318"/>
    </row>
    <row r="48" spans="1:23">
      <c r="M48" s="318"/>
    </row>
    <row r="49" spans="13:13">
      <c r="M49" s="318"/>
    </row>
    <row r="50" spans="13:13">
      <c r="M50" s="318"/>
    </row>
    <row r="51" spans="13:13">
      <c r="M51" s="318"/>
    </row>
    <row r="52" spans="13:13">
      <c r="M52" s="318"/>
    </row>
    <row r="53" spans="13:13">
      <c r="M53" s="318"/>
    </row>
    <row r="54" spans="13:13">
      <c r="M54" s="318"/>
    </row>
    <row r="55" spans="13:13">
      <c r="M55" s="318"/>
    </row>
    <row r="56" spans="13:13">
      <c r="M56" s="318"/>
    </row>
    <row r="57" spans="13:13">
      <c r="M57" s="318"/>
    </row>
    <row r="58" spans="13:13">
      <c r="M58" s="318"/>
    </row>
    <row r="59" spans="13:13">
      <c r="M59" s="318"/>
    </row>
    <row r="60" spans="13:13">
      <c r="M60" s="318"/>
    </row>
    <row r="61" spans="13:13">
      <c r="M61" s="318"/>
    </row>
    <row r="62" spans="13:13">
      <c r="M62" s="318"/>
    </row>
    <row r="63" spans="13:13">
      <c r="M63" s="318"/>
    </row>
    <row r="64" spans="13:13">
      <c r="M64" s="318"/>
    </row>
    <row r="65" spans="13:13">
      <c r="M65" s="318"/>
    </row>
    <row r="66" spans="13:13">
      <c r="M66" s="318"/>
    </row>
    <row r="67" spans="13:13">
      <c r="M67" s="318"/>
    </row>
    <row r="68" spans="13:13">
      <c r="M68" s="318"/>
    </row>
    <row r="69" spans="13:13">
      <c r="M69" s="318"/>
    </row>
    <row r="70" spans="13:13">
      <c r="M70" s="318"/>
    </row>
    <row r="71" spans="13:13">
      <c r="M71" s="318"/>
    </row>
    <row r="72" spans="13:13">
      <c r="M72" s="318"/>
    </row>
    <row r="73" spans="13:13">
      <c r="M73" s="318"/>
    </row>
    <row r="74" spans="13:13">
      <c r="M74" s="318"/>
    </row>
    <row r="75" spans="13:13">
      <c r="M75" s="318"/>
    </row>
    <row r="76" spans="13:13">
      <c r="M76" s="318"/>
    </row>
    <row r="77" spans="13:13">
      <c r="M77" s="318"/>
    </row>
    <row r="78" spans="13:13">
      <c r="M78" s="318"/>
    </row>
    <row r="79" spans="13:13">
      <c r="M79" s="318"/>
    </row>
    <row r="80" spans="13:13">
      <c r="M80" s="318"/>
    </row>
    <row r="81" spans="13:13">
      <c r="M81" s="318"/>
    </row>
    <row r="82" spans="13:13">
      <c r="M82" s="318"/>
    </row>
    <row r="83" spans="13:13">
      <c r="M83" s="318"/>
    </row>
    <row r="84" spans="13:13">
      <c r="M84" s="318"/>
    </row>
    <row r="85" spans="13:13">
      <c r="M85" s="318"/>
    </row>
    <row r="86" spans="13:13">
      <c r="M86" s="318"/>
    </row>
    <row r="87" spans="13:13">
      <c r="M87" s="318"/>
    </row>
    <row r="88" spans="13:13">
      <c r="M88" s="318"/>
    </row>
    <row r="89" spans="13:13">
      <c r="M89" s="318"/>
    </row>
    <row r="90" spans="13:13">
      <c r="M90" s="318"/>
    </row>
    <row r="91" spans="13:13">
      <c r="M91" s="318"/>
    </row>
    <row r="92" spans="13:13">
      <c r="M92" s="318"/>
    </row>
    <row r="93" spans="13:13">
      <c r="M93" s="318"/>
    </row>
    <row r="94" spans="13:13">
      <c r="M94" s="318"/>
    </row>
    <row r="95" spans="13:13">
      <c r="M95" s="318"/>
    </row>
    <row r="96" spans="13:13">
      <c r="M96" s="318"/>
    </row>
    <row r="97" spans="13:13">
      <c r="M97" s="318"/>
    </row>
    <row r="98" spans="13:13">
      <c r="M98" s="318"/>
    </row>
    <row r="99" spans="13:13">
      <c r="M99" s="318"/>
    </row>
    <row r="100" spans="13:13">
      <c r="M100" s="318"/>
    </row>
    <row r="101" spans="13:13">
      <c r="M101" s="318"/>
    </row>
    <row r="102" spans="13:13">
      <c r="M102" s="318"/>
    </row>
    <row r="103" spans="13:13">
      <c r="M103" s="318"/>
    </row>
    <row r="104" spans="13:13">
      <c r="M104" s="318"/>
    </row>
    <row r="105" spans="13:13">
      <c r="M105" s="318"/>
    </row>
    <row r="106" spans="13:13">
      <c r="M106" s="318"/>
    </row>
    <row r="107" spans="13:13">
      <c r="M107" s="318"/>
    </row>
    <row r="108" spans="13:13">
      <c r="M108" s="318"/>
    </row>
    <row r="109" spans="13:13">
      <c r="M109" s="318"/>
    </row>
    <row r="110" spans="13:13">
      <c r="M110" s="318"/>
    </row>
    <row r="111" spans="13:13">
      <c r="M111" s="318"/>
    </row>
    <row r="112" spans="13:13">
      <c r="M112" s="318"/>
    </row>
    <row r="113" spans="13:13">
      <c r="M113" s="318"/>
    </row>
    <row r="114" spans="13:13">
      <c r="M114" s="318"/>
    </row>
    <row r="115" spans="13:13">
      <c r="M115" s="318"/>
    </row>
    <row r="116" spans="13:13">
      <c r="M116" s="318"/>
    </row>
    <row r="117" spans="13:13">
      <c r="M117" s="318"/>
    </row>
    <row r="118" spans="13:13">
      <c r="M118" s="318"/>
    </row>
    <row r="119" spans="13:13">
      <c r="M119" s="318"/>
    </row>
    <row r="120" spans="13:13">
      <c r="M120" s="318"/>
    </row>
    <row r="121" spans="13:13">
      <c r="M121" s="318"/>
    </row>
    <row r="122" spans="13:13">
      <c r="M122" s="318"/>
    </row>
    <row r="123" spans="13:13">
      <c r="M123" s="318"/>
    </row>
    <row r="124" spans="13:13">
      <c r="M124" s="318"/>
    </row>
    <row r="125" spans="13:13">
      <c r="M125" s="318"/>
    </row>
    <row r="126" spans="13:13">
      <c r="M126" s="318"/>
    </row>
    <row r="127" spans="13:13">
      <c r="M127" s="318"/>
    </row>
    <row r="128" spans="13:13">
      <c r="M128" s="318"/>
    </row>
    <row r="129" spans="13:13">
      <c r="M129" s="318"/>
    </row>
    <row r="130" spans="13:13">
      <c r="M130" s="318"/>
    </row>
    <row r="131" spans="13:13">
      <c r="M131" s="318"/>
    </row>
    <row r="132" spans="13:13">
      <c r="M132" s="318"/>
    </row>
    <row r="133" spans="13:13">
      <c r="M133" s="318"/>
    </row>
    <row r="134" spans="13:13">
      <c r="M134" s="318"/>
    </row>
    <row r="135" spans="13:13">
      <c r="M135" s="318"/>
    </row>
    <row r="136" spans="13:13">
      <c r="M136" s="318"/>
    </row>
    <row r="137" spans="13:13">
      <c r="M137" s="318"/>
    </row>
    <row r="138" spans="13:13">
      <c r="M138" s="318"/>
    </row>
    <row r="139" spans="13:13">
      <c r="M139" s="318"/>
    </row>
    <row r="140" spans="13:13">
      <c r="M140" s="318"/>
    </row>
    <row r="141" spans="13:13">
      <c r="M141" s="318"/>
    </row>
    <row r="142" spans="13:13">
      <c r="M142" s="318"/>
    </row>
    <row r="143" spans="13:13">
      <c r="M143" s="318"/>
    </row>
    <row r="144" spans="13:13">
      <c r="M144" s="318"/>
    </row>
    <row r="145" spans="13:13">
      <c r="M145" s="318"/>
    </row>
    <row r="146" spans="13:13">
      <c r="M146" s="318"/>
    </row>
    <row r="147" spans="13:13">
      <c r="M147" s="318"/>
    </row>
    <row r="148" spans="13:13">
      <c r="M148" s="318"/>
    </row>
    <row r="149" spans="13:13">
      <c r="M149" s="318"/>
    </row>
    <row r="150" spans="13:13">
      <c r="M150" s="318"/>
    </row>
    <row r="151" spans="13:13">
      <c r="M151" s="318"/>
    </row>
    <row r="152" spans="13:13">
      <c r="M152" s="318"/>
    </row>
    <row r="153" spans="13:13">
      <c r="M153" s="318"/>
    </row>
    <row r="154" spans="13:13">
      <c r="M154" s="318"/>
    </row>
    <row r="155" spans="13:13">
      <c r="M155" s="318"/>
    </row>
    <row r="156" spans="13:13">
      <c r="M156" s="318"/>
    </row>
    <row r="157" spans="13:13">
      <c r="M157" s="318"/>
    </row>
    <row r="158" spans="13:13">
      <c r="M158" s="318"/>
    </row>
    <row r="159" spans="13:13">
      <c r="M159" s="318"/>
    </row>
    <row r="160" spans="13:13">
      <c r="M160" s="318"/>
    </row>
    <row r="161" spans="13:13">
      <c r="M161" s="318"/>
    </row>
    <row r="162" spans="13:13">
      <c r="M162" s="318"/>
    </row>
    <row r="163" spans="13:13">
      <c r="M163" s="318"/>
    </row>
    <row r="164" spans="13:13">
      <c r="M164" s="318"/>
    </row>
    <row r="165" spans="13:13">
      <c r="M165" s="318"/>
    </row>
    <row r="166" spans="13:13">
      <c r="M166" s="318"/>
    </row>
    <row r="167" spans="13:13">
      <c r="M167" s="318"/>
    </row>
    <row r="168" spans="13:13">
      <c r="M168" s="318"/>
    </row>
    <row r="169" spans="13:13">
      <c r="M169" s="318"/>
    </row>
    <row r="170" spans="13:13">
      <c r="M170" s="318"/>
    </row>
    <row r="171" spans="13:13">
      <c r="M171" s="318"/>
    </row>
    <row r="172" spans="13:13">
      <c r="M172" s="318"/>
    </row>
    <row r="173" spans="13:13">
      <c r="M173" s="318"/>
    </row>
    <row r="174" spans="13:13">
      <c r="M174" s="318"/>
    </row>
    <row r="175" spans="13:13">
      <c r="M175" s="318"/>
    </row>
    <row r="176" spans="13:13">
      <c r="M176" s="318"/>
    </row>
    <row r="177" spans="13:13">
      <c r="M177" s="318"/>
    </row>
    <row r="178" spans="13:13">
      <c r="M178" s="318"/>
    </row>
    <row r="179" spans="13:13">
      <c r="M179" s="318"/>
    </row>
    <row r="180" spans="13:13">
      <c r="M180" s="318"/>
    </row>
    <row r="181" spans="13:13">
      <c r="M181" s="318"/>
    </row>
    <row r="182" spans="13:13">
      <c r="M182" s="318"/>
    </row>
    <row r="183" spans="13:13">
      <c r="M183" s="318"/>
    </row>
    <row r="184" spans="13:13">
      <c r="M184" s="318"/>
    </row>
    <row r="185" spans="13:13">
      <c r="M185" s="318"/>
    </row>
    <row r="186" spans="13:13">
      <c r="M186" s="318"/>
    </row>
    <row r="187" spans="13:13">
      <c r="M187" s="318"/>
    </row>
    <row r="188" spans="13:13">
      <c r="M188" s="318"/>
    </row>
    <row r="189" spans="13:13">
      <c r="M189" s="318"/>
    </row>
    <row r="190" spans="13:13">
      <c r="M190" s="318"/>
    </row>
    <row r="191" spans="13:13">
      <c r="M191" s="318"/>
    </row>
    <row r="192" spans="13:13">
      <c r="M192" s="318"/>
    </row>
    <row r="193" spans="13:13">
      <c r="M193" s="318"/>
    </row>
    <row r="194" spans="13:13">
      <c r="M194" s="318"/>
    </row>
    <row r="195" spans="13:13">
      <c r="M195" s="318"/>
    </row>
    <row r="196" spans="13:13">
      <c r="M196" s="318"/>
    </row>
    <row r="197" spans="13:13">
      <c r="M197" s="318"/>
    </row>
    <row r="198" spans="13:13">
      <c r="M198" s="318"/>
    </row>
    <row r="199" spans="13:13">
      <c r="M199" s="318"/>
    </row>
    <row r="200" spans="13:13">
      <c r="M200" s="318"/>
    </row>
    <row r="201" spans="13:13">
      <c r="M201" s="318"/>
    </row>
    <row r="202" spans="13:13">
      <c r="M202" s="318"/>
    </row>
    <row r="203" spans="13:13">
      <c r="M203" s="318"/>
    </row>
    <row r="204" spans="13:13">
      <c r="M204" s="318"/>
    </row>
    <row r="205" spans="13:13">
      <c r="M205" s="318"/>
    </row>
    <row r="206" spans="13:13">
      <c r="M206" s="318"/>
    </row>
    <row r="207" spans="13:13">
      <c r="M207" s="318"/>
    </row>
    <row r="208" spans="13:13">
      <c r="M208" s="318"/>
    </row>
    <row r="209" spans="13:13">
      <c r="M209" s="318"/>
    </row>
    <row r="210" spans="13:13">
      <c r="M210" s="318"/>
    </row>
    <row r="211" spans="13:13">
      <c r="M211" s="318"/>
    </row>
    <row r="212" spans="13:13">
      <c r="M212" s="318"/>
    </row>
    <row r="213" spans="13:13">
      <c r="M213" s="318"/>
    </row>
    <row r="214" spans="13:13">
      <c r="M214" s="318"/>
    </row>
    <row r="215" spans="13:13">
      <c r="M215" s="318"/>
    </row>
    <row r="216" spans="13:13">
      <c r="M216" s="318"/>
    </row>
    <row r="217" spans="13:13">
      <c r="M217" s="318"/>
    </row>
    <row r="218" spans="13:13">
      <c r="M218" s="318"/>
    </row>
    <row r="219" spans="13:13">
      <c r="M219" s="318"/>
    </row>
    <row r="220" spans="13:13">
      <c r="M220" s="318"/>
    </row>
    <row r="221" spans="13:13">
      <c r="M221" s="318"/>
    </row>
    <row r="222" spans="13:13">
      <c r="M222" s="318"/>
    </row>
    <row r="223" spans="13:13">
      <c r="M223" s="318"/>
    </row>
    <row r="224" spans="13:13">
      <c r="M224" s="318"/>
    </row>
    <row r="225" spans="13:13">
      <c r="M225" s="318"/>
    </row>
    <row r="226" spans="13:13">
      <c r="M226" s="318"/>
    </row>
    <row r="227" spans="13:13">
      <c r="M227" s="318"/>
    </row>
    <row r="228" spans="13:13">
      <c r="M228" s="318"/>
    </row>
    <row r="229" spans="13:13">
      <c r="M229" s="318"/>
    </row>
    <row r="230" spans="13:13">
      <c r="M230" s="318"/>
    </row>
    <row r="231" spans="13:13">
      <c r="M231" s="318"/>
    </row>
    <row r="232" spans="13:13">
      <c r="M232" s="318"/>
    </row>
    <row r="233" spans="13:13">
      <c r="M233" s="318"/>
    </row>
    <row r="234" spans="13:13">
      <c r="M234" s="318"/>
    </row>
    <row r="235" spans="13:13">
      <c r="M235" s="318"/>
    </row>
    <row r="236" spans="13:13">
      <c r="M236" s="318"/>
    </row>
    <row r="237" spans="13:13">
      <c r="M237" s="318"/>
    </row>
    <row r="238" spans="13:13">
      <c r="M238" s="318"/>
    </row>
    <row r="239" spans="13:13">
      <c r="M239" s="318"/>
    </row>
    <row r="240" spans="13:13">
      <c r="M240" s="318"/>
    </row>
    <row r="241" spans="13:13">
      <c r="M241" s="318"/>
    </row>
    <row r="242" spans="13:13">
      <c r="M242" s="318"/>
    </row>
    <row r="243" spans="13:13">
      <c r="M243" s="318"/>
    </row>
    <row r="244" spans="13:13">
      <c r="M244" s="318"/>
    </row>
    <row r="245" spans="13:13">
      <c r="M245" s="318"/>
    </row>
    <row r="246" spans="13:13">
      <c r="M246" s="318"/>
    </row>
    <row r="247" spans="13:13">
      <c r="M247" s="318"/>
    </row>
    <row r="248" spans="13:13">
      <c r="M248" s="318"/>
    </row>
    <row r="249" spans="13:13">
      <c r="M249" s="318"/>
    </row>
    <row r="250" spans="13:13">
      <c r="M250" s="318"/>
    </row>
    <row r="251" spans="13:13">
      <c r="M251" s="318"/>
    </row>
    <row r="252" spans="13:13">
      <c r="M252" s="318"/>
    </row>
    <row r="253" spans="13:13">
      <c r="M253" s="318"/>
    </row>
    <row r="254" spans="13:13">
      <c r="M254" s="318"/>
    </row>
    <row r="255" spans="13:13">
      <c r="M255" s="318"/>
    </row>
    <row r="256" spans="13:13">
      <c r="M256" s="318"/>
    </row>
    <row r="257" spans="13:13">
      <c r="M257" s="318"/>
    </row>
    <row r="258" spans="13:13">
      <c r="M258" s="318"/>
    </row>
    <row r="259" spans="13:13">
      <c r="M259" s="318"/>
    </row>
    <row r="260" spans="13:13">
      <c r="M260" s="318"/>
    </row>
    <row r="261" spans="13:13">
      <c r="M261" s="318"/>
    </row>
    <row r="262" spans="13:13">
      <c r="M262" s="318"/>
    </row>
    <row r="263" spans="13:13">
      <c r="M263" s="318"/>
    </row>
    <row r="264" spans="13:13">
      <c r="M264" s="318"/>
    </row>
    <row r="265" spans="13:13">
      <c r="M265" s="318"/>
    </row>
    <row r="266" spans="13:13">
      <c r="M266" s="318"/>
    </row>
    <row r="267" spans="13:13">
      <c r="M267" s="318"/>
    </row>
    <row r="268" spans="13:13">
      <c r="M268" s="318"/>
    </row>
    <row r="269" spans="13:13">
      <c r="M269" s="318"/>
    </row>
    <row r="270" spans="13:13">
      <c r="M270" s="318"/>
    </row>
    <row r="271" spans="13:13">
      <c r="M271" s="318"/>
    </row>
    <row r="272" spans="13:13">
      <c r="M272" s="318"/>
    </row>
    <row r="273" spans="13:13">
      <c r="M273" s="318"/>
    </row>
    <row r="274" spans="13:13">
      <c r="M274" s="318"/>
    </row>
    <row r="275" spans="13:13">
      <c r="M275" s="318"/>
    </row>
    <row r="276" spans="13:13">
      <c r="M276" s="318"/>
    </row>
    <row r="277" spans="13:13">
      <c r="M277" s="318"/>
    </row>
    <row r="278" spans="13:13">
      <c r="M278" s="318"/>
    </row>
    <row r="279" spans="13:13">
      <c r="M279" s="318"/>
    </row>
    <row r="280" spans="13:13">
      <c r="M280" s="318"/>
    </row>
    <row r="281" spans="13:13">
      <c r="M281" s="318"/>
    </row>
    <row r="282" spans="13:13">
      <c r="M282" s="318"/>
    </row>
    <row r="283" spans="13:13">
      <c r="M283" s="318"/>
    </row>
    <row r="284" spans="13:13">
      <c r="M284" s="318"/>
    </row>
    <row r="285" spans="13:13">
      <c r="M285" s="318"/>
    </row>
    <row r="286" spans="13:13">
      <c r="M286" s="318"/>
    </row>
    <row r="287" spans="13:13">
      <c r="M287" s="318"/>
    </row>
    <row r="288" spans="13:13">
      <c r="M288" s="318"/>
    </row>
    <row r="289" spans="13:13">
      <c r="M289" s="318"/>
    </row>
    <row r="290" spans="13:13">
      <c r="M290" s="318"/>
    </row>
    <row r="291" spans="13:13">
      <c r="M291" s="318"/>
    </row>
    <row r="292" spans="13:13">
      <c r="M292" s="318"/>
    </row>
    <row r="293" spans="13:13">
      <c r="M293" s="318"/>
    </row>
    <row r="294" spans="13:13">
      <c r="M294" s="318"/>
    </row>
    <row r="295" spans="13:13">
      <c r="M295" s="318"/>
    </row>
    <row r="296" spans="13:13">
      <c r="M296" s="318"/>
    </row>
    <row r="297" spans="13:13">
      <c r="M297" s="318"/>
    </row>
    <row r="298" spans="13:13">
      <c r="M298" s="318"/>
    </row>
    <row r="299" spans="13:13">
      <c r="M299" s="318"/>
    </row>
    <row r="300" spans="13:13">
      <c r="M300" s="318"/>
    </row>
    <row r="301" spans="13:13">
      <c r="M301" s="318"/>
    </row>
    <row r="302" spans="13:13">
      <c r="M302" s="318"/>
    </row>
    <row r="303" spans="13:13">
      <c r="M303" s="318"/>
    </row>
    <row r="304" spans="13:13">
      <c r="M304" s="318"/>
    </row>
    <row r="305" spans="13:13">
      <c r="M305" s="318"/>
    </row>
    <row r="306" spans="13:13">
      <c r="M306" s="318"/>
    </row>
    <row r="307" spans="13:13">
      <c r="M307" s="318"/>
    </row>
    <row r="308" spans="13:13">
      <c r="M308" s="318"/>
    </row>
    <row r="309" spans="13:13">
      <c r="M309" s="318"/>
    </row>
    <row r="310" spans="13:13">
      <c r="M310" s="318"/>
    </row>
    <row r="311" spans="13:13">
      <c r="M311" s="318"/>
    </row>
    <row r="312" spans="13:13">
      <c r="M312" s="318"/>
    </row>
    <row r="313" spans="13:13">
      <c r="M313" s="318"/>
    </row>
    <row r="314" spans="13:13">
      <c r="M314" s="318"/>
    </row>
    <row r="315" spans="13:13">
      <c r="M315" s="318"/>
    </row>
    <row r="316" spans="13:13">
      <c r="M316" s="318"/>
    </row>
    <row r="317" spans="13:13">
      <c r="M317" s="318"/>
    </row>
    <row r="318" spans="13:13">
      <c r="M318" s="318"/>
    </row>
    <row r="319" spans="13:13">
      <c r="M319" s="318"/>
    </row>
    <row r="320" spans="13:13">
      <c r="M320" s="318"/>
    </row>
    <row r="321" spans="13:13">
      <c r="M321" s="318"/>
    </row>
    <row r="322" spans="13:13">
      <c r="M322" s="318"/>
    </row>
    <row r="323" spans="13:13">
      <c r="M323" s="318"/>
    </row>
    <row r="324" spans="13:13">
      <c r="M324" s="318"/>
    </row>
    <row r="325" spans="13:13">
      <c r="M325" s="318"/>
    </row>
    <row r="326" spans="13:13">
      <c r="M326" s="318"/>
    </row>
    <row r="327" spans="13:13">
      <c r="M327" s="318"/>
    </row>
    <row r="328" spans="13:13">
      <c r="M328" s="318"/>
    </row>
    <row r="329" spans="13:13">
      <c r="M329" s="318"/>
    </row>
    <row r="330" spans="13:13">
      <c r="M330" s="318"/>
    </row>
    <row r="331" spans="13:13">
      <c r="M331" s="318"/>
    </row>
    <row r="332" spans="13:13">
      <c r="M332" s="318"/>
    </row>
    <row r="333" spans="13:13">
      <c r="M333" s="318"/>
    </row>
    <row r="334" spans="13:13">
      <c r="M334" s="318"/>
    </row>
    <row r="335" spans="13:13">
      <c r="M335" s="318"/>
    </row>
    <row r="336" spans="13:13">
      <c r="M336" s="318"/>
    </row>
    <row r="337" spans="13:13">
      <c r="M337" s="318"/>
    </row>
    <row r="338" spans="13:13">
      <c r="M338" s="318"/>
    </row>
    <row r="339" spans="13:13">
      <c r="M339" s="318"/>
    </row>
    <row r="340" spans="13:13">
      <c r="M340" s="318"/>
    </row>
    <row r="341" spans="13:13">
      <c r="M341" s="318"/>
    </row>
    <row r="342" spans="13:13">
      <c r="M342" s="318"/>
    </row>
    <row r="343" spans="13:13">
      <c r="M343" s="318"/>
    </row>
    <row r="344" spans="13:13">
      <c r="M344" s="318"/>
    </row>
    <row r="345" spans="13:13">
      <c r="M345" s="318"/>
    </row>
    <row r="346" spans="13:13">
      <c r="M346" s="318"/>
    </row>
    <row r="347" spans="13:13">
      <c r="M347" s="318"/>
    </row>
    <row r="348" spans="13:13">
      <c r="M348" s="318"/>
    </row>
    <row r="349" spans="13:13">
      <c r="M349" s="318"/>
    </row>
    <row r="350" spans="13:13">
      <c r="M350" s="318"/>
    </row>
    <row r="351" spans="13:13">
      <c r="M351" s="318"/>
    </row>
    <row r="352" spans="13:13">
      <c r="M352" s="318"/>
    </row>
    <row r="353" spans="13:13">
      <c r="M353" s="318"/>
    </row>
    <row r="354" spans="13:13">
      <c r="M354" s="318"/>
    </row>
    <row r="355" spans="13:13">
      <c r="M355" s="318"/>
    </row>
    <row r="356" spans="13:13">
      <c r="M356" s="318"/>
    </row>
    <row r="357" spans="13:13">
      <c r="M357" s="318"/>
    </row>
    <row r="358" spans="13:13">
      <c r="M358" s="318"/>
    </row>
    <row r="359" spans="13:13">
      <c r="M359" s="318"/>
    </row>
    <row r="360" spans="13:13">
      <c r="M360" s="318"/>
    </row>
    <row r="361" spans="13:13">
      <c r="M361" s="318"/>
    </row>
    <row r="362" spans="13:13">
      <c r="M362" s="318"/>
    </row>
    <row r="363" spans="13:13">
      <c r="M363" s="318"/>
    </row>
    <row r="364" spans="13:13">
      <c r="M364" s="318"/>
    </row>
    <row r="365" spans="13:13">
      <c r="M365" s="318"/>
    </row>
    <row r="366" spans="13:13">
      <c r="M366" s="318"/>
    </row>
    <row r="367" spans="13:13">
      <c r="M367" s="318"/>
    </row>
    <row r="368" spans="13:13">
      <c r="M368" s="318"/>
    </row>
    <row r="369" spans="13:13">
      <c r="M369" s="318"/>
    </row>
    <row r="370" spans="13:13">
      <c r="M370" s="318"/>
    </row>
    <row r="371" spans="13:13">
      <c r="M371" s="318"/>
    </row>
    <row r="372" spans="13:13">
      <c r="M372" s="318"/>
    </row>
    <row r="373" spans="13:13">
      <c r="M373" s="318"/>
    </row>
    <row r="374" spans="13:13">
      <c r="M374" s="318"/>
    </row>
    <row r="375" spans="13:13">
      <c r="M375" s="318"/>
    </row>
    <row r="376" spans="13:13">
      <c r="M376" s="318"/>
    </row>
    <row r="377" spans="13:13">
      <c r="M377" s="318"/>
    </row>
    <row r="378" spans="13:13">
      <c r="M378" s="318"/>
    </row>
    <row r="379" spans="13:13">
      <c r="M379" s="318"/>
    </row>
    <row r="380" spans="13:13">
      <c r="M380" s="318"/>
    </row>
    <row r="381" spans="13:13">
      <c r="M381" s="318"/>
    </row>
    <row r="382" spans="13:13">
      <c r="M382" s="318"/>
    </row>
    <row r="383" spans="13:13">
      <c r="M383" s="318"/>
    </row>
    <row r="384" spans="13:13">
      <c r="M384" s="318"/>
    </row>
    <row r="385" spans="13:13">
      <c r="M385" s="318"/>
    </row>
    <row r="386" spans="13:13">
      <c r="M386" s="318"/>
    </row>
    <row r="387" spans="13:13">
      <c r="M387" s="318"/>
    </row>
    <row r="388" spans="13:13">
      <c r="M388" s="318"/>
    </row>
    <row r="389" spans="13:13">
      <c r="M389" s="318"/>
    </row>
    <row r="390" spans="13:13">
      <c r="M390" s="318"/>
    </row>
    <row r="391" spans="13:13">
      <c r="M391" s="318"/>
    </row>
    <row r="392" spans="13:13">
      <c r="M392" s="318"/>
    </row>
    <row r="393" spans="13:13">
      <c r="M393" s="318"/>
    </row>
    <row r="394" spans="13:13">
      <c r="M394" s="318"/>
    </row>
    <row r="395" spans="13:13">
      <c r="M395" s="318"/>
    </row>
    <row r="396" spans="13:13">
      <c r="M396" s="318"/>
    </row>
    <row r="397" spans="13:13">
      <c r="M397" s="318"/>
    </row>
    <row r="398" spans="13:13">
      <c r="M398" s="318"/>
    </row>
    <row r="399" spans="13:13">
      <c r="M399" s="318"/>
    </row>
    <row r="400" spans="13:13">
      <c r="M400" s="318"/>
    </row>
    <row r="401" spans="13:13">
      <c r="M401" s="318"/>
    </row>
    <row r="402" spans="13:13">
      <c r="M402" s="318"/>
    </row>
    <row r="403" spans="13:13">
      <c r="M403" s="318"/>
    </row>
    <row r="404" spans="13:13">
      <c r="M404" s="318"/>
    </row>
    <row r="405" spans="13:13">
      <c r="M405" s="318"/>
    </row>
    <row r="406" spans="13:13">
      <c r="M406" s="318"/>
    </row>
    <row r="407" spans="13:13">
      <c r="M407" s="318"/>
    </row>
    <row r="408" spans="13:13">
      <c r="M408" s="318"/>
    </row>
    <row r="409" spans="13:13">
      <c r="M409" s="318"/>
    </row>
    <row r="410" spans="13:13">
      <c r="M410" s="318"/>
    </row>
    <row r="411" spans="13:13">
      <c r="M411" s="318"/>
    </row>
    <row r="412" spans="13:13">
      <c r="M412" s="318"/>
    </row>
    <row r="413" spans="13:13">
      <c r="M413" s="318"/>
    </row>
    <row r="414" spans="13:13">
      <c r="M414" s="318"/>
    </row>
    <row r="415" spans="13:13">
      <c r="M415" s="318"/>
    </row>
    <row r="416" spans="13:13">
      <c r="M416" s="318"/>
    </row>
    <row r="417" spans="13:13">
      <c r="M417" s="318"/>
    </row>
    <row r="418" spans="13:13">
      <c r="M418" s="318"/>
    </row>
    <row r="419" spans="13:13">
      <c r="M419" s="318"/>
    </row>
    <row r="420" spans="13:13">
      <c r="M420" s="318"/>
    </row>
    <row r="421" spans="13:13">
      <c r="M421" s="318"/>
    </row>
    <row r="422" spans="13:13">
      <c r="M422" s="318"/>
    </row>
    <row r="423" spans="13:13">
      <c r="M423" s="318"/>
    </row>
    <row r="424" spans="13:13">
      <c r="M424" s="318"/>
    </row>
    <row r="425" spans="13:13">
      <c r="M425" s="318"/>
    </row>
    <row r="426" spans="13:13">
      <c r="M426" s="318"/>
    </row>
    <row r="427" spans="13:13">
      <c r="M427" s="318"/>
    </row>
    <row r="428" spans="13:13">
      <c r="M428" s="318"/>
    </row>
    <row r="429" spans="13:13">
      <c r="M429" s="318"/>
    </row>
    <row r="430" spans="13:13">
      <c r="M430" s="318"/>
    </row>
    <row r="431" spans="13:13">
      <c r="M431" s="318"/>
    </row>
    <row r="432" spans="13:13">
      <c r="M432" s="318"/>
    </row>
    <row r="433" spans="13:13">
      <c r="M433" s="318"/>
    </row>
    <row r="434" spans="13:13">
      <c r="M434" s="318"/>
    </row>
    <row r="435" spans="13:13">
      <c r="M435" s="318"/>
    </row>
    <row r="436" spans="13:13">
      <c r="M436" s="318"/>
    </row>
    <row r="437" spans="13:13">
      <c r="M437" s="318"/>
    </row>
    <row r="438" spans="13:13">
      <c r="M438" s="318"/>
    </row>
    <row r="439" spans="13:13">
      <c r="M439" s="318"/>
    </row>
    <row r="440" spans="13:13">
      <c r="M440" s="318"/>
    </row>
    <row r="441" spans="13:13">
      <c r="M441" s="318"/>
    </row>
    <row r="442" spans="13:13">
      <c r="M442" s="318"/>
    </row>
    <row r="443" spans="13:13">
      <c r="M443" s="318"/>
    </row>
    <row r="444" spans="13:13">
      <c r="M444" s="318"/>
    </row>
    <row r="445" spans="13:13">
      <c r="M445" s="318"/>
    </row>
    <row r="446" spans="13:13">
      <c r="M446" s="318"/>
    </row>
    <row r="447" spans="13:13">
      <c r="M447" s="318"/>
    </row>
    <row r="448" spans="13:13">
      <c r="M448" s="318"/>
    </row>
    <row r="449" spans="13:13">
      <c r="M449" s="318"/>
    </row>
    <row r="450" spans="13:13">
      <c r="M450" s="318"/>
    </row>
    <row r="451" spans="13:13">
      <c r="M451" s="318"/>
    </row>
    <row r="452" spans="13:13">
      <c r="M452" s="318"/>
    </row>
    <row r="453" spans="13:13">
      <c r="M453" s="318"/>
    </row>
    <row r="454" spans="13:13">
      <c r="M454" s="318"/>
    </row>
    <row r="455" spans="13:13">
      <c r="M455" s="318"/>
    </row>
    <row r="456" spans="13:13">
      <c r="M456" s="318"/>
    </row>
    <row r="457" spans="13:13">
      <c r="M457" s="318"/>
    </row>
    <row r="458" spans="13:13">
      <c r="M458" s="318"/>
    </row>
    <row r="459" spans="13:13">
      <c r="M459" s="318"/>
    </row>
    <row r="460" spans="13:13">
      <c r="M460" s="318"/>
    </row>
    <row r="461" spans="13:13">
      <c r="M461" s="318"/>
    </row>
    <row r="462" spans="13:13">
      <c r="M462" s="318"/>
    </row>
    <row r="463" spans="13:13">
      <c r="M463" s="318"/>
    </row>
    <row r="464" spans="13:13">
      <c r="M464" s="318"/>
    </row>
    <row r="465" spans="13:13">
      <c r="M465" s="318"/>
    </row>
    <row r="466" spans="13:13">
      <c r="M466" s="318"/>
    </row>
    <row r="467" spans="13:13">
      <c r="M467" s="318"/>
    </row>
    <row r="468" spans="13:13">
      <c r="M468" s="318"/>
    </row>
    <row r="469" spans="13:13">
      <c r="M469" s="318"/>
    </row>
    <row r="470" spans="13:13">
      <c r="M470" s="318"/>
    </row>
    <row r="471" spans="13:13">
      <c r="M471" s="318"/>
    </row>
    <row r="472" spans="13:13">
      <c r="M472" s="318"/>
    </row>
    <row r="473" spans="13:13">
      <c r="M473" s="318"/>
    </row>
    <row r="474" spans="13:13">
      <c r="M474" s="318"/>
    </row>
    <row r="475" spans="13:13">
      <c r="M475" s="318"/>
    </row>
    <row r="476" spans="13:13">
      <c r="M476" s="318"/>
    </row>
    <row r="477" spans="13:13">
      <c r="M477" s="318"/>
    </row>
    <row r="478" spans="13:13">
      <c r="M478" s="318"/>
    </row>
    <row r="479" spans="13:13">
      <c r="M479" s="318"/>
    </row>
    <row r="480" spans="13:13">
      <c r="M480" s="318"/>
    </row>
    <row r="481" spans="13:13">
      <c r="M481" s="318"/>
    </row>
    <row r="482" spans="13:13">
      <c r="M482" s="318"/>
    </row>
    <row r="483" spans="13:13">
      <c r="M483" s="318"/>
    </row>
    <row r="484" spans="13:13">
      <c r="M484" s="318"/>
    </row>
    <row r="485" spans="13:13">
      <c r="M485" s="318"/>
    </row>
    <row r="486" spans="13:13">
      <c r="M486" s="318"/>
    </row>
    <row r="487" spans="13:13">
      <c r="M487" s="318"/>
    </row>
    <row r="488" spans="13:13">
      <c r="M488" s="318"/>
    </row>
    <row r="489" spans="13:13">
      <c r="M489" s="318"/>
    </row>
    <row r="490" spans="13:13">
      <c r="M490" s="318"/>
    </row>
    <row r="491" spans="13:13">
      <c r="M491" s="318"/>
    </row>
    <row r="492" spans="13:13">
      <c r="M492" s="318"/>
    </row>
    <row r="493" spans="13:13">
      <c r="M493" s="318"/>
    </row>
    <row r="494" spans="13:13">
      <c r="M494" s="318"/>
    </row>
    <row r="495" spans="13:13">
      <c r="M495" s="318"/>
    </row>
    <row r="496" spans="13:13">
      <c r="M496" s="318"/>
    </row>
    <row r="497" spans="13:13">
      <c r="M497" s="318"/>
    </row>
    <row r="498" spans="13:13">
      <c r="M498" s="318"/>
    </row>
    <row r="499" spans="13:13">
      <c r="M499" s="318"/>
    </row>
    <row r="500" spans="13:13">
      <c r="M500" s="318"/>
    </row>
    <row r="501" spans="13:13">
      <c r="M501" s="318"/>
    </row>
    <row r="502" spans="13:13">
      <c r="M502" s="318"/>
    </row>
    <row r="503" spans="13:13">
      <c r="M503" s="318"/>
    </row>
    <row r="504" spans="13:13">
      <c r="M504" s="318"/>
    </row>
    <row r="505" spans="13:13">
      <c r="M505" s="318"/>
    </row>
    <row r="506" spans="13:13">
      <c r="M506" s="318"/>
    </row>
    <row r="507" spans="13:13">
      <c r="M507" s="318"/>
    </row>
    <row r="508" spans="13:13">
      <c r="M508" s="318"/>
    </row>
    <row r="509" spans="13:13">
      <c r="M509" s="318"/>
    </row>
    <row r="510" spans="13:13">
      <c r="M510" s="318"/>
    </row>
    <row r="511" spans="13:13">
      <c r="M511" s="318"/>
    </row>
    <row r="512" spans="13:13">
      <c r="M512" s="318"/>
    </row>
    <row r="513" spans="13:13">
      <c r="M513" s="318"/>
    </row>
    <row r="514" spans="13:13">
      <c r="M514" s="318"/>
    </row>
    <row r="515" spans="13:13">
      <c r="M515" s="318"/>
    </row>
    <row r="516" spans="13:13">
      <c r="M516" s="318"/>
    </row>
    <row r="517" spans="13:13">
      <c r="M517" s="318"/>
    </row>
    <row r="518" spans="13:13">
      <c r="M518" s="318"/>
    </row>
    <row r="519" spans="13:13">
      <c r="M519" s="318"/>
    </row>
    <row r="520" spans="13:13">
      <c r="M520" s="318"/>
    </row>
    <row r="521" spans="13:13">
      <c r="M521" s="318"/>
    </row>
    <row r="522" spans="13:13">
      <c r="M522" s="318"/>
    </row>
    <row r="523" spans="13:13">
      <c r="M523" s="318"/>
    </row>
    <row r="524" spans="13:13">
      <c r="M524" s="318"/>
    </row>
    <row r="525" spans="13:13">
      <c r="M525" s="318"/>
    </row>
    <row r="526" spans="13:13">
      <c r="M526" s="318"/>
    </row>
    <row r="527" spans="13:13">
      <c r="M527" s="318"/>
    </row>
    <row r="528" spans="13:13">
      <c r="M528" s="318"/>
    </row>
    <row r="529" spans="13:13">
      <c r="M529" s="318"/>
    </row>
    <row r="530" spans="13:13">
      <c r="M530" s="318"/>
    </row>
    <row r="531" spans="13:13">
      <c r="M531" s="318"/>
    </row>
    <row r="532" spans="13:13">
      <c r="M532" s="318"/>
    </row>
    <row r="533" spans="13:13">
      <c r="M533" s="318"/>
    </row>
    <row r="534" spans="13:13">
      <c r="M534" s="318"/>
    </row>
    <row r="535" spans="13:13">
      <c r="M535" s="318"/>
    </row>
    <row r="536" spans="13:13">
      <c r="M536" s="318"/>
    </row>
    <row r="537" spans="13:13">
      <c r="M537" s="318"/>
    </row>
    <row r="538" spans="13:13">
      <c r="M538" s="318"/>
    </row>
    <row r="539" spans="13:13">
      <c r="M539" s="318"/>
    </row>
    <row r="540" spans="13:13">
      <c r="M540" s="318"/>
    </row>
    <row r="541" spans="13:13">
      <c r="M541" s="318"/>
    </row>
  </sheetData>
  <mergeCells count="11">
    <mergeCell ref="A7:M7"/>
    <mergeCell ref="B9:I9"/>
    <mergeCell ref="K9:M9"/>
    <mergeCell ref="B11:I11"/>
    <mergeCell ref="K11:M11"/>
    <mergeCell ref="L42:M42"/>
    <mergeCell ref="A45:C45"/>
    <mergeCell ref="A47:C47"/>
    <mergeCell ref="B12:E12"/>
    <mergeCell ref="D42:E42"/>
    <mergeCell ref="F42:I4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9:M30 C29:K30 M32:M33 C32:K3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8 K18 M20:M21 C20:K21 K23 M23 M25:M27 C25:K27 M34:M35 C34:K35 M37:M38 C37:K38 L25">
      <formula1>-999999999999999</formula1>
      <formula2>999999999</formula2>
    </dataValidation>
  </dataValidations>
  <pageMargins left="0.74803149606299213" right="0.74803149606299213" top="0" bottom="0" header="0" footer="0"/>
  <pageSetup paperSize="9"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8:U240"/>
  <sheetViews>
    <sheetView topLeftCell="A31" workbookViewId="0">
      <selection activeCell="E23" sqref="E23"/>
    </sheetView>
  </sheetViews>
  <sheetFormatPr defaultColWidth="10.44140625" defaultRowHeight="11.4"/>
  <cols>
    <col min="1" max="1" width="4" style="322" customWidth="1"/>
    <col min="2" max="2" width="34.44140625" style="322" customWidth="1"/>
    <col min="3" max="3" width="7.44140625" style="322" customWidth="1"/>
    <col min="4" max="4" width="10.44140625" style="322" bestFit="1" customWidth="1"/>
    <col min="5" max="5" width="11.44140625" style="322" customWidth="1"/>
    <col min="6" max="6" width="10.5546875" style="322" customWidth="1"/>
    <col min="7" max="7" width="8.44140625" style="322" bestFit="1" customWidth="1"/>
    <col min="8" max="8" width="11" style="322" customWidth="1"/>
    <col min="9" max="10" width="10.44140625" style="322" customWidth="1"/>
    <col min="11" max="11" width="8.44140625" style="322" customWidth="1"/>
    <col min="12" max="12" width="9.44140625" style="322" customWidth="1"/>
    <col min="13" max="14" width="8.44140625" style="322" customWidth="1"/>
    <col min="15" max="15" width="7.5546875" style="322" bestFit="1" customWidth="1"/>
    <col min="16" max="16" width="7" style="322" bestFit="1" customWidth="1"/>
    <col min="17" max="17" width="7.44140625" style="322" customWidth="1"/>
    <col min="18" max="18" width="9.44140625" style="322" customWidth="1"/>
    <col min="19" max="16384" width="10.44140625" style="322"/>
  </cols>
  <sheetData>
    <row r="8" spans="1:18" ht="12">
      <c r="A8" s="321"/>
      <c r="B8" s="424" t="s">
        <v>439</v>
      </c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321"/>
      <c r="N8" s="321"/>
      <c r="O8" s="321"/>
      <c r="P8" s="321"/>
      <c r="Q8" s="321"/>
      <c r="R8" s="321"/>
    </row>
    <row r="9" spans="1:18" ht="16.5" customHeight="1">
      <c r="A9" s="634" t="s">
        <v>378</v>
      </c>
      <c r="B9" s="631"/>
      <c r="C9" s="635" t="s">
        <v>840</v>
      </c>
      <c r="D9" s="635"/>
      <c r="E9" s="635"/>
      <c r="F9" s="635"/>
      <c r="G9" s="635"/>
      <c r="H9" s="635"/>
      <c r="I9" s="596"/>
      <c r="J9" s="596"/>
      <c r="K9" s="596"/>
      <c r="L9" s="596"/>
      <c r="M9" s="636" t="s">
        <v>2</v>
      </c>
      <c r="N9" s="630"/>
      <c r="O9" s="630"/>
      <c r="P9" s="637">
        <v>131350366</v>
      </c>
      <c r="Q9" s="637"/>
      <c r="R9" s="425"/>
    </row>
    <row r="10" spans="1:18" s="115" customFormat="1" ht="13.8">
      <c r="A10" s="612" t="str">
        <f>'Справка№4-ОСК'!A10</f>
        <v>Неодитиран и незаверен отчет</v>
      </c>
      <c r="B10" s="612"/>
      <c r="C10" s="594"/>
      <c r="D10" s="594"/>
      <c r="E10" s="595"/>
      <c r="F10" s="138"/>
      <c r="G10" s="141"/>
      <c r="H10" s="138"/>
    </row>
    <row r="11" spans="1:18" ht="13.8">
      <c r="A11" s="634" t="s">
        <v>268</v>
      </c>
      <c r="B11" s="631"/>
      <c r="C11" s="644"/>
      <c r="D11" s="644"/>
      <c r="E11" s="644"/>
      <c r="F11" s="426"/>
      <c r="G11" s="426"/>
      <c r="H11" s="426"/>
      <c r="I11" s="426"/>
      <c r="J11" s="426"/>
      <c r="K11" s="426"/>
      <c r="L11" s="426"/>
      <c r="M11" s="645"/>
      <c r="N11" s="645"/>
      <c r="O11" s="628"/>
      <c r="P11" s="628"/>
      <c r="Q11" s="628"/>
      <c r="R11" s="203"/>
    </row>
    <row r="12" spans="1:18" ht="13.2">
      <c r="A12" s="634" t="str">
        <f>'Справка№4-ОСК'!A12</f>
        <v>Отчетен период:31.12.2018г.</v>
      </c>
      <c r="B12" s="631"/>
      <c r="C12" s="427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8"/>
      <c r="R12" s="428" t="s">
        <v>440</v>
      </c>
    </row>
    <row r="13" spans="1:18" s="323" customFormat="1" ht="30.75" customHeight="1">
      <c r="A13" s="638" t="s">
        <v>381</v>
      </c>
      <c r="B13" s="639"/>
      <c r="C13" s="642" t="s">
        <v>6</v>
      </c>
      <c r="D13" s="429" t="s">
        <v>441</v>
      </c>
      <c r="E13" s="429"/>
      <c r="F13" s="429"/>
      <c r="G13" s="429"/>
      <c r="H13" s="429" t="s">
        <v>442</v>
      </c>
      <c r="I13" s="429"/>
      <c r="J13" s="632" t="s">
        <v>443</v>
      </c>
      <c r="K13" s="429" t="s">
        <v>444</v>
      </c>
      <c r="L13" s="429"/>
      <c r="M13" s="429"/>
      <c r="N13" s="429"/>
      <c r="O13" s="429" t="s">
        <v>442</v>
      </c>
      <c r="P13" s="429"/>
      <c r="Q13" s="632" t="s">
        <v>445</v>
      </c>
      <c r="R13" s="632" t="s">
        <v>446</v>
      </c>
    </row>
    <row r="14" spans="1:18" s="323" customFormat="1" ht="70.5" customHeight="1">
      <c r="A14" s="640"/>
      <c r="B14" s="641"/>
      <c r="C14" s="643"/>
      <c r="D14" s="430" t="s">
        <v>447</v>
      </c>
      <c r="E14" s="430" t="s">
        <v>448</v>
      </c>
      <c r="F14" s="430" t="s">
        <v>449</v>
      </c>
      <c r="G14" s="430" t="s">
        <v>450</v>
      </c>
      <c r="H14" s="430" t="s">
        <v>451</v>
      </c>
      <c r="I14" s="430" t="s">
        <v>455</v>
      </c>
      <c r="J14" s="633"/>
      <c r="K14" s="430" t="s">
        <v>447</v>
      </c>
      <c r="L14" s="430" t="s">
        <v>452</v>
      </c>
      <c r="M14" s="430" t="s">
        <v>453</v>
      </c>
      <c r="N14" s="430" t="s">
        <v>454</v>
      </c>
      <c r="O14" s="430" t="s">
        <v>451</v>
      </c>
      <c r="P14" s="430" t="s">
        <v>455</v>
      </c>
      <c r="Q14" s="633"/>
      <c r="R14" s="633"/>
    </row>
    <row r="15" spans="1:18" s="323" customFormat="1" ht="12">
      <c r="A15" s="431" t="s">
        <v>456</v>
      </c>
      <c r="B15" s="431"/>
      <c r="C15" s="432" t="s">
        <v>9</v>
      </c>
      <c r="D15" s="430">
        <v>1</v>
      </c>
      <c r="E15" s="430">
        <v>2</v>
      </c>
      <c r="F15" s="430">
        <v>3</v>
      </c>
      <c r="G15" s="430">
        <v>4</v>
      </c>
      <c r="H15" s="430">
        <v>5</v>
      </c>
      <c r="I15" s="430">
        <v>6</v>
      </c>
      <c r="J15" s="430">
        <v>7</v>
      </c>
      <c r="K15" s="430">
        <v>8</v>
      </c>
      <c r="L15" s="430">
        <v>9</v>
      </c>
      <c r="M15" s="430">
        <v>10</v>
      </c>
      <c r="N15" s="430">
        <v>11</v>
      </c>
      <c r="O15" s="430">
        <v>12</v>
      </c>
      <c r="P15" s="430">
        <v>13</v>
      </c>
      <c r="Q15" s="430">
        <v>14</v>
      </c>
      <c r="R15" s="430">
        <v>15</v>
      </c>
    </row>
    <row r="16" spans="1:18" ht="27" customHeight="1">
      <c r="A16" s="433" t="s">
        <v>457</v>
      </c>
      <c r="B16" s="434" t="s">
        <v>458</v>
      </c>
      <c r="C16" s="435"/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  <c r="R16" s="551"/>
    </row>
    <row r="17" spans="1:21" ht="12">
      <c r="A17" s="436" t="s">
        <v>459</v>
      </c>
      <c r="B17" s="436" t="s">
        <v>460</v>
      </c>
      <c r="C17" s="437" t="s">
        <v>461</v>
      </c>
      <c r="D17" s="552"/>
      <c r="E17" s="552"/>
      <c r="F17" s="552"/>
      <c r="G17" s="553"/>
      <c r="H17" s="552"/>
      <c r="I17" s="552"/>
      <c r="J17" s="553"/>
      <c r="K17" s="552"/>
      <c r="L17" s="552"/>
      <c r="M17" s="552"/>
      <c r="N17" s="553"/>
      <c r="O17" s="552"/>
      <c r="P17" s="552"/>
      <c r="Q17" s="553"/>
      <c r="R17" s="553"/>
    </row>
    <row r="18" spans="1:21" ht="12">
      <c r="A18" s="436" t="s">
        <v>462</v>
      </c>
      <c r="B18" s="436" t="s">
        <v>463</v>
      </c>
      <c r="C18" s="437" t="s">
        <v>464</v>
      </c>
      <c r="D18" s="552"/>
      <c r="E18" s="552"/>
      <c r="F18" s="552"/>
      <c r="G18" s="553"/>
      <c r="H18" s="552"/>
      <c r="I18" s="552"/>
      <c r="J18" s="553"/>
      <c r="K18" s="552"/>
      <c r="L18" s="552"/>
      <c r="M18" s="552"/>
      <c r="N18" s="553"/>
      <c r="O18" s="552"/>
      <c r="P18" s="552"/>
      <c r="Q18" s="553"/>
      <c r="R18" s="553"/>
    </row>
    <row r="19" spans="1:21" ht="12">
      <c r="A19" s="436" t="s">
        <v>465</v>
      </c>
      <c r="B19" s="436" t="s">
        <v>466</v>
      </c>
      <c r="C19" s="437" t="s">
        <v>467</v>
      </c>
      <c r="D19" s="552"/>
      <c r="E19" s="552"/>
      <c r="F19" s="552"/>
      <c r="G19" s="553">
        <f>D19+E19-F19</f>
        <v>0</v>
      </c>
      <c r="H19" s="552"/>
      <c r="I19" s="552"/>
      <c r="J19" s="553">
        <f>G19+H19-I19</f>
        <v>0</v>
      </c>
      <c r="K19" s="552"/>
      <c r="L19" s="552"/>
      <c r="M19" s="552"/>
      <c r="N19" s="553">
        <f>K19+L19-M19</f>
        <v>0</v>
      </c>
      <c r="O19" s="552"/>
      <c r="P19" s="552"/>
      <c r="Q19" s="553">
        <f>N19+O19-P19</f>
        <v>0</v>
      </c>
      <c r="R19" s="553">
        <f>J19-Q19</f>
        <v>0</v>
      </c>
    </row>
    <row r="20" spans="1:21" ht="12">
      <c r="A20" s="436" t="s">
        <v>468</v>
      </c>
      <c r="B20" s="436" t="s">
        <v>469</v>
      </c>
      <c r="C20" s="437" t="s">
        <v>470</v>
      </c>
      <c r="D20" s="552"/>
      <c r="E20" s="552"/>
      <c r="F20" s="552"/>
      <c r="G20" s="553">
        <f>D20+E20-F20</f>
        <v>0</v>
      </c>
      <c r="H20" s="552"/>
      <c r="I20" s="552"/>
      <c r="J20" s="553">
        <f>G20+H20-I20</f>
        <v>0</v>
      </c>
      <c r="K20" s="552"/>
      <c r="L20" s="552"/>
      <c r="M20" s="552"/>
      <c r="N20" s="553">
        <f>K20+L20-M20</f>
        <v>0</v>
      </c>
      <c r="O20" s="552"/>
      <c r="P20" s="552"/>
      <c r="Q20" s="553">
        <f>N20+O20-P20</f>
        <v>0</v>
      </c>
      <c r="R20" s="553">
        <f>J20-Q20</f>
        <v>0</v>
      </c>
    </row>
    <row r="21" spans="1:21" ht="12.75" customHeight="1">
      <c r="A21" s="436" t="s">
        <v>471</v>
      </c>
      <c r="B21" s="436" t="s">
        <v>472</v>
      </c>
      <c r="C21" s="437" t="s">
        <v>473</v>
      </c>
      <c r="D21" s="552"/>
      <c r="E21" s="552"/>
      <c r="F21" s="552"/>
      <c r="G21" s="553"/>
      <c r="H21" s="552"/>
      <c r="I21" s="552"/>
      <c r="J21" s="553"/>
      <c r="K21" s="552"/>
      <c r="L21" s="552"/>
      <c r="M21" s="552"/>
      <c r="N21" s="553"/>
      <c r="O21" s="552"/>
      <c r="P21" s="552"/>
      <c r="Q21" s="553"/>
      <c r="R21" s="553"/>
    </row>
    <row r="22" spans="1:21" ht="12">
      <c r="A22" s="436" t="s">
        <v>474</v>
      </c>
      <c r="B22" s="436" t="s">
        <v>475</v>
      </c>
      <c r="C22" s="437" t="s">
        <v>476</v>
      </c>
      <c r="D22" s="552">
        <v>16</v>
      </c>
      <c r="E22" s="552"/>
      <c r="F22" s="552"/>
      <c r="G22" s="553">
        <f>D22+E22-F22</f>
        <v>16</v>
      </c>
      <c r="H22" s="552"/>
      <c r="I22" s="552"/>
      <c r="J22" s="553">
        <f>G22+H22-I22</f>
        <v>16</v>
      </c>
      <c r="K22" s="552">
        <v>7</v>
      </c>
      <c r="L22" s="552">
        <v>4</v>
      </c>
      <c r="M22" s="552"/>
      <c r="N22" s="553">
        <f>K22+L22-M22</f>
        <v>11</v>
      </c>
      <c r="O22" s="552"/>
      <c r="P22" s="552"/>
      <c r="Q22" s="553">
        <f>N22+O22-P22</f>
        <v>11</v>
      </c>
      <c r="R22" s="553">
        <f>J22-Q22</f>
        <v>5</v>
      </c>
    </row>
    <row r="23" spans="1:21" s="324" customFormat="1" ht="24">
      <c r="A23" s="464" t="s">
        <v>846</v>
      </c>
      <c r="B23" s="465" t="s">
        <v>477</v>
      </c>
      <c r="C23" s="466" t="s">
        <v>478</v>
      </c>
      <c r="D23" s="552">
        <v>142</v>
      </c>
      <c r="E23" s="553">
        <v>672</v>
      </c>
      <c r="F23" s="554"/>
      <c r="G23" s="553">
        <f>D23+E23-F23</f>
        <v>814</v>
      </c>
      <c r="H23" s="554"/>
      <c r="I23" s="554"/>
      <c r="J23" s="553">
        <f>G23+H23-I23</f>
        <v>814</v>
      </c>
      <c r="K23" s="554"/>
      <c r="L23" s="554"/>
      <c r="M23" s="554"/>
      <c r="N23" s="553"/>
      <c r="O23" s="554"/>
      <c r="P23" s="554"/>
      <c r="Q23" s="553"/>
      <c r="R23" s="553">
        <f>J23-Q23</f>
        <v>814</v>
      </c>
      <c r="T23" s="322"/>
      <c r="U23" s="322"/>
    </row>
    <row r="24" spans="1:21" ht="12">
      <c r="A24" s="436" t="s">
        <v>479</v>
      </c>
      <c r="B24" s="438" t="s">
        <v>480</v>
      </c>
      <c r="C24" s="437" t="s">
        <v>481</v>
      </c>
      <c r="D24" s="552"/>
      <c r="E24" s="552"/>
      <c r="F24" s="552"/>
      <c r="G24" s="553">
        <f>D24+E24-F24</f>
        <v>0</v>
      </c>
      <c r="H24" s="552"/>
      <c r="I24" s="552"/>
      <c r="J24" s="553">
        <f>G24+H24-I24</f>
        <v>0</v>
      </c>
      <c r="K24" s="552"/>
      <c r="L24" s="552"/>
      <c r="M24" s="552"/>
      <c r="N24" s="553">
        <f>K24+L24-M24</f>
        <v>0</v>
      </c>
      <c r="O24" s="552"/>
      <c r="P24" s="552"/>
      <c r="Q24" s="553">
        <f>N24+O24-P24</f>
        <v>0</v>
      </c>
      <c r="R24" s="553">
        <f>J24-Q24</f>
        <v>0</v>
      </c>
    </row>
    <row r="25" spans="1:21" ht="12">
      <c r="A25" s="436"/>
      <c r="B25" s="439" t="s">
        <v>482</v>
      </c>
      <c r="C25" s="440" t="s">
        <v>483</v>
      </c>
      <c r="D25" s="555">
        <f>SUM(D17:D24)</f>
        <v>158</v>
      </c>
      <c r="E25" s="555">
        <f>SUM(E17:E24)</f>
        <v>672</v>
      </c>
      <c r="F25" s="555">
        <f>SUM(F17:F24)</f>
        <v>0</v>
      </c>
      <c r="G25" s="555">
        <f>SUM(G17:G24)</f>
        <v>830</v>
      </c>
      <c r="H25" s="555"/>
      <c r="I25" s="555"/>
      <c r="J25" s="555">
        <f>SUM(J17:J24)</f>
        <v>830</v>
      </c>
      <c r="K25" s="555">
        <f>SUM(K17:K24)</f>
        <v>7</v>
      </c>
      <c r="L25" s="555">
        <f>SUM(L17:L24)</f>
        <v>4</v>
      </c>
      <c r="M25" s="555"/>
      <c r="N25" s="555">
        <f>SUM(N17:N24)</f>
        <v>11</v>
      </c>
      <c r="O25" s="555"/>
      <c r="P25" s="555"/>
      <c r="Q25" s="555">
        <f>SUM(Q17:Q24)</f>
        <v>11</v>
      </c>
      <c r="R25" s="555">
        <f>SUM(R17:R24)</f>
        <v>819</v>
      </c>
    </row>
    <row r="26" spans="1:21" ht="12">
      <c r="A26" s="436" t="s">
        <v>484</v>
      </c>
      <c r="B26" s="439" t="s">
        <v>485</v>
      </c>
      <c r="C26" s="440" t="s">
        <v>486</v>
      </c>
      <c r="D26" s="555">
        <v>81671</v>
      </c>
      <c r="E26" s="555"/>
      <c r="F26" s="555"/>
      <c r="G26" s="555">
        <f>D26+E26-F26</f>
        <v>81671</v>
      </c>
      <c r="H26" s="555">
        <v>3287</v>
      </c>
      <c r="I26" s="555">
        <f>774-311</f>
        <v>463</v>
      </c>
      <c r="J26" s="555">
        <f>G26+H26-I26</f>
        <v>84495</v>
      </c>
      <c r="K26" s="555"/>
      <c r="L26" s="555"/>
      <c r="M26" s="555"/>
      <c r="N26" s="555">
        <f>K26+L26-M26</f>
        <v>0</v>
      </c>
      <c r="O26" s="556"/>
      <c r="Q26" s="555"/>
      <c r="R26" s="555">
        <f>J26-Q26</f>
        <v>84495</v>
      </c>
      <c r="S26" s="325"/>
      <c r="T26" s="325">
        <f>R26-84495</f>
        <v>0</v>
      </c>
      <c r="U26" s="325"/>
    </row>
    <row r="27" spans="1:21" ht="12">
      <c r="A27" s="436" t="s">
        <v>847</v>
      </c>
      <c r="B27" s="439" t="s">
        <v>487</v>
      </c>
      <c r="C27" s="440" t="s">
        <v>488</v>
      </c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U27" s="325"/>
    </row>
    <row r="28" spans="1:21" ht="12">
      <c r="A28" s="436" t="s">
        <v>489</v>
      </c>
      <c r="B28" s="439" t="s">
        <v>490</v>
      </c>
      <c r="C28" s="440"/>
      <c r="D28" s="555"/>
      <c r="E28" s="555"/>
      <c r="F28" s="555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</row>
    <row r="29" spans="1:21" ht="12">
      <c r="A29" s="436" t="s">
        <v>459</v>
      </c>
      <c r="B29" s="436" t="s">
        <v>491</v>
      </c>
      <c r="C29" s="437" t="s">
        <v>492</v>
      </c>
      <c r="D29" s="552"/>
      <c r="E29" s="552"/>
      <c r="F29" s="552"/>
      <c r="G29" s="553"/>
      <c r="H29" s="552"/>
      <c r="I29" s="552"/>
      <c r="J29" s="553"/>
      <c r="K29" s="552"/>
      <c r="L29" s="552"/>
      <c r="M29" s="552"/>
      <c r="N29" s="553"/>
      <c r="O29" s="552"/>
      <c r="P29" s="552"/>
      <c r="Q29" s="553"/>
      <c r="R29" s="553"/>
    </row>
    <row r="30" spans="1:21" ht="12">
      <c r="A30" s="436" t="s">
        <v>462</v>
      </c>
      <c r="B30" s="438" t="s">
        <v>493</v>
      </c>
      <c r="C30" s="437" t="s">
        <v>494</v>
      </c>
      <c r="D30" s="552">
        <v>9</v>
      </c>
      <c r="E30" s="552"/>
      <c r="F30" s="552"/>
      <c r="G30" s="553">
        <f>D30+E30-F30</f>
        <v>9</v>
      </c>
      <c r="H30" s="552"/>
      <c r="I30" s="552"/>
      <c r="J30" s="553">
        <f>G30+H30-I30</f>
        <v>9</v>
      </c>
      <c r="K30" s="552">
        <v>1</v>
      </c>
      <c r="L30" s="552">
        <v>5</v>
      </c>
      <c r="M30" s="552"/>
      <c r="N30" s="553">
        <f>K30+L30-M30</f>
        <v>6</v>
      </c>
      <c r="O30" s="552"/>
      <c r="P30" s="552"/>
      <c r="Q30" s="553">
        <f>N30+O30-P30</f>
        <v>6</v>
      </c>
      <c r="R30" s="553">
        <f>J30-Q30</f>
        <v>3</v>
      </c>
    </row>
    <row r="31" spans="1:21" ht="12">
      <c r="A31" s="436" t="s">
        <v>465</v>
      </c>
      <c r="B31" s="438" t="s">
        <v>495</v>
      </c>
      <c r="C31" s="437" t="s">
        <v>496</v>
      </c>
      <c r="D31" s="552"/>
      <c r="E31" s="552"/>
      <c r="F31" s="552"/>
      <c r="G31" s="553">
        <f>D31+E31-F31</f>
        <v>0</v>
      </c>
      <c r="H31" s="552"/>
      <c r="I31" s="552"/>
      <c r="J31" s="553">
        <f>G31+H31-I31</f>
        <v>0</v>
      </c>
      <c r="K31" s="552"/>
      <c r="L31" s="552"/>
      <c r="M31" s="552"/>
      <c r="N31" s="553">
        <f>K31+L31-M31</f>
        <v>0</v>
      </c>
      <c r="O31" s="552"/>
      <c r="P31" s="552"/>
      <c r="Q31" s="553"/>
      <c r="R31" s="553">
        <f>J31-Q31</f>
        <v>0</v>
      </c>
    </row>
    <row r="32" spans="1:21" ht="12">
      <c r="A32" s="436" t="s">
        <v>468</v>
      </c>
      <c r="B32" s="436" t="s">
        <v>480</v>
      </c>
      <c r="C32" s="437" t="s">
        <v>497</v>
      </c>
      <c r="D32" s="552">
        <v>4</v>
      </c>
      <c r="E32" s="552"/>
      <c r="F32" s="552"/>
      <c r="G32" s="553">
        <f>D32+E32-F32</f>
        <v>4</v>
      </c>
      <c r="H32" s="552"/>
      <c r="I32" s="552"/>
      <c r="J32" s="553">
        <f>G32+H32-I32</f>
        <v>4</v>
      </c>
      <c r="K32" s="552">
        <v>4</v>
      </c>
      <c r="L32" s="552"/>
      <c r="M32" s="552"/>
      <c r="N32" s="553">
        <f>K32+L32-M32</f>
        <v>4</v>
      </c>
      <c r="O32" s="552"/>
      <c r="P32" s="552"/>
      <c r="Q32" s="553">
        <f>N32+O32-P32</f>
        <v>4</v>
      </c>
      <c r="R32" s="553">
        <f>J32-Q32</f>
        <v>0</v>
      </c>
    </row>
    <row r="33" spans="1:18" ht="12">
      <c r="A33" s="436"/>
      <c r="B33" s="439" t="s">
        <v>498</v>
      </c>
      <c r="C33" s="440" t="s">
        <v>499</v>
      </c>
      <c r="D33" s="555">
        <f>SUM(D29:D32)</f>
        <v>13</v>
      </c>
      <c r="E33" s="555">
        <f t="shared" ref="E33:R33" si="0">SUM(E29:E32)</f>
        <v>0</v>
      </c>
      <c r="F33" s="555">
        <f t="shared" si="0"/>
        <v>0</v>
      </c>
      <c r="G33" s="555">
        <f t="shared" si="0"/>
        <v>13</v>
      </c>
      <c r="H33" s="555">
        <f t="shared" si="0"/>
        <v>0</v>
      </c>
      <c r="I33" s="555">
        <f t="shared" si="0"/>
        <v>0</v>
      </c>
      <c r="J33" s="555">
        <f t="shared" si="0"/>
        <v>13</v>
      </c>
      <c r="K33" s="555">
        <f t="shared" si="0"/>
        <v>5</v>
      </c>
      <c r="L33" s="555">
        <f t="shared" si="0"/>
        <v>5</v>
      </c>
      <c r="M33" s="555">
        <f t="shared" si="0"/>
        <v>0</v>
      </c>
      <c r="N33" s="555">
        <f t="shared" si="0"/>
        <v>10</v>
      </c>
      <c r="O33" s="555">
        <f t="shared" si="0"/>
        <v>0</v>
      </c>
      <c r="P33" s="555">
        <f t="shared" si="0"/>
        <v>0</v>
      </c>
      <c r="Q33" s="555">
        <f t="shared" si="0"/>
        <v>10</v>
      </c>
      <c r="R33" s="555">
        <f t="shared" si="0"/>
        <v>3</v>
      </c>
    </row>
    <row r="34" spans="1:18" ht="24" customHeight="1">
      <c r="A34" s="441" t="s">
        <v>500</v>
      </c>
      <c r="B34" s="434" t="s">
        <v>1</v>
      </c>
      <c r="C34" s="437"/>
      <c r="D34" s="553"/>
      <c r="E34" s="553"/>
      <c r="F34" s="553"/>
      <c r="G34" s="553"/>
      <c r="H34" s="553"/>
      <c r="I34" s="553"/>
      <c r="J34" s="553"/>
      <c r="K34" s="553"/>
      <c r="L34" s="553"/>
      <c r="M34" s="553"/>
      <c r="N34" s="553"/>
      <c r="O34" s="553"/>
      <c r="P34" s="553"/>
      <c r="Q34" s="553"/>
      <c r="R34" s="553"/>
    </row>
    <row r="35" spans="1:18" ht="12">
      <c r="A35" s="436" t="s">
        <v>459</v>
      </c>
      <c r="B35" s="442" t="s">
        <v>501</v>
      </c>
      <c r="C35" s="443" t="s">
        <v>502</v>
      </c>
      <c r="D35" s="557"/>
      <c r="E35" s="557"/>
      <c r="F35" s="557"/>
      <c r="G35" s="557"/>
      <c r="H35" s="557"/>
      <c r="I35" s="557"/>
      <c r="J35" s="557"/>
      <c r="K35" s="557"/>
      <c r="L35" s="557"/>
      <c r="M35" s="557"/>
      <c r="N35" s="557"/>
      <c r="O35" s="557"/>
      <c r="P35" s="557"/>
      <c r="Q35" s="557"/>
      <c r="R35" s="557"/>
    </row>
    <row r="36" spans="1:18" ht="12">
      <c r="A36" s="436"/>
      <c r="B36" s="436" t="s">
        <v>100</v>
      </c>
      <c r="C36" s="437" t="s">
        <v>503</v>
      </c>
      <c r="D36" s="552"/>
      <c r="E36" s="552"/>
      <c r="F36" s="552"/>
      <c r="G36" s="553"/>
      <c r="H36" s="552"/>
      <c r="I36" s="552"/>
      <c r="J36" s="553"/>
      <c r="K36" s="552"/>
      <c r="L36" s="552"/>
      <c r="M36" s="552"/>
      <c r="N36" s="553"/>
      <c r="O36" s="552"/>
      <c r="P36" s="552"/>
      <c r="Q36" s="553"/>
      <c r="R36" s="553"/>
    </row>
    <row r="37" spans="1:18" ht="12">
      <c r="A37" s="436"/>
      <c r="B37" s="436" t="s">
        <v>102</v>
      </c>
      <c r="C37" s="437" t="s">
        <v>504</v>
      </c>
      <c r="D37" s="552"/>
      <c r="E37" s="552"/>
      <c r="F37" s="552"/>
      <c r="G37" s="553"/>
      <c r="H37" s="552"/>
      <c r="I37" s="552"/>
      <c r="J37" s="553"/>
      <c r="K37" s="552"/>
      <c r="L37" s="552"/>
      <c r="M37" s="552"/>
      <c r="N37" s="553"/>
      <c r="O37" s="552"/>
      <c r="P37" s="552"/>
      <c r="Q37" s="553"/>
      <c r="R37" s="553"/>
    </row>
    <row r="38" spans="1:18" ht="12">
      <c r="A38" s="436"/>
      <c r="B38" s="436" t="s">
        <v>106</v>
      </c>
      <c r="C38" s="437" t="s">
        <v>505</v>
      </c>
      <c r="D38" s="552"/>
      <c r="E38" s="552"/>
      <c r="F38" s="552"/>
      <c r="G38" s="553"/>
      <c r="H38" s="552"/>
      <c r="I38" s="552"/>
      <c r="J38" s="553"/>
      <c r="K38" s="552"/>
      <c r="L38" s="552"/>
      <c r="M38" s="552"/>
      <c r="N38" s="553"/>
      <c r="O38" s="552"/>
      <c r="P38" s="552"/>
      <c r="Q38" s="553"/>
      <c r="R38" s="553"/>
    </row>
    <row r="39" spans="1:18" ht="12">
      <c r="A39" s="436"/>
      <c r="B39" s="436" t="s">
        <v>108</v>
      </c>
      <c r="C39" s="437" t="s">
        <v>506</v>
      </c>
      <c r="D39" s="552"/>
      <c r="E39" s="552"/>
      <c r="F39" s="552"/>
      <c r="G39" s="553"/>
      <c r="H39" s="552"/>
      <c r="I39" s="552"/>
      <c r="J39" s="553"/>
      <c r="K39" s="552"/>
      <c r="L39" s="552"/>
      <c r="M39" s="552"/>
      <c r="N39" s="553"/>
      <c r="O39" s="552"/>
      <c r="P39" s="552"/>
      <c r="Q39" s="553"/>
      <c r="R39" s="553"/>
    </row>
    <row r="40" spans="1:18" ht="12">
      <c r="A40" s="436" t="s">
        <v>462</v>
      </c>
      <c r="B40" s="442" t="s">
        <v>507</v>
      </c>
      <c r="C40" s="437" t="s">
        <v>508</v>
      </c>
      <c r="D40" s="553"/>
      <c r="E40" s="553"/>
      <c r="F40" s="553"/>
      <c r="G40" s="553"/>
      <c r="H40" s="553"/>
      <c r="I40" s="553"/>
      <c r="J40" s="553"/>
      <c r="K40" s="553"/>
      <c r="L40" s="553"/>
      <c r="M40" s="553"/>
      <c r="N40" s="553"/>
      <c r="O40" s="553"/>
      <c r="P40" s="553"/>
      <c r="Q40" s="553"/>
      <c r="R40" s="553"/>
    </row>
    <row r="41" spans="1:18" ht="12">
      <c r="A41" s="436"/>
      <c r="B41" s="444" t="s">
        <v>114</v>
      </c>
      <c r="C41" s="437" t="s">
        <v>509</v>
      </c>
      <c r="D41" s="552"/>
      <c r="E41" s="552"/>
      <c r="F41" s="552"/>
      <c r="G41" s="553"/>
      <c r="H41" s="552"/>
      <c r="I41" s="552"/>
      <c r="J41" s="553">
        <f>G41+H41-I41</f>
        <v>0</v>
      </c>
      <c r="K41" s="552"/>
      <c r="L41" s="552"/>
      <c r="M41" s="552"/>
      <c r="N41" s="553"/>
      <c r="O41" s="552"/>
      <c r="P41" s="552"/>
      <c r="Q41" s="553"/>
      <c r="R41" s="553"/>
    </row>
    <row r="42" spans="1:18" ht="12">
      <c r="A42" s="436"/>
      <c r="B42" s="444" t="s">
        <v>510</v>
      </c>
      <c r="C42" s="437" t="s">
        <v>511</v>
      </c>
      <c r="D42" s="552"/>
      <c r="E42" s="552"/>
      <c r="F42" s="552"/>
      <c r="G42" s="553"/>
      <c r="H42" s="552"/>
      <c r="I42" s="552"/>
      <c r="J42" s="553"/>
      <c r="K42" s="552"/>
      <c r="L42" s="552"/>
      <c r="M42" s="552"/>
      <c r="N42" s="553"/>
      <c r="O42" s="552"/>
      <c r="P42" s="552"/>
      <c r="Q42" s="553"/>
      <c r="R42" s="553"/>
    </row>
    <row r="43" spans="1:18" ht="12">
      <c r="A43" s="436"/>
      <c r="B43" s="444" t="s">
        <v>512</v>
      </c>
      <c r="C43" s="437" t="s">
        <v>513</v>
      </c>
      <c r="D43" s="552"/>
      <c r="E43" s="552"/>
      <c r="F43" s="552"/>
      <c r="G43" s="553"/>
      <c r="H43" s="552"/>
      <c r="I43" s="552"/>
      <c r="J43" s="553"/>
      <c r="K43" s="552"/>
      <c r="L43" s="552"/>
      <c r="M43" s="552"/>
      <c r="N43" s="553"/>
      <c r="O43" s="552"/>
      <c r="P43" s="552"/>
      <c r="Q43" s="553"/>
      <c r="R43" s="553"/>
    </row>
    <row r="44" spans="1:18" ht="24">
      <c r="A44" s="436"/>
      <c r="B44" s="444" t="s">
        <v>514</v>
      </c>
      <c r="C44" s="437" t="s">
        <v>515</v>
      </c>
      <c r="D44" s="552"/>
      <c r="E44" s="552"/>
      <c r="F44" s="552"/>
      <c r="G44" s="553"/>
      <c r="H44" s="552"/>
      <c r="I44" s="552"/>
      <c r="J44" s="553"/>
      <c r="K44" s="552"/>
      <c r="L44" s="552"/>
      <c r="M44" s="552"/>
      <c r="N44" s="553"/>
      <c r="O44" s="552"/>
      <c r="P44" s="552"/>
      <c r="Q44" s="553"/>
      <c r="R44" s="553"/>
    </row>
    <row r="45" spans="1:18" ht="12">
      <c r="A45" s="436" t="s">
        <v>465</v>
      </c>
      <c r="B45" s="444" t="s">
        <v>480</v>
      </c>
      <c r="C45" s="437" t="s">
        <v>516</v>
      </c>
      <c r="D45" s="552"/>
      <c r="E45" s="552"/>
      <c r="F45" s="552"/>
      <c r="G45" s="553">
        <f>D45+E45-F45</f>
        <v>0</v>
      </c>
      <c r="H45" s="552"/>
      <c r="I45" s="552"/>
      <c r="J45" s="553">
        <f>G45+H45-I45</f>
        <v>0</v>
      </c>
      <c r="K45" s="552"/>
      <c r="L45" s="552"/>
      <c r="M45" s="552"/>
      <c r="N45" s="553"/>
      <c r="O45" s="552"/>
      <c r="P45" s="552"/>
      <c r="Q45" s="553"/>
      <c r="R45" s="553">
        <f>J45-Q45</f>
        <v>0</v>
      </c>
    </row>
    <row r="46" spans="1:18" ht="12">
      <c r="A46" s="436"/>
      <c r="B46" s="439" t="s">
        <v>517</v>
      </c>
      <c r="C46" s="440" t="s">
        <v>518</v>
      </c>
      <c r="D46" s="555">
        <f>D45</f>
        <v>0</v>
      </c>
      <c r="E46" s="555">
        <f>E45</f>
        <v>0</v>
      </c>
      <c r="F46" s="555">
        <f>SUM(F42:F45)</f>
        <v>0</v>
      </c>
      <c r="G46" s="555">
        <f>SUM(G42:G45)</f>
        <v>0</v>
      </c>
      <c r="H46" s="555">
        <f>SUM(H42:H45)</f>
        <v>0</v>
      </c>
      <c r="I46" s="555">
        <f>SUM(I42:I45)</f>
        <v>0</v>
      </c>
      <c r="J46" s="555">
        <f>SUM(J42:J45)</f>
        <v>0</v>
      </c>
      <c r="K46" s="555"/>
      <c r="L46" s="555"/>
      <c r="M46" s="555"/>
      <c r="N46" s="555"/>
      <c r="O46" s="555"/>
      <c r="P46" s="555"/>
      <c r="Q46" s="555"/>
      <c r="R46" s="555">
        <f>SUM(R42:R45)</f>
        <v>0</v>
      </c>
    </row>
    <row r="47" spans="1:18" ht="12">
      <c r="A47" s="439" t="s">
        <v>519</v>
      </c>
      <c r="B47" s="439" t="s">
        <v>520</v>
      </c>
      <c r="C47" s="445" t="s">
        <v>521</v>
      </c>
      <c r="D47" s="552"/>
      <c r="E47" s="552"/>
      <c r="F47" s="552"/>
      <c r="G47" s="553"/>
      <c r="H47" s="552"/>
      <c r="I47" s="552"/>
      <c r="J47" s="553"/>
      <c r="K47" s="552"/>
      <c r="L47" s="552"/>
      <c r="M47" s="552"/>
      <c r="N47" s="553"/>
      <c r="O47" s="552"/>
      <c r="P47" s="552"/>
      <c r="Q47" s="553"/>
      <c r="R47" s="553"/>
    </row>
    <row r="48" spans="1:18" ht="12">
      <c r="A48" s="436"/>
      <c r="B48" s="439" t="s">
        <v>522</v>
      </c>
      <c r="C48" s="440" t="s">
        <v>523</v>
      </c>
      <c r="D48" s="555">
        <f>D47+D25+D26+D27+D33+D46</f>
        <v>81842</v>
      </c>
      <c r="E48" s="555">
        <f t="shared" ref="E48:R48" si="1">E47+E25+E26+E27+E33+E46</f>
        <v>672</v>
      </c>
      <c r="F48" s="555">
        <f t="shared" si="1"/>
        <v>0</v>
      </c>
      <c r="G48" s="555">
        <f t="shared" si="1"/>
        <v>82514</v>
      </c>
      <c r="H48" s="555">
        <f t="shared" si="1"/>
        <v>3287</v>
      </c>
      <c r="I48" s="555">
        <f t="shared" si="1"/>
        <v>463</v>
      </c>
      <c r="J48" s="555">
        <f t="shared" si="1"/>
        <v>85338</v>
      </c>
      <c r="K48" s="555">
        <f t="shared" si="1"/>
        <v>12</v>
      </c>
      <c r="L48" s="555">
        <f t="shared" si="1"/>
        <v>9</v>
      </c>
      <c r="M48" s="555">
        <f t="shared" si="1"/>
        <v>0</v>
      </c>
      <c r="N48" s="555">
        <f t="shared" si="1"/>
        <v>21</v>
      </c>
      <c r="O48" s="555">
        <f t="shared" si="1"/>
        <v>0</v>
      </c>
      <c r="P48" s="555">
        <f t="shared" si="1"/>
        <v>0</v>
      </c>
      <c r="Q48" s="555">
        <f t="shared" si="1"/>
        <v>21</v>
      </c>
      <c r="R48" s="555">
        <f t="shared" si="1"/>
        <v>85317</v>
      </c>
    </row>
    <row r="49" spans="1:18" ht="12">
      <c r="A49" s="446"/>
      <c r="B49" s="446"/>
      <c r="C49" s="446"/>
      <c r="D49" s="447"/>
      <c r="E49" s="447"/>
      <c r="F49" s="447"/>
      <c r="G49" s="448"/>
      <c r="H49" s="448"/>
      <c r="I49" s="448"/>
      <c r="J49" s="448"/>
      <c r="K49" s="448"/>
      <c r="L49" s="448"/>
      <c r="M49" s="448"/>
      <c r="N49" s="448"/>
      <c r="O49" s="448"/>
      <c r="P49" s="448"/>
      <c r="Q49" s="448"/>
      <c r="R49" s="448"/>
    </row>
    <row r="50" spans="1:18" ht="12">
      <c r="A50" s="446"/>
      <c r="B50" s="446" t="s">
        <v>524</v>
      </c>
      <c r="C50" s="446"/>
      <c r="D50" s="449"/>
      <c r="E50" s="449"/>
      <c r="F50" s="449"/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</row>
    <row r="51" spans="1:18" ht="12">
      <c r="A51" s="446"/>
      <c r="B51" s="446"/>
      <c r="C51" s="446"/>
      <c r="D51" s="449"/>
      <c r="E51" s="449"/>
      <c r="F51" s="449"/>
      <c r="G51" s="450"/>
      <c r="H51" s="450"/>
      <c r="I51" s="450"/>
      <c r="J51" s="450"/>
      <c r="K51" s="450"/>
      <c r="L51" s="451"/>
      <c r="M51" s="450"/>
      <c r="N51" s="450"/>
      <c r="O51" s="450"/>
      <c r="P51" s="450"/>
      <c r="Q51" s="450"/>
      <c r="R51" s="451"/>
    </row>
    <row r="52" spans="1:18" ht="12">
      <c r="A52" s="446"/>
      <c r="B52" s="452" t="str">
        <f>'Справка№4-ОСК'!A42</f>
        <v>Дата на съставяне : 16.01.2019</v>
      </c>
      <c r="C52" s="452"/>
      <c r="D52" s="453"/>
      <c r="E52" s="453"/>
      <c r="F52" s="453"/>
      <c r="G52" s="446"/>
      <c r="H52" s="454"/>
      <c r="I52" s="454"/>
      <c r="J52" s="454"/>
      <c r="K52" s="629"/>
      <c r="L52" s="629"/>
      <c r="M52" s="629"/>
      <c r="N52" s="629"/>
      <c r="O52" s="630"/>
      <c r="P52" s="631"/>
      <c r="Q52" s="631"/>
      <c r="R52" s="631"/>
    </row>
    <row r="53" spans="1:18">
      <c r="A53" s="455"/>
      <c r="B53" s="455"/>
      <c r="C53" s="455"/>
      <c r="D53" s="456"/>
      <c r="E53" s="456"/>
      <c r="F53" s="456"/>
      <c r="G53" s="455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</row>
    <row r="54" spans="1:18" ht="13.8">
      <c r="A54" s="455"/>
      <c r="B54" s="612" t="s">
        <v>844</v>
      </c>
      <c r="C54" s="612"/>
      <c r="D54" s="612"/>
      <c r="E54" s="456"/>
      <c r="F54" s="456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</row>
    <row r="55" spans="1:18" ht="13.8">
      <c r="A55" s="455"/>
      <c r="B55" s="137"/>
      <c r="C55" s="138"/>
      <c r="D55" s="137"/>
      <c r="E55" s="456"/>
      <c r="F55" s="456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</row>
    <row r="56" spans="1:18" ht="15" customHeight="1">
      <c r="A56" s="455"/>
      <c r="B56" s="612" t="s">
        <v>845</v>
      </c>
      <c r="C56" s="613"/>
      <c r="D56" s="613"/>
      <c r="E56" s="456"/>
      <c r="F56" s="456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 t="s">
        <v>846</v>
      </c>
    </row>
    <row r="57" spans="1:18">
      <c r="A57" s="455"/>
      <c r="B57" s="455"/>
      <c r="C57" s="455"/>
      <c r="D57" s="456"/>
      <c r="E57" s="456"/>
      <c r="F57" s="456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</row>
    <row r="58" spans="1:18">
      <c r="A58" s="455"/>
      <c r="B58" s="455"/>
      <c r="C58" s="455"/>
      <c r="D58" s="456"/>
      <c r="E58" s="456"/>
      <c r="F58" s="456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</row>
    <row r="59" spans="1:18">
      <c r="D59" s="324"/>
      <c r="E59" s="324"/>
      <c r="F59" s="324"/>
    </row>
    <row r="60" spans="1:18">
      <c r="D60" s="324"/>
      <c r="E60" s="324"/>
      <c r="F60" s="324"/>
    </row>
    <row r="61" spans="1:18">
      <c r="D61" s="324"/>
      <c r="E61" s="324"/>
      <c r="F61" s="324"/>
    </row>
    <row r="62" spans="1:18">
      <c r="D62" s="324"/>
      <c r="E62" s="324"/>
      <c r="F62" s="324"/>
    </row>
    <row r="63" spans="1:18">
      <c r="D63" s="324"/>
      <c r="E63" s="324"/>
      <c r="F63" s="324"/>
    </row>
    <row r="64" spans="1:18">
      <c r="D64" s="324"/>
      <c r="E64" s="324"/>
      <c r="F64" s="324"/>
    </row>
    <row r="65" spans="4:6">
      <c r="D65" s="324"/>
      <c r="E65" s="324"/>
      <c r="F65" s="324"/>
    </row>
    <row r="66" spans="4:6">
      <c r="D66" s="324"/>
      <c r="E66" s="324"/>
      <c r="F66" s="324"/>
    </row>
    <row r="67" spans="4:6">
      <c r="D67" s="324"/>
      <c r="E67" s="324"/>
      <c r="F67" s="324"/>
    </row>
    <row r="68" spans="4:6">
      <c r="D68" s="324"/>
      <c r="E68" s="324"/>
      <c r="F68" s="324"/>
    </row>
    <row r="69" spans="4:6">
      <c r="D69" s="324"/>
      <c r="E69" s="324"/>
      <c r="F69" s="324"/>
    </row>
    <row r="70" spans="4:6">
      <c r="D70" s="324"/>
      <c r="E70" s="324"/>
      <c r="F70" s="324"/>
    </row>
    <row r="71" spans="4:6">
      <c r="D71" s="324"/>
      <c r="E71" s="324"/>
      <c r="F71" s="324"/>
    </row>
    <row r="72" spans="4:6">
      <c r="D72" s="324"/>
      <c r="E72" s="324"/>
      <c r="F72" s="324"/>
    </row>
    <row r="73" spans="4:6">
      <c r="D73" s="324"/>
      <c r="E73" s="324"/>
      <c r="F73" s="324"/>
    </row>
    <row r="74" spans="4:6">
      <c r="D74" s="324"/>
      <c r="E74" s="324"/>
      <c r="F74" s="324"/>
    </row>
    <row r="75" spans="4:6">
      <c r="D75" s="324"/>
      <c r="E75" s="324"/>
      <c r="F75" s="324"/>
    </row>
    <row r="76" spans="4:6">
      <c r="E76" s="324"/>
      <c r="F76" s="324"/>
    </row>
    <row r="77" spans="4:6">
      <c r="E77" s="324"/>
      <c r="F77" s="324"/>
    </row>
    <row r="78" spans="4:6">
      <c r="E78" s="324"/>
      <c r="F78" s="324"/>
    </row>
    <row r="79" spans="4:6">
      <c r="E79" s="324"/>
      <c r="F79" s="324"/>
    </row>
    <row r="80" spans="4:6">
      <c r="E80" s="324"/>
      <c r="F80" s="324"/>
    </row>
    <row r="81" spans="5:6">
      <c r="E81" s="324"/>
      <c r="F81" s="324"/>
    </row>
    <row r="82" spans="5:6">
      <c r="E82" s="324"/>
      <c r="F82" s="324"/>
    </row>
    <row r="83" spans="5:6">
      <c r="E83" s="324"/>
      <c r="F83" s="324"/>
    </row>
    <row r="84" spans="5:6">
      <c r="E84" s="324"/>
      <c r="F84" s="324"/>
    </row>
    <row r="85" spans="5:6">
      <c r="E85" s="324"/>
      <c r="F85" s="324"/>
    </row>
    <row r="86" spans="5:6">
      <c r="E86" s="324"/>
      <c r="F86" s="324"/>
    </row>
    <row r="87" spans="5:6">
      <c r="E87" s="324"/>
      <c r="F87" s="324"/>
    </row>
    <row r="88" spans="5:6">
      <c r="E88" s="324"/>
      <c r="F88" s="324"/>
    </row>
    <row r="89" spans="5:6">
      <c r="E89" s="324"/>
      <c r="F89" s="324"/>
    </row>
    <row r="90" spans="5:6">
      <c r="E90" s="324"/>
      <c r="F90" s="324"/>
    </row>
    <row r="91" spans="5:6">
      <c r="E91" s="324"/>
      <c r="F91" s="324"/>
    </row>
    <row r="92" spans="5:6">
      <c r="E92" s="324"/>
      <c r="F92" s="324"/>
    </row>
    <row r="93" spans="5:6">
      <c r="E93" s="324"/>
      <c r="F93" s="324"/>
    </row>
    <row r="94" spans="5:6">
      <c r="E94" s="324"/>
      <c r="F94" s="324"/>
    </row>
    <row r="95" spans="5:6">
      <c r="E95" s="324"/>
      <c r="F95" s="324"/>
    </row>
    <row r="96" spans="5:6">
      <c r="E96" s="324"/>
      <c r="F96" s="324"/>
    </row>
    <row r="97" spans="5:6">
      <c r="E97" s="324"/>
      <c r="F97" s="324"/>
    </row>
    <row r="98" spans="5:6">
      <c r="E98" s="324"/>
      <c r="F98" s="324"/>
    </row>
    <row r="99" spans="5:6">
      <c r="E99" s="324"/>
      <c r="F99" s="324"/>
    </row>
    <row r="100" spans="5:6">
      <c r="E100" s="324"/>
      <c r="F100" s="324"/>
    </row>
    <row r="101" spans="5:6">
      <c r="E101" s="324"/>
      <c r="F101" s="324"/>
    </row>
    <row r="102" spans="5:6">
      <c r="E102" s="324"/>
      <c r="F102" s="324"/>
    </row>
    <row r="103" spans="5:6">
      <c r="E103" s="324"/>
      <c r="F103" s="324"/>
    </row>
    <row r="104" spans="5:6">
      <c r="E104" s="324"/>
      <c r="F104" s="324"/>
    </row>
    <row r="105" spans="5:6">
      <c r="E105" s="324"/>
      <c r="F105" s="324"/>
    </row>
    <row r="106" spans="5:6">
      <c r="E106" s="324"/>
      <c r="F106" s="324"/>
    </row>
    <row r="107" spans="5:6">
      <c r="E107" s="324"/>
      <c r="F107" s="324"/>
    </row>
    <row r="108" spans="5:6">
      <c r="E108" s="324"/>
      <c r="F108" s="324"/>
    </row>
    <row r="109" spans="5:6">
      <c r="E109" s="324"/>
      <c r="F109" s="324"/>
    </row>
    <row r="110" spans="5:6">
      <c r="E110" s="324"/>
      <c r="F110" s="324"/>
    </row>
    <row r="111" spans="5:6">
      <c r="E111" s="324"/>
      <c r="F111" s="324"/>
    </row>
    <row r="112" spans="5:6">
      <c r="E112" s="324"/>
      <c r="F112" s="324"/>
    </row>
    <row r="113" spans="5:6">
      <c r="E113" s="324"/>
      <c r="F113" s="324"/>
    </row>
    <row r="114" spans="5:6">
      <c r="E114" s="324"/>
      <c r="F114" s="324"/>
    </row>
    <row r="115" spans="5:6">
      <c r="E115" s="324"/>
      <c r="F115" s="324"/>
    </row>
    <row r="116" spans="5:6">
      <c r="E116" s="324"/>
      <c r="F116" s="324"/>
    </row>
    <row r="117" spans="5:6">
      <c r="E117" s="324"/>
      <c r="F117" s="324"/>
    </row>
    <row r="118" spans="5:6">
      <c r="E118" s="324"/>
      <c r="F118" s="324"/>
    </row>
    <row r="119" spans="5:6">
      <c r="E119" s="324"/>
      <c r="F119" s="324"/>
    </row>
    <row r="120" spans="5:6">
      <c r="E120" s="324"/>
      <c r="F120" s="324"/>
    </row>
    <row r="121" spans="5:6">
      <c r="E121" s="324"/>
      <c r="F121" s="324"/>
    </row>
    <row r="122" spans="5:6">
      <c r="E122" s="324"/>
      <c r="F122" s="324"/>
    </row>
    <row r="123" spans="5:6">
      <c r="E123" s="324"/>
      <c r="F123" s="324"/>
    </row>
    <row r="124" spans="5:6">
      <c r="E124" s="324"/>
      <c r="F124" s="324"/>
    </row>
    <row r="125" spans="5:6">
      <c r="E125" s="324"/>
      <c r="F125" s="324"/>
    </row>
    <row r="126" spans="5:6">
      <c r="E126" s="324"/>
      <c r="F126" s="324"/>
    </row>
    <row r="127" spans="5:6">
      <c r="E127" s="324"/>
      <c r="F127" s="324"/>
    </row>
    <row r="128" spans="5:6">
      <c r="E128" s="324"/>
      <c r="F128" s="324"/>
    </row>
    <row r="129" spans="5:6">
      <c r="E129" s="324"/>
      <c r="F129" s="324"/>
    </row>
    <row r="130" spans="5:6">
      <c r="E130" s="324"/>
      <c r="F130" s="324"/>
    </row>
    <row r="131" spans="5:6">
      <c r="E131" s="324"/>
      <c r="F131" s="324"/>
    </row>
    <row r="132" spans="5:6">
      <c r="E132" s="324"/>
      <c r="F132" s="324"/>
    </row>
    <row r="133" spans="5:6">
      <c r="E133" s="324"/>
      <c r="F133" s="324"/>
    </row>
    <row r="134" spans="5:6">
      <c r="E134" s="324"/>
      <c r="F134" s="324"/>
    </row>
    <row r="135" spans="5:6">
      <c r="E135" s="324"/>
      <c r="F135" s="324"/>
    </row>
    <row r="136" spans="5:6">
      <c r="E136" s="324"/>
      <c r="F136" s="324"/>
    </row>
    <row r="137" spans="5:6">
      <c r="E137" s="324"/>
      <c r="F137" s="324"/>
    </row>
    <row r="138" spans="5:6">
      <c r="E138" s="324"/>
      <c r="F138" s="324"/>
    </row>
    <row r="139" spans="5:6">
      <c r="E139" s="324"/>
      <c r="F139" s="324"/>
    </row>
    <row r="140" spans="5:6">
      <c r="E140" s="324"/>
      <c r="F140" s="324"/>
    </row>
    <row r="141" spans="5:6">
      <c r="E141" s="324"/>
      <c r="F141" s="324"/>
    </row>
    <row r="142" spans="5:6">
      <c r="E142" s="324"/>
      <c r="F142" s="324"/>
    </row>
    <row r="143" spans="5:6">
      <c r="E143" s="324"/>
      <c r="F143" s="324"/>
    </row>
    <row r="144" spans="5:6">
      <c r="E144" s="324"/>
      <c r="F144" s="324"/>
    </row>
    <row r="145" spans="5:6">
      <c r="E145" s="324"/>
      <c r="F145" s="324"/>
    </row>
    <row r="146" spans="5:6">
      <c r="E146" s="324"/>
      <c r="F146" s="324"/>
    </row>
    <row r="147" spans="5:6">
      <c r="E147" s="324"/>
      <c r="F147" s="324"/>
    </row>
    <row r="148" spans="5:6">
      <c r="E148" s="324"/>
      <c r="F148" s="324"/>
    </row>
    <row r="149" spans="5:6">
      <c r="E149" s="324"/>
      <c r="F149" s="324"/>
    </row>
    <row r="150" spans="5:6">
      <c r="E150" s="324"/>
      <c r="F150" s="324"/>
    </row>
    <row r="151" spans="5:6">
      <c r="E151" s="324"/>
      <c r="F151" s="324"/>
    </row>
    <row r="152" spans="5:6">
      <c r="E152" s="324"/>
      <c r="F152" s="324"/>
    </row>
    <row r="153" spans="5:6">
      <c r="E153" s="324"/>
      <c r="F153" s="324"/>
    </row>
    <row r="154" spans="5:6">
      <c r="E154" s="324"/>
      <c r="F154" s="324"/>
    </row>
    <row r="155" spans="5:6">
      <c r="E155" s="324"/>
      <c r="F155" s="324"/>
    </row>
    <row r="156" spans="5:6">
      <c r="E156" s="324"/>
      <c r="F156" s="324"/>
    </row>
    <row r="157" spans="5:6">
      <c r="E157" s="324"/>
      <c r="F157" s="324"/>
    </row>
    <row r="158" spans="5:6">
      <c r="E158" s="324"/>
      <c r="F158" s="324"/>
    </row>
    <row r="159" spans="5:6">
      <c r="E159" s="324"/>
      <c r="F159" s="324"/>
    </row>
    <row r="160" spans="5:6">
      <c r="E160" s="324"/>
      <c r="F160" s="324"/>
    </row>
    <row r="161" spans="5:6">
      <c r="E161" s="324"/>
      <c r="F161" s="324"/>
    </row>
    <row r="162" spans="5:6">
      <c r="E162" s="324"/>
      <c r="F162" s="324"/>
    </row>
    <row r="163" spans="5:6">
      <c r="E163" s="324"/>
      <c r="F163" s="324"/>
    </row>
    <row r="164" spans="5:6">
      <c r="E164" s="324"/>
      <c r="F164" s="324"/>
    </row>
    <row r="165" spans="5:6">
      <c r="E165" s="324"/>
      <c r="F165" s="324"/>
    </row>
    <row r="166" spans="5:6">
      <c r="E166" s="324"/>
      <c r="F166" s="324"/>
    </row>
    <row r="167" spans="5:6">
      <c r="E167" s="324"/>
      <c r="F167" s="324"/>
    </row>
    <row r="168" spans="5:6">
      <c r="E168" s="324"/>
      <c r="F168" s="324"/>
    </row>
    <row r="169" spans="5:6">
      <c r="E169" s="324"/>
      <c r="F169" s="324"/>
    </row>
    <row r="170" spans="5:6">
      <c r="E170" s="324"/>
      <c r="F170" s="324"/>
    </row>
    <row r="171" spans="5:6">
      <c r="E171" s="324"/>
      <c r="F171" s="324"/>
    </row>
    <row r="172" spans="5:6">
      <c r="E172" s="324"/>
      <c r="F172" s="324"/>
    </row>
    <row r="173" spans="5:6">
      <c r="E173" s="324"/>
      <c r="F173" s="324"/>
    </row>
    <row r="174" spans="5:6">
      <c r="E174" s="324"/>
      <c r="F174" s="324"/>
    </row>
    <row r="175" spans="5:6">
      <c r="E175" s="324"/>
      <c r="F175" s="324"/>
    </row>
    <row r="176" spans="5:6">
      <c r="E176" s="324"/>
      <c r="F176" s="324"/>
    </row>
    <row r="177" spans="5:6">
      <c r="E177" s="324"/>
      <c r="F177" s="324"/>
    </row>
    <row r="178" spans="5:6">
      <c r="E178" s="324"/>
      <c r="F178" s="324"/>
    </row>
    <row r="179" spans="5:6">
      <c r="E179" s="324"/>
      <c r="F179" s="324"/>
    </row>
    <row r="180" spans="5:6">
      <c r="E180" s="324"/>
      <c r="F180" s="324"/>
    </row>
    <row r="181" spans="5:6">
      <c r="E181" s="324"/>
      <c r="F181" s="324"/>
    </row>
    <row r="182" spans="5:6">
      <c r="E182" s="324"/>
      <c r="F182" s="324"/>
    </row>
    <row r="183" spans="5:6">
      <c r="E183" s="324"/>
      <c r="F183" s="324"/>
    </row>
    <row r="184" spans="5:6">
      <c r="E184" s="324"/>
      <c r="F184" s="324"/>
    </row>
    <row r="185" spans="5:6">
      <c r="E185" s="324"/>
      <c r="F185" s="324"/>
    </row>
    <row r="186" spans="5:6">
      <c r="E186" s="324"/>
      <c r="F186" s="324"/>
    </row>
    <row r="187" spans="5:6">
      <c r="E187" s="324"/>
      <c r="F187" s="324"/>
    </row>
    <row r="188" spans="5:6">
      <c r="E188" s="324"/>
      <c r="F188" s="324"/>
    </row>
    <row r="189" spans="5:6">
      <c r="E189" s="324"/>
      <c r="F189" s="324"/>
    </row>
    <row r="190" spans="5:6">
      <c r="E190" s="324"/>
      <c r="F190" s="324"/>
    </row>
    <row r="191" spans="5:6">
      <c r="E191" s="324"/>
      <c r="F191" s="324"/>
    </row>
    <row r="192" spans="5:6">
      <c r="E192" s="324"/>
      <c r="F192" s="324"/>
    </row>
    <row r="193" spans="5:6">
      <c r="E193" s="324"/>
      <c r="F193" s="324"/>
    </row>
    <row r="194" spans="5:6">
      <c r="E194" s="324"/>
      <c r="F194" s="324"/>
    </row>
    <row r="195" spans="5:6">
      <c r="E195" s="324"/>
      <c r="F195" s="324"/>
    </row>
    <row r="196" spans="5:6">
      <c r="E196" s="324"/>
      <c r="F196" s="324"/>
    </row>
    <row r="197" spans="5:6">
      <c r="E197" s="324"/>
      <c r="F197" s="324"/>
    </row>
    <row r="198" spans="5:6">
      <c r="E198" s="324"/>
      <c r="F198" s="324"/>
    </row>
    <row r="199" spans="5:6">
      <c r="E199" s="324"/>
      <c r="F199" s="324"/>
    </row>
    <row r="200" spans="5:6">
      <c r="E200" s="324"/>
      <c r="F200" s="324"/>
    </row>
    <row r="201" spans="5:6">
      <c r="E201" s="324"/>
      <c r="F201" s="324"/>
    </row>
    <row r="202" spans="5:6">
      <c r="E202" s="324"/>
      <c r="F202" s="324"/>
    </row>
    <row r="203" spans="5:6">
      <c r="E203" s="324"/>
      <c r="F203" s="324"/>
    </row>
    <row r="204" spans="5:6">
      <c r="E204" s="324"/>
      <c r="F204" s="324"/>
    </row>
    <row r="205" spans="5:6">
      <c r="E205" s="324"/>
      <c r="F205" s="324"/>
    </row>
    <row r="206" spans="5:6">
      <c r="E206" s="324"/>
      <c r="F206" s="324"/>
    </row>
    <row r="207" spans="5:6">
      <c r="E207" s="324"/>
      <c r="F207" s="324"/>
    </row>
    <row r="208" spans="5:6">
      <c r="E208" s="324"/>
      <c r="F208" s="324"/>
    </row>
    <row r="209" spans="5:6">
      <c r="E209" s="324"/>
      <c r="F209" s="324"/>
    </row>
    <row r="210" spans="5:6">
      <c r="E210" s="324"/>
      <c r="F210" s="324"/>
    </row>
    <row r="211" spans="5:6">
      <c r="E211" s="324"/>
      <c r="F211" s="324"/>
    </row>
    <row r="212" spans="5:6">
      <c r="E212" s="324"/>
      <c r="F212" s="324"/>
    </row>
    <row r="213" spans="5:6">
      <c r="E213" s="324"/>
      <c r="F213" s="324"/>
    </row>
    <row r="214" spans="5:6">
      <c r="E214" s="324"/>
      <c r="F214" s="324"/>
    </row>
    <row r="215" spans="5:6">
      <c r="E215" s="324"/>
      <c r="F215" s="324"/>
    </row>
    <row r="216" spans="5:6">
      <c r="E216" s="324"/>
      <c r="F216" s="324"/>
    </row>
    <row r="217" spans="5:6">
      <c r="E217" s="324"/>
      <c r="F217" s="324"/>
    </row>
    <row r="218" spans="5:6">
      <c r="E218" s="324"/>
      <c r="F218" s="324"/>
    </row>
    <row r="219" spans="5:6">
      <c r="E219" s="324"/>
      <c r="F219" s="324"/>
    </row>
    <row r="220" spans="5:6">
      <c r="E220" s="324"/>
      <c r="F220" s="324"/>
    </row>
    <row r="221" spans="5:6">
      <c r="E221" s="324"/>
      <c r="F221" s="324"/>
    </row>
    <row r="222" spans="5:6">
      <c r="E222" s="324"/>
      <c r="F222" s="324"/>
    </row>
    <row r="223" spans="5:6">
      <c r="E223" s="324"/>
      <c r="F223" s="324"/>
    </row>
    <row r="224" spans="5:6">
      <c r="E224" s="324"/>
      <c r="F224" s="324"/>
    </row>
    <row r="225" spans="5:6">
      <c r="E225" s="324"/>
      <c r="F225" s="324"/>
    </row>
    <row r="226" spans="5:6">
      <c r="E226" s="324"/>
      <c r="F226" s="324"/>
    </row>
    <row r="227" spans="5:6">
      <c r="E227" s="324"/>
      <c r="F227" s="324"/>
    </row>
    <row r="228" spans="5:6">
      <c r="E228" s="324"/>
      <c r="F228" s="324"/>
    </row>
    <row r="229" spans="5:6">
      <c r="E229" s="324"/>
      <c r="F229" s="324"/>
    </row>
    <row r="230" spans="5:6">
      <c r="E230" s="324"/>
      <c r="F230" s="324"/>
    </row>
    <row r="231" spans="5:6">
      <c r="E231" s="324"/>
      <c r="F231" s="324"/>
    </row>
    <row r="232" spans="5:6">
      <c r="E232" s="324"/>
      <c r="F232" s="324"/>
    </row>
    <row r="233" spans="5:6">
      <c r="E233" s="324"/>
      <c r="F233" s="324"/>
    </row>
    <row r="234" spans="5:6">
      <c r="E234" s="324"/>
      <c r="F234" s="324"/>
    </row>
    <row r="235" spans="5:6">
      <c r="E235" s="324"/>
      <c r="F235" s="324"/>
    </row>
    <row r="236" spans="5:6">
      <c r="E236" s="324"/>
      <c r="F236" s="324"/>
    </row>
    <row r="237" spans="5:6">
      <c r="E237" s="324"/>
      <c r="F237" s="324"/>
    </row>
    <row r="238" spans="5:6">
      <c r="E238" s="324"/>
      <c r="F238" s="324"/>
    </row>
    <row r="239" spans="5:6">
      <c r="E239" s="324"/>
      <c r="F239" s="324"/>
    </row>
    <row r="240" spans="5:6">
      <c r="E240" s="324"/>
      <c r="F240" s="324"/>
    </row>
  </sheetData>
  <mergeCells count="19">
    <mergeCell ref="B54:D54"/>
    <mergeCell ref="B56:D56"/>
    <mergeCell ref="A11:B11"/>
    <mergeCell ref="C11:E11"/>
    <mergeCell ref="M11:N11"/>
    <mergeCell ref="O11:Q11"/>
    <mergeCell ref="K52:N52"/>
    <mergeCell ref="O52:R52"/>
    <mergeCell ref="J13:J14"/>
    <mergeCell ref="A9:B9"/>
    <mergeCell ref="C9:H9"/>
    <mergeCell ref="M9:O9"/>
    <mergeCell ref="P9:Q9"/>
    <mergeCell ref="A10:B10"/>
    <mergeCell ref="R13:R14"/>
    <mergeCell ref="A12:B12"/>
    <mergeCell ref="A13:B14"/>
    <mergeCell ref="C13:C14"/>
    <mergeCell ref="Q13:Q1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6:F27 H29:I31 K26:M27 O27:P27 H26:I27 K17:M24 O17:P24 D29:F31 K29:M31 D36:F39 H36:I39 K36:M39 O36:P39 E41:F44 D41:D45 H41:I45 K41:M45 O41:P45 O29:P31 D47:F47 H47:I47 K47:M47 O47:P47 D17:F24 H17:I24">
      <formula1>0</formula1>
      <formula2>9999999999999990</formula2>
    </dataValidation>
  </dataValidations>
  <pageMargins left="0.74803149606299213" right="0.74803149606299213" top="0" bottom="0" header="0" footer="0"/>
  <pageSetup paperSize="9" scale="7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7:AC337"/>
  <sheetViews>
    <sheetView topLeftCell="A115" workbookViewId="0">
      <selection activeCell="D76" sqref="D76"/>
    </sheetView>
  </sheetViews>
  <sheetFormatPr defaultColWidth="10.44140625" defaultRowHeight="11.4"/>
  <cols>
    <col min="1" max="1" width="57.44140625" style="322" customWidth="1"/>
    <col min="2" max="2" width="8.44140625" style="385" customWidth="1"/>
    <col min="3" max="3" width="14.44140625" style="322" customWidth="1"/>
    <col min="4" max="4" width="10.44140625" style="322" customWidth="1"/>
    <col min="5" max="5" width="11.44140625" style="322" customWidth="1"/>
    <col min="6" max="6" width="14" style="322" customWidth="1"/>
    <col min="7" max="26" width="10.44140625" style="322" hidden="1" customWidth="1"/>
    <col min="27" max="27" width="10.44140625" style="322" customWidth="1"/>
    <col min="28" max="28" width="12.44140625" style="328" bestFit="1" customWidth="1"/>
    <col min="29" max="29" width="10.5546875" style="322" bestFit="1" customWidth="1"/>
    <col min="30" max="16384" width="10.44140625" style="322"/>
  </cols>
  <sheetData>
    <row r="7" spans="1:28" ht="24" customHeight="1">
      <c r="A7" s="646" t="s">
        <v>525</v>
      </c>
      <c r="B7" s="646"/>
      <c r="C7" s="646"/>
      <c r="D7" s="646"/>
      <c r="E7" s="646"/>
      <c r="F7" s="326"/>
      <c r="G7" s="327"/>
      <c r="H7" s="327"/>
      <c r="I7" s="327"/>
      <c r="J7" s="327"/>
      <c r="K7" s="327"/>
      <c r="L7" s="327"/>
      <c r="M7" s="327"/>
      <c r="N7" s="327"/>
      <c r="O7" s="327"/>
    </row>
    <row r="8" spans="1:28" ht="12">
      <c r="A8" s="329"/>
      <c r="B8" s="330"/>
      <c r="C8" s="331"/>
      <c r="E8" s="332"/>
      <c r="F8" s="333"/>
      <c r="G8" s="327"/>
      <c r="H8" s="327"/>
      <c r="I8" s="327"/>
      <c r="J8" s="327"/>
      <c r="K8" s="327"/>
      <c r="L8" s="327"/>
      <c r="M8" s="327"/>
      <c r="N8" s="327"/>
      <c r="O8" s="327"/>
    </row>
    <row r="9" spans="1:28" ht="13.65" customHeight="1">
      <c r="A9" s="647" t="s">
        <v>841</v>
      </c>
      <c r="B9" s="647"/>
      <c r="C9" s="521"/>
      <c r="D9" s="334" t="s">
        <v>2</v>
      </c>
      <c r="E9" s="335">
        <v>131350366</v>
      </c>
      <c r="F9" s="336"/>
      <c r="G9" s="336"/>
      <c r="H9" s="336"/>
      <c r="I9" s="336"/>
      <c r="J9" s="336"/>
      <c r="K9" s="336"/>
      <c r="L9" s="336"/>
      <c r="M9" s="336"/>
      <c r="N9" s="336"/>
      <c r="O9" s="336"/>
    </row>
    <row r="10" spans="1:28" s="115" customFormat="1" ht="13.8">
      <c r="A10" s="518" t="str">
        <f>' Справка №5'!A10:B10</f>
        <v>Неодитиран и незаверен отчет</v>
      </c>
      <c r="B10" s="519"/>
      <c r="C10" s="519"/>
      <c r="D10" s="519"/>
      <c r="E10" s="520"/>
      <c r="F10" s="138"/>
      <c r="G10" s="141"/>
      <c r="H10" s="138"/>
    </row>
    <row r="11" spans="1:28" s="324" customFormat="1" ht="13.8">
      <c r="A11" s="113" t="s">
        <v>268</v>
      </c>
      <c r="B11" s="648"/>
      <c r="C11" s="648"/>
      <c r="D11" s="334"/>
      <c r="E11" s="337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AB11" s="339"/>
    </row>
    <row r="12" spans="1:28" ht="12.75" customHeight="1">
      <c r="A12" s="634" t="str">
        <f>' Справка №5'!A12:B12</f>
        <v>Отчетен период:31.12.2018г.</v>
      </c>
      <c r="B12" s="631"/>
      <c r="C12" s="340"/>
      <c r="D12" s="340"/>
      <c r="E12" s="341" t="s">
        <v>526</v>
      </c>
      <c r="F12" s="342"/>
      <c r="G12" s="327"/>
      <c r="H12" s="327"/>
      <c r="I12" s="327"/>
      <c r="J12" s="327"/>
      <c r="K12" s="327"/>
      <c r="L12" s="327"/>
      <c r="M12" s="327"/>
      <c r="N12" s="327"/>
      <c r="O12" s="327"/>
    </row>
    <row r="13" spans="1:28" ht="12.75" customHeight="1">
      <c r="A13" s="634" t="s">
        <v>527</v>
      </c>
      <c r="B13" s="631"/>
      <c r="C13" s="340"/>
      <c r="D13" s="340"/>
      <c r="E13" s="341"/>
      <c r="F13" s="342"/>
      <c r="G13" s="327"/>
      <c r="H13" s="327"/>
      <c r="I13" s="327"/>
      <c r="J13" s="327"/>
      <c r="K13" s="327"/>
      <c r="L13" s="327"/>
      <c r="M13" s="327"/>
      <c r="N13" s="327"/>
      <c r="O13" s="327"/>
    </row>
    <row r="14" spans="1:28" s="323" customFormat="1" ht="22.8">
      <c r="A14" s="343" t="s">
        <v>381</v>
      </c>
      <c r="B14" s="344" t="s">
        <v>6</v>
      </c>
      <c r="C14" s="345" t="s">
        <v>528</v>
      </c>
      <c r="D14" s="346" t="s">
        <v>529</v>
      </c>
      <c r="E14" s="346"/>
      <c r="F14" s="347"/>
      <c r="G14" s="348"/>
      <c r="H14" s="348"/>
      <c r="I14" s="348"/>
      <c r="J14" s="348"/>
      <c r="K14" s="348"/>
      <c r="L14" s="348"/>
      <c r="M14" s="348"/>
      <c r="N14" s="348"/>
      <c r="O14" s="349"/>
      <c r="AB14" s="350"/>
    </row>
    <row r="15" spans="1:28" s="323" customFormat="1" ht="12">
      <c r="A15" s="343"/>
      <c r="B15" s="351"/>
      <c r="C15" s="345"/>
      <c r="D15" s="352" t="s">
        <v>530</v>
      </c>
      <c r="E15" s="353" t="s">
        <v>531</v>
      </c>
      <c r="F15" s="347"/>
      <c r="G15" s="348"/>
      <c r="H15" s="348"/>
      <c r="I15" s="348"/>
      <c r="J15" s="348"/>
      <c r="K15" s="348"/>
      <c r="L15" s="348"/>
      <c r="M15" s="348"/>
      <c r="N15" s="348"/>
      <c r="O15" s="348"/>
      <c r="AB15" s="350"/>
    </row>
    <row r="16" spans="1:28" s="323" customFormat="1" ht="12">
      <c r="A16" s="354" t="s">
        <v>8</v>
      </c>
      <c r="B16" s="351" t="s">
        <v>9</v>
      </c>
      <c r="C16" s="354">
        <v>1</v>
      </c>
      <c r="D16" s="354">
        <v>2</v>
      </c>
      <c r="E16" s="354">
        <v>3</v>
      </c>
      <c r="F16" s="347"/>
      <c r="G16" s="348"/>
      <c r="H16" s="348"/>
      <c r="I16" s="348"/>
      <c r="J16" s="348"/>
      <c r="K16" s="348"/>
      <c r="L16" s="348"/>
      <c r="M16" s="348"/>
      <c r="N16" s="348"/>
      <c r="O16" s="348"/>
      <c r="AB16" s="350"/>
    </row>
    <row r="17" spans="1:15" ht="12">
      <c r="A17" s="352" t="s">
        <v>532</v>
      </c>
      <c r="B17" s="355" t="s">
        <v>533</v>
      </c>
      <c r="C17" s="573"/>
      <c r="D17" s="573"/>
      <c r="E17" s="574"/>
      <c r="F17" s="575"/>
      <c r="G17" s="327"/>
      <c r="H17" s="327"/>
      <c r="I17" s="327"/>
      <c r="J17" s="327"/>
      <c r="K17" s="327"/>
      <c r="L17" s="327"/>
      <c r="M17" s="327"/>
      <c r="N17" s="327"/>
      <c r="O17" s="327"/>
    </row>
    <row r="18" spans="1:15" ht="12">
      <c r="A18" s="352" t="s">
        <v>534</v>
      </c>
      <c r="B18" s="356"/>
      <c r="C18" s="574"/>
      <c r="D18" s="574"/>
      <c r="E18" s="574"/>
      <c r="F18" s="575"/>
      <c r="G18" s="327"/>
      <c r="H18" s="327"/>
      <c r="I18" s="327"/>
      <c r="J18" s="327"/>
      <c r="K18" s="327"/>
      <c r="L18" s="327"/>
      <c r="M18" s="327"/>
      <c r="N18" s="327"/>
      <c r="O18" s="327"/>
    </row>
    <row r="19" spans="1:15" ht="12">
      <c r="A19" s="357" t="s">
        <v>535</v>
      </c>
      <c r="B19" s="358" t="s">
        <v>536</v>
      </c>
      <c r="C19" s="574"/>
      <c r="D19" s="574"/>
      <c r="E19" s="574"/>
      <c r="F19" s="575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2">
      <c r="A20" s="357" t="s">
        <v>537</v>
      </c>
      <c r="B20" s="358" t="s">
        <v>538</v>
      </c>
      <c r="C20" s="573"/>
      <c r="D20" s="573"/>
      <c r="E20" s="574"/>
      <c r="F20" s="575"/>
      <c r="G20" s="327"/>
      <c r="H20" s="327"/>
      <c r="I20" s="327"/>
      <c r="J20" s="327"/>
      <c r="K20" s="327"/>
      <c r="L20" s="327"/>
      <c r="M20" s="327"/>
      <c r="N20" s="327"/>
      <c r="O20" s="327"/>
    </row>
    <row r="21" spans="1:15" ht="12">
      <c r="A21" s="357" t="s">
        <v>539</v>
      </c>
      <c r="B21" s="358" t="s">
        <v>540</v>
      </c>
      <c r="C21" s="573"/>
      <c r="D21" s="573"/>
      <c r="E21" s="574"/>
      <c r="F21" s="575"/>
      <c r="G21" s="327"/>
      <c r="H21" s="327"/>
      <c r="I21" s="327"/>
      <c r="J21" s="327"/>
      <c r="K21" s="327"/>
      <c r="L21" s="327"/>
      <c r="M21" s="327"/>
      <c r="N21" s="327"/>
      <c r="O21" s="327"/>
    </row>
    <row r="22" spans="1:15" ht="12">
      <c r="A22" s="357" t="s">
        <v>541</v>
      </c>
      <c r="B22" s="358" t="s">
        <v>542</v>
      </c>
      <c r="C22" s="573"/>
      <c r="D22" s="573"/>
      <c r="E22" s="574"/>
      <c r="F22" s="575"/>
      <c r="G22" s="327"/>
      <c r="H22" s="327"/>
      <c r="I22" s="327"/>
      <c r="J22" s="327"/>
      <c r="K22" s="327"/>
      <c r="L22" s="327"/>
      <c r="M22" s="327"/>
      <c r="N22" s="327"/>
      <c r="O22" s="327"/>
    </row>
    <row r="23" spans="1:15" ht="12">
      <c r="A23" s="357" t="s">
        <v>543</v>
      </c>
      <c r="B23" s="358" t="s">
        <v>544</v>
      </c>
      <c r="C23" s="573"/>
      <c r="D23" s="573"/>
      <c r="E23" s="574"/>
      <c r="F23" s="575"/>
      <c r="G23" s="327"/>
      <c r="H23" s="327"/>
      <c r="I23" s="327"/>
      <c r="J23" s="327"/>
      <c r="K23" s="327"/>
      <c r="L23" s="327"/>
      <c r="M23" s="327"/>
      <c r="N23" s="327"/>
      <c r="O23" s="327"/>
    </row>
    <row r="24" spans="1:15" ht="12">
      <c r="A24" s="357" t="s">
        <v>545</v>
      </c>
      <c r="B24" s="358" t="s">
        <v>546</v>
      </c>
      <c r="C24" s="574"/>
      <c r="D24" s="574"/>
      <c r="E24" s="574"/>
      <c r="F24" s="575"/>
      <c r="G24" s="359"/>
      <c r="H24" s="359"/>
      <c r="I24" s="359"/>
      <c r="J24" s="359"/>
      <c r="K24" s="359"/>
      <c r="L24" s="359"/>
      <c r="M24" s="359"/>
      <c r="N24" s="359"/>
      <c r="O24" s="359"/>
    </row>
    <row r="25" spans="1:15" ht="12">
      <c r="A25" s="357" t="s">
        <v>547</v>
      </c>
      <c r="B25" s="358" t="s">
        <v>548</v>
      </c>
      <c r="C25" s="573"/>
      <c r="D25" s="573"/>
      <c r="E25" s="574"/>
      <c r="F25" s="575"/>
      <c r="G25" s="327"/>
      <c r="H25" s="327"/>
      <c r="I25" s="327"/>
      <c r="J25" s="327"/>
      <c r="K25" s="327"/>
      <c r="L25" s="327"/>
      <c r="M25" s="327"/>
      <c r="N25" s="327"/>
      <c r="O25" s="327"/>
    </row>
    <row r="26" spans="1:15" ht="12">
      <c r="A26" s="357" t="s">
        <v>541</v>
      </c>
      <c r="B26" s="358" t="s">
        <v>549</v>
      </c>
      <c r="C26" s="573"/>
      <c r="D26" s="573"/>
      <c r="E26" s="574"/>
      <c r="F26" s="575"/>
      <c r="G26" s="327"/>
      <c r="H26" s="327"/>
      <c r="I26" s="327"/>
      <c r="J26" s="327"/>
      <c r="K26" s="327"/>
      <c r="L26" s="327"/>
      <c r="M26" s="327"/>
      <c r="N26" s="327"/>
      <c r="O26" s="327"/>
    </row>
    <row r="27" spans="1:15" ht="12">
      <c r="A27" s="360" t="s">
        <v>550</v>
      </c>
      <c r="B27" s="355" t="s">
        <v>551</v>
      </c>
      <c r="C27" s="574"/>
      <c r="D27" s="574"/>
      <c r="E27" s="574"/>
      <c r="F27" s="575"/>
      <c r="G27" s="359"/>
      <c r="H27" s="359"/>
      <c r="I27" s="359"/>
      <c r="J27" s="359"/>
      <c r="K27" s="359"/>
      <c r="L27" s="359"/>
      <c r="M27" s="359"/>
      <c r="N27" s="359"/>
      <c r="O27" s="359"/>
    </row>
    <row r="28" spans="1:15" ht="12">
      <c r="A28" s="352" t="s">
        <v>552</v>
      </c>
      <c r="B28" s="356"/>
      <c r="C28" s="574"/>
      <c r="D28" s="574"/>
      <c r="E28" s="574"/>
      <c r="F28" s="575"/>
      <c r="G28" s="327"/>
      <c r="H28" s="327"/>
      <c r="I28" s="327"/>
      <c r="J28" s="327"/>
      <c r="K28" s="327"/>
      <c r="L28" s="327"/>
      <c r="M28" s="327"/>
      <c r="N28" s="327"/>
      <c r="O28" s="327"/>
    </row>
    <row r="29" spans="1:15" ht="12">
      <c r="A29" s="357" t="s">
        <v>553</v>
      </c>
      <c r="B29" s="355" t="s">
        <v>554</v>
      </c>
      <c r="C29" s="573"/>
      <c r="D29" s="573"/>
      <c r="E29" s="574"/>
      <c r="F29" s="575"/>
      <c r="G29" s="327"/>
      <c r="H29" s="327"/>
      <c r="I29" s="327"/>
      <c r="J29" s="327"/>
      <c r="K29" s="327"/>
      <c r="L29" s="327"/>
      <c r="M29" s="327"/>
      <c r="N29" s="327"/>
      <c r="O29" s="327"/>
    </row>
    <row r="30" spans="1:15" ht="12">
      <c r="A30" s="357"/>
      <c r="B30" s="356"/>
      <c r="C30" s="574"/>
      <c r="D30" s="574"/>
      <c r="E30" s="574"/>
      <c r="F30" s="575"/>
      <c r="G30" s="327"/>
      <c r="H30" s="327"/>
      <c r="I30" s="327"/>
      <c r="J30" s="327"/>
      <c r="K30" s="327"/>
      <c r="L30" s="327"/>
      <c r="M30" s="327"/>
      <c r="N30" s="327"/>
      <c r="O30" s="327"/>
    </row>
    <row r="31" spans="1:15" ht="12">
      <c r="A31" s="352" t="s">
        <v>555</v>
      </c>
      <c r="B31" s="361"/>
      <c r="C31" s="574"/>
      <c r="D31" s="574"/>
      <c r="E31" s="574"/>
      <c r="F31" s="575"/>
      <c r="G31" s="327"/>
      <c r="H31" s="327"/>
      <c r="I31" s="327"/>
      <c r="J31" s="327"/>
      <c r="K31" s="327"/>
      <c r="L31" s="327"/>
      <c r="M31" s="327"/>
      <c r="N31" s="327"/>
      <c r="O31" s="327"/>
    </row>
    <row r="32" spans="1:15" ht="12">
      <c r="A32" s="357" t="s">
        <v>556</v>
      </c>
      <c r="B32" s="358" t="s">
        <v>557</v>
      </c>
      <c r="C32" s="574">
        <f>SUM(C33:C35)</f>
        <v>7</v>
      </c>
      <c r="D32" s="574">
        <f>SUM(D33:D35)</f>
        <v>7</v>
      </c>
      <c r="E32" s="574"/>
      <c r="F32" s="575"/>
      <c r="G32" s="359"/>
      <c r="H32" s="359"/>
      <c r="I32" s="359"/>
      <c r="J32" s="359"/>
      <c r="K32" s="359"/>
      <c r="L32" s="359"/>
      <c r="M32" s="359"/>
      <c r="N32" s="359"/>
      <c r="O32" s="359"/>
    </row>
    <row r="33" spans="1:15" ht="12">
      <c r="A33" s="357" t="s">
        <v>558</v>
      </c>
      <c r="B33" s="358" t="s">
        <v>559</v>
      </c>
      <c r="C33" s="573"/>
      <c r="D33" s="573"/>
      <c r="E33" s="574"/>
      <c r="F33" s="575"/>
      <c r="G33" s="327"/>
      <c r="H33" s="327"/>
      <c r="I33" s="327"/>
      <c r="J33" s="327"/>
      <c r="K33" s="327"/>
      <c r="L33" s="327"/>
      <c r="M33" s="327"/>
      <c r="N33" s="327"/>
      <c r="O33" s="327"/>
    </row>
    <row r="34" spans="1:15" ht="12">
      <c r="A34" s="357" t="s">
        <v>560</v>
      </c>
      <c r="B34" s="358" t="s">
        <v>561</v>
      </c>
      <c r="C34" s="573"/>
      <c r="D34" s="573"/>
      <c r="E34" s="574"/>
      <c r="F34" s="575"/>
      <c r="G34" s="327"/>
      <c r="H34" s="327"/>
      <c r="I34" s="327"/>
      <c r="J34" s="327"/>
      <c r="K34" s="327"/>
      <c r="L34" s="327"/>
      <c r="M34" s="327"/>
      <c r="N34" s="327"/>
      <c r="O34" s="327"/>
    </row>
    <row r="35" spans="1:15" ht="12">
      <c r="A35" s="357" t="s">
        <v>562</v>
      </c>
      <c r="B35" s="358" t="s">
        <v>563</v>
      </c>
      <c r="C35" s="573">
        <f>'Справка№1-Баланс'!C72</f>
        <v>7</v>
      </c>
      <c r="D35" s="573">
        <f>C35</f>
        <v>7</v>
      </c>
      <c r="E35" s="574"/>
      <c r="F35" s="575"/>
      <c r="G35" s="327"/>
      <c r="H35" s="327"/>
      <c r="I35" s="327"/>
      <c r="J35" s="327"/>
      <c r="K35" s="327"/>
      <c r="L35" s="327"/>
      <c r="M35" s="327"/>
      <c r="N35" s="327"/>
      <c r="O35" s="327"/>
    </row>
    <row r="36" spans="1:15" ht="12">
      <c r="A36" s="357" t="s">
        <v>564</v>
      </c>
      <c r="B36" s="358" t="s">
        <v>565</v>
      </c>
      <c r="C36" s="573">
        <f>'Справка№1-Баланс'!C73</f>
        <v>379</v>
      </c>
      <c r="D36" s="573">
        <f>C36</f>
        <v>379</v>
      </c>
      <c r="E36" s="574"/>
      <c r="F36" s="575"/>
      <c r="G36" s="327"/>
      <c r="H36" s="327"/>
      <c r="I36" s="327"/>
      <c r="J36" s="327"/>
      <c r="K36" s="327"/>
      <c r="L36" s="327"/>
      <c r="M36" s="327"/>
      <c r="N36" s="327"/>
      <c r="O36" s="327"/>
    </row>
    <row r="37" spans="1:15" ht="12">
      <c r="A37" s="357" t="s">
        <v>566</v>
      </c>
      <c r="B37" s="358" t="s">
        <v>567</v>
      </c>
      <c r="C37" s="573">
        <f>'Справка№1-Баланс'!C74</f>
        <v>0</v>
      </c>
      <c r="D37" s="573">
        <f>C37</f>
        <v>0</v>
      </c>
      <c r="E37" s="574"/>
      <c r="F37" s="575"/>
      <c r="G37" s="327"/>
      <c r="H37" s="327"/>
      <c r="I37" s="327"/>
      <c r="J37" s="327"/>
      <c r="K37" s="327"/>
      <c r="L37" s="327"/>
      <c r="M37" s="327"/>
      <c r="N37" s="327"/>
      <c r="O37" s="327"/>
    </row>
    <row r="38" spans="1:15" ht="12">
      <c r="A38" s="357" t="s">
        <v>568</v>
      </c>
      <c r="B38" s="358" t="s">
        <v>569</v>
      </c>
      <c r="C38" s="573"/>
      <c r="D38" s="573"/>
      <c r="E38" s="574"/>
      <c r="F38" s="575"/>
      <c r="G38" s="327"/>
      <c r="H38" s="327"/>
      <c r="I38" s="327"/>
      <c r="J38" s="327"/>
      <c r="K38" s="327"/>
      <c r="L38" s="327"/>
      <c r="M38" s="327"/>
      <c r="N38" s="327"/>
      <c r="O38" s="327"/>
    </row>
    <row r="39" spans="1:15" ht="12">
      <c r="A39" s="357" t="s">
        <v>570</v>
      </c>
      <c r="B39" s="358" t="s">
        <v>571</v>
      </c>
      <c r="C39" s="573">
        <f>'Справка№1-Баланс'!C76</f>
        <v>0</v>
      </c>
      <c r="D39" s="573">
        <f>C39</f>
        <v>0</v>
      </c>
      <c r="E39" s="574"/>
      <c r="F39" s="575"/>
      <c r="G39" s="327"/>
      <c r="H39" s="327"/>
      <c r="I39" s="327"/>
      <c r="J39" s="327"/>
      <c r="K39" s="327"/>
      <c r="L39" s="327"/>
      <c r="M39" s="327"/>
      <c r="N39" s="327"/>
      <c r="O39" s="327"/>
    </row>
    <row r="40" spans="1:15" ht="12">
      <c r="A40" s="357" t="s">
        <v>572</v>
      </c>
      <c r="B40" s="358" t="s">
        <v>573</v>
      </c>
      <c r="C40" s="573"/>
      <c r="D40" s="573"/>
      <c r="E40" s="574"/>
      <c r="F40" s="575"/>
      <c r="G40" s="327"/>
      <c r="H40" s="327"/>
      <c r="I40" s="327"/>
      <c r="J40" s="327"/>
      <c r="K40" s="327"/>
      <c r="L40" s="327"/>
      <c r="M40" s="327"/>
      <c r="N40" s="327"/>
      <c r="O40" s="327"/>
    </row>
    <row r="41" spans="1:15" ht="12">
      <c r="A41" s="357" t="s">
        <v>574</v>
      </c>
      <c r="B41" s="358" t="s">
        <v>575</v>
      </c>
      <c r="C41" s="574">
        <f>SUM(C42:C45)</f>
        <v>0</v>
      </c>
      <c r="D41" s="574">
        <f>SUM(D42:D45)</f>
        <v>0</v>
      </c>
      <c r="E41" s="576"/>
      <c r="F41" s="575"/>
      <c r="G41" s="359"/>
      <c r="H41" s="359"/>
      <c r="I41" s="359"/>
      <c r="J41" s="359"/>
      <c r="K41" s="359"/>
      <c r="L41" s="359"/>
      <c r="M41" s="359"/>
      <c r="N41" s="359"/>
      <c r="O41" s="359"/>
    </row>
    <row r="42" spans="1:15" ht="12">
      <c r="A42" s="357" t="s">
        <v>576</v>
      </c>
      <c r="B42" s="358" t="s">
        <v>577</v>
      </c>
      <c r="C42" s="573"/>
      <c r="D42" s="573"/>
      <c r="E42" s="574"/>
      <c r="F42" s="575"/>
      <c r="G42" s="327"/>
      <c r="H42" s="327"/>
      <c r="I42" s="327"/>
      <c r="J42" s="327"/>
      <c r="K42" s="327"/>
      <c r="L42" s="327"/>
      <c r="M42" s="327"/>
      <c r="N42" s="327"/>
      <c r="O42" s="327"/>
    </row>
    <row r="43" spans="1:15" ht="12">
      <c r="A43" s="357" t="s">
        <v>578</v>
      </c>
      <c r="B43" s="358" t="s">
        <v>579</v>
      </c>
      <c r="C43" s="573">
        <f>'Справка№1-Баланс'!C77</f>
        <v>0</v>
      </c>
      <c r="D43" s="573">
        <f>C43</f>
        <v>0</v>
      </c>
      <c r="E43" s="574"/>
      <c r="F43" s="575"/>
      <c r="G43" s="327"/>
      <c r="H43" s="327"/>
      <c r="I43" s="327"/>
      <c r="J43" s="327"/>
      <c r="K43" s="327"/>
      <c r="L43" s="327"/>
      <c r="M43" s="327"/>
      <c r="N43" s="327"/>
      <c r="O43" s="327"/>
    </row>
    <row r="44" spans="1:15" ht="12">
      <c r="A44" s="357" t="s">
        <v>580</v>
      </c>
      <c r="B44" s="358" t="s">
        <v>581</v>
      </c>
      <c r="C44" s="573"/>
      <c r="D44" s="573"/>
      <c r="E44" s="574"/>
      <c r="F44" s="575"/>
      <c r="G44" s="327"/>
      <c r="H44" s="327"/>
      <c r="I44" s="327"/>
      <c r="J44" s="327"/>
      <c r="K44" s="327"/>
      <c r="L44" s="327"/>
      <c r="M44" s="327"/>
      <c r="N44" s="327"/>
      <c r="O44" s="327"/>
    </row>
    <row r="45" spans="1:15" ht="12">
      <c r="A45" s="357" t="s">
        <v>582</v>
      </c>
      <c r="B45" s="358" t="s">
        <v>583</v>
      </c>
      <c r="C45" s="573"/>
      <c r="D45" s="573"/>
      <c r="E45" s="574"/>
      <c r="F45" s="575"/>
      <c r="G45" s="327"/>
      <c r="H45" s="327"/>
      <c r="I45" s="327"/>
      <c r="J45" s="327"/>
      <c r="K45" s="327"/>
      <c r="L45" s="327"/>
      <c r="M45" s="327"/>
      <c r="N45" s="327"/>
      <c r="O45" s="327"/>
    </row>
    <row r="46" spans="1:15" ht="12">
      <c r="A46" s="357" t="s">
        <v>584</v>
      </c>
      <c r="B46" s="358" t="s">
        <v>585</v>
      </c>
      <c r="C46" s="574">
        <f>SUM(C47:C50)</f>
        <v>0</v>
      </c>
      <c r="D46" s="574">
        <f>SUM(D47:D50)</f>
        <v>0</v>
      </c>
      <c r="E46" s="576"/>
      <c r="F46" s="575"/>
      <c r="G46" s="359"/>
      <c r="H46" s="359"/>
      <c r="I46" s="359"/>
      <c r="J46" s="359"/>
      <c r="K46" s="359"/>
      <c r="L46" s="359"/>
      <c r="M46" s="359"/>
      <c r="N46" s="359"/>
      <c r="O46" s="359"/>
    </row>
    <row r="47" spans="1:15" ht="12">
      <c r="A47" s="357" t="s">
        <v>586</v>
      </c>
      <c r="B47" s="358" t="s">
        <v>587</v>
      </c>
      <c r="C47" s="573"/>
      <c r="D47" s="573"/>
      <c r="E47" s="574"/>
      <c r="F47" s="575"/>
      <c r="G47" s="327"/>
      <c r="H47" s="327"/>
      <c r="I47" s="327"/>
      <c r="J47" s="327"/>
      <c r="K47" s="327"/>
      <c r="L47" s="327"/>
      <c r="M47" s="327"/>
      <c r="N47" s="327"/>
      <c r="O47" s="327"/>
    </row>
    <row r="48" spans="1:15" ht="12">
      <c r="A48" s="357" t="s">
        <v>588</v>
      </c>
      <c r="B48" s="358" t="s">
        <v>589</v>
      </c>
      <c r="C48" s="573"/>
      <c r="D48" s="573"/>
      <c r="E48" s="574"/>
      <c r="F48" s="575"/>
      <c r="G48" s="327"/>
      <c r="H48" s="327"/>
      <c r="I48" s="327"/>
      <c r="J48" s="327"/>
      <c r="K48" s="327"/>
      <c r="L48" s="327"/>
      <c r="M48" s="327"/>
      <c r="N48" s="327"/>
      <c r="O48" s="327"/>
    </row>
    <row r="49" spans="1:28" ht="12">
      <c r="A49" s="357" t="s">
        <v>590</v>
      </c>
      <c r="B49" s="358" t="s">
        <v>591</v>
      </c>
      <c r="C49" s="573"/>
      <c r="D49" s="573"/>
      <c r="E49" s="574"/>
      <c r="F49" s="575"/>
      <c r="G49" s="327"/>
      <c r="H49" s="327"/>
      <c r="I49" s="327"/>
      <c r="J49" s="327"/>
      <c r="K49" s="327"/>
      <c r="L49" s="327"/>
      <c r="M49" s="327"/>
      <c r="N49" s="327"/>
      <c r="O49" s="327"/>
    </row>
    <row r="50" spans="1:28" ht="12">
      <c r="A50" s="357" t="s">
        <v>592</v>
      </c>
      <c r="B50" s="358" t="s">
        <v>593</v>
      </c>
      <c r="C50" s="573">
        <f>'Справка№1-Баланс'!C79</f>
        <v>0</v>
      </c>
      <c r="D50" s="573">
        <f>C50</f>
        <v>0</v>
      </c>
      <c r="E50" s="574"/>
      <c r="F50" s="575"/>
      <c r="G50" s="327"/>
      <c r="H50" s="327"/>
      <c r="I50" s="327"/>
      <c r="J50" s="327"/>
      <c r="K50" s="327"/>
      <c r="L50" s="327"/>
      <c r="M50" s="327"/>
      <c r="N50" s="327"/>
      <c r="O50" s="327"/>
    </row>
    <row r="51" spans="1:28" ht="12">
      <c r="A51" s="360" t="s">
        <v>594</v>
      </c>
      <c r="B51" s="355" t="s">
        <v>595</v>
      </c>
      <c r="C51" s="574">
        <f>C46+C41+C40+C39+C38+C37+C36+C32</f>
        <v>386</v>
      </c>
      <c r="D51" s="574">
        <f>D46+D41+D40+D39+D38+D37+D36+D32</f>
        <v>386</v>
      </c>
      <c r="E51" s="574"/>
      <c r="F51" s="575"/>
      <c r="G51" s="359"/>
      <c r="H51" s="359"/>
      <c r="I51" s="359"/>
      <c r="J51" s="359"/>
      <c r="K51" s="359"/>
      <c r="L51" s="359"/>
      <c r="M51" s="359"/>
      <c r="N51" s="359"/>
      <c r="O51" s="359"/>
    </row>
    <row r="52" spans="1:28" ht="12">
      <c r="A52" s="352" t="s">
        <v>596</v>
      </c>
      <c r="B52" s="356" t="s">
        <v>597</v>
      </c>
      <c r="C52" s="577">
        <f>C17+C27+C29+C51</f>
        <v>386</v>
      </c>
      <c r="D52" s="577">
        <f>D17+D27+D29+D51</f>
        <v>386</v>
      </c>
      <c r="E52" s="576"/>
      <c r="F52" s="575"/>
      <c r="G52" s="359"/>
      <c r="H52" s="359"/>
      <c r="I52" s="359"/>
      <c r="J52" s="359"/>
      <c r="K52" s="359"/>
      <c r="L52" s="359"/>
      <c r="M52" s="359"/>
      <c r="N52" s="359"/>
      <c r="O52" s="359"/>
    </row>
    <row r="53" spans="1:28" ht="12">
      <c r="A53" s="362"/>
      <c r="B53" s="363"/>
      <c r="C53" s="578"/>
      <c r="D53" s="578"/>
      <c r="E53" s="578"/>
      <c r="F53" s="575"/>
      <c r="G53" s="364"/>
      <c r="H53" s="364"/>
      <c r="I53" s="364"/>
      <c r="J53" s="364"/>
      <c r="K53" s="364"/>
      <c r="L53" s="364"/>
      <c r="M53" s="364"/>
      <c r="N53" s="364"/>
      <c r="O53" s="364"/>
      <c r="P53" s="365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</row>
    <row r="54" spans="1:28" ht="12">
      <c r="A54" s="362"/>
      <c r="B54" s="363"/>
      <c r="C54" s="578"/>
      <c r="D54" s="578"/>
      <c r="E54" s="578"/>
      <c r="F54" s="575"/>
      <c r="G54" s="364"/>
      <c r="H54" s="364"/>
      <c r="I54" s="364"/>
      <c r="J54" s="364"/>
      <c r="K54" s="364"/>
      <c r="L54" s="364"/>
      <c r="M54" s="364"/>
      <c r="N54" s="364"/>
      <c r="O54" s="364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</row>
    <row r="55" spans="1:28" ht="12">
      <c r="A55" s="362" t="s">
        <v>598</v>
      </c>
      <c r="B55" s="363"/>
      <c r="C55" s="366"/>
      <c r="D55" s="366"/>
      <c r="E55" s="366"/>
      <c r="F55" s="347" t="s">
        <v>269</v>
      </c>
      <c r="G55" s="327"/>
      <c r="H55" s="327"/>
      <c r="I55" s="327"/>
      <c r="J55" s="327"/>
      <c r="K55" s="327"/>
      <c r="L55" s="327"/>
      <c r="M55" s="327"/>
      <c r="N55" s="327"/>
      <c r="O55" s="327"/>
    </row>
    <row r="56" spans="1:28" s="323" customFormat="1" ht="51.75" customHeight="1">
      <c r="A56" s="343" t="s">
        <v>381</v>
      </c>
      <c r="B56" s="344" t="s">
        <v>6</v>
      </c>
      <c r="C56" s="579" t="s">
        <v>599</v>
      </c>
      <c r="D56" s="346" t="s">
        <v>600</v>
      </c>
      <c r="E56" s="346"/>
      <c r="F56" s="346" t="s">
        <v>601</v>
      </c>
      <c r="G56" s="349"/>
      <c r="H56" s="349"/>
      <c r="I56" s="349"/>
      <c r="J56" s="349"/>
      <c r="K56" s="349"/>
      <c r="L56" s="349"/>
      <c r="M56" s="349"/>
      <c r="N56" s="349"/>
      <c r="O56" s="349"/>
      <c r="AB56" s="350"/>
    </row>
    <row r="57" spans="1:28" s="323" customFormat="1" ht="12">
      <c r="A57" s="343"/>
      <c r="B57" s="351"/>
      <c r="C57" s="579"/>
      <c r="D57" s="352" t="s">
        <v>530</v>
      </c>
      <c r="E57" s="352" t="s">
        <v>531</v>
      </c>
      <c r="F57" s="346"/>
      <c r="G57" s="349"/>
      <c r="H57" s="349"/>
      <c r="I57" s="349"/>
      <c r="J57" s="349"/>
      <c r="K57" s="349"/>
      <c r="L57" s="349"/>
      <c r="M57" s="349"/>
      <c r="N57" s="349"/>
      <c r="O57" s="349"/>
      <c r="AB57" s="350"/>
    </row>
    <row r="58" spans="1:28" s="323" customFormat="1" ht="12">
      <c r="A58" s="354" t="s">
        <v>8</v>
      </c>
      <c r="B58" s="351" t="s">
        <v>9</v>
      </c>
      <c r="C58" s="354">
        <v>1</v>
      </c>
      <c r="D58" s="354">
        <v>2</v>
      </c>
      <c r="E58" s="580">
        <v>3</v>
      </c>
      <c r="F58" s="580">
        <v>4</v>
      </c>
      <c r="G58" s="349"/>
      <c r="H58" s="349"/>
      <c r="I58" s="349"/>
      <c r="J58" s="349"/>
      <c r="K58" s="349"/>
      <c r="L58" s="349"/>
      <c r="M58" s="349"/>
      <c r="N58" s="349"/>
      <c r="O58" s="349"/>
      <c r="AB58" s="350"/>
    </row>
    <row r="59" spans="1:28" ht="12">
      <c r="A59" s="352" t="s">
        <v>602</v>
      </c>
      <c r="B59" s="361"/>
      <c r="C59" s="576"/>
      <c r="D59" s="576"/>
      <c r="E59" s="576"/>
      <c r="F59" s="581"/>
      <c r="G59" s="327"/>
      <c r="H59" s="327"/>
      <c r="I59" s="327"/>
      <c r="J59" s="327"/>
      <c r="K59" s="327"/>
      <c r="L59" s="327"/>
      <c r="M59" s="327"/>
      <c r="N59" s="327"/>
      <c r="O59" s="327"/>
    </row>
    <row r="60" spans="1:28" ht="12">
      <c r="A60" s="357" t="s">
        <v>603</v>
      </c>
      <c r="B60" s="358" t="s">
        <v>604</v>
      </c>
      <c r="C60" s="582"/>
      <c r="D60" s="582"/>
      <c r="E60" s="582"/>
      <c r="F60" s="582"/>
      <c r="G60" s="359"/>
      <c r="H60" s="359"/>
      <c r="I60" s="359"/>
      <c r="J60" s="359"/>
      <c r="K60" s="359"/>
      <c r="L60" s="359"/>
      <c r="M60" s="359"/>
      <c r="N60" s="359"/>
      <c r="O60" s="359"/>
      <c r="P60" s="367"/>
    </row>
    <row r="61" spans="1:28" ht="12">
      <c r="A61" s="357" t="s">
        <v>605</v>
      </c>
      <c r="B61" s="358" t="s">
        <v>606</v>
      </c>
      <c r="C61" s="583"/>
      <c r="D61" s="583"/>
      <c r="E61" s="582"/>
      <c r="F61" s="583"/>
      <c r="G61" s="327"/>
      <c r="H61" s="327"/>
      <c r="I61" s="327"/>
      <c r="J61" s="327"/>
      <c r="K61" s="327"/>
      <c r="L61" s="327"/>
      <c r="M61" s="327"/>
      <c r="N61" s="327"/>
      <c r="O61" s="327"/>
    </row>
    <row r="62" spans="1:28" ht="12">
      <c r="A62" s="357" t="s">
        <v>607</v>
      </c>
      <c r="B62" s="358" t="s">
        <v>608</v>
      </c>
      <c r="C62" s="583"/>
      <c r="D62" s="583"/>
      <c r="E62" s="582"/>
      <c r="F62" s="583"/>
      <c r="G62" s="327"/>
      <c r="H62" s="327"/>
      <c r="I62" s="327"/>
      <c r="J62" s="327"/>
      <c r="K62" s="327"/>
      <c r="L62" s="327"/>
      <c r="M62" s="327"/>
      <c r="N62" s="327"/>
      <c r="O62" s="327"/>
    </row>
    <row r="63" spans="1:28" ht="12">
      <c r="A63" s="357" t="s">
        <v>592</v>
      </c>
      <c r="B63" s="358" t="s">
        <v>609</v>
      </c>
      <c r="C63" s="583"/>
      <c r="D63" s="583"/>
      <c r="E63" s="582"/>
      <c r="F63" s="583"/>
      <c r="G63" s="327"/>
      <c r="H63" s="327"/>
      <c r="I63" s="327"/>
      <c r="J63" s="327"/>
      <c r="K63" s="327"/>
      <c r="L63" s="327"/>
      <c r="M63" s="327"/>
      <c r="N63" s="327"/>
      <c r="O63" s="327"/>
    </row>
    <row r="64" spans="1:28" ht="24">
      <c r="A64" s="357" t="s">
        <v>610</v>
      </c>
      <c r="B64" s="358" t="s">
        <v>611</v>
      </c>
      <c r="C64" s="582">
        <f>C65</f>
        <v>7842</v>
      </c>
      <c r="D64" s="582">
        <f>D65</f>
        <v>0</v>
      </c>
      <c r="E64" s="582">
        <f>C64</f>
        <v>7842</v>
      </c>
      <c r="F64" s="582"/>
      <c r="G64" s="359"/>
      <c r="H64" s="359"/>
      <c r="I64" s="359"/>
      <c r="J64" s="359"/>
      <c r="K64" s="359"/>
      <c r="L64" s="359"/>
      <c r="M64" s="359"/>
      <c r="N64" s="359"/>
      <c r="O64" s="359"/>
      <c r="P64" s="367"/>
    </row>
    <row r="65" spans="1:16" ht="12">
      <c r="A65" s="357" t="s">
        <v>612</v>
      </c>
      <c r="B65" s="358" t="s">
        <v>613</v>
      </c>
      <c r="C65" s="582">
        <f>'Справка№1-Баланс'!G49</f>
        <v>7842</v>
      </c>
      <c r="D65" s="582"/>
      <c r="E65" s="582">
        <f>C65</f>
        <v>7842</v>
      </c>
      <c r="F65" s="582"/>
      <c r="G65" s="327"/>
      <c r="H65" s="327"/>
      <c r="I65" s="327"/>
      <c r="J65" s="327"/>
      <c r="K65" s="327"/>
      <c r="L65" s="327"/>
      <c r="M65" s="327"/>
      <c r="N65" s="327"/>
      <c r="O65" s="327"/>
    </row>
    <row r="66" spans="1:16" ht="12">
      <c r="A66" s="368" t="s">
        <v>614</v>
      </c>
      <c r="B66" s="358" t="s">
        <v>615</v>
      </c>
      <c r="C66" s="583"/>
      <c r="D66" s="583"/>
      <c r="E66" s="582"/>
      <c r="F66" s="583"/>
      <c r="G66" s="327"/>
      <c r="H66" s="327"/>
      <c r="I66" s="327"/>
      <c r="J66" s="327"/>
      <c r="K66" s="327"/>
      <c r="L66" s="327"/>
      <c r="M66" s="327"/>
      <c r="N66" s="327"/>
      <c r="O66" s="327"/>
    </row>
    <row r="67" spans="1:16" ht="12">
      <c r="A67" s="368" t="s">
        <v>616</v>
      </c>
      <c r="B67" s="358" t="s">
        <v>617</v>
      </c>
      <c r="C67" s="583"/>
      <c r="D67" s="583"/>
      <c r="E67" s="582"/>
      <c r="F67" s="583"/>
      <c r="G67" s="327"/>
      <c r="H67" s="327"/>
      <c r="I67" s="327"/>
      <c r="J67" s="327"/>
      <c r="K67" s="327"/>
      <c r="L67" s="327"/>
      <c r="M67" s="327"/>
      <c r="N67" s="327"/>
      <c r="O67" s="327"/>
    </row>
    <row r="68" spans="1:16" ht="12">
      <c r="A68" s="368" t="s">
        <v>614</v>
      </c>
      <c r="B68" s="358" t="s">
        <v>618</v>
      </c>
      <c r="C68" s="583"/>
      <c r="D68" s="583"/>
      <c r="E68" s="582"/>
      <c r="F68" s="583"/>
      <c r="G68" s="327"/>
      <c r="H68" s="327"/>
      <c r="I68" s="327"/>
      <c r="J68" s="327"/>
      <c r="K68" s="327"/>
      <c r="L68" s="327"/>
      <c r="M68" s="327"/>
      <c r="N68" s="327"/>
      <c r="O68" s="327"/>
    </row>
    <row r="69" spans="1:16" ht="12">
      <c r="A69" s="357" t="s">
        <v>132</v>
      </c>
      <c r="B69" s="358" t="s">
        <v>619</v>
      </c>
      <c r="C69" s="583"/>
      <c r="D69" s="583"/>
      <c r="E69" s="582"/>
      <c r="F69" s="584"/>
      <c r="G69" s="327"/>
      <c r="H69" s="327"/>
      <c r="I69" s="327"/>
      <c r="J69" s="327"/>
      <c r="K69" s="327"/>
      <c r="L69" s="327"/>
      <c r="M69" s="327"/>
      <c r="N69" s="327"/>
      <c r="O69" s="327"/>
    </row>
    <row r="70" spans="1:16" ht="12">
      <c r="A70" s="357" t="s">
        <v>135</v>
      </c>
      <c r="B70" s="358" t="s">
        <v>620</v>
      </c>
      <c r="C70" s="583"/>
      <c r="D70" s="583"/>
      <c r="E70" s="582"/>
      <c r="F70" s="584"/>
      <c r="G70" s="327"/>
      <c r="H70" s="327"/>
      <c r="I70" s="327"/>
      <c r="J70" s="327"/>
      <c r="K70" s="327"/>
      <c r="L70" s="327"/>
      <c r="M70" s="327"/>
      <c r="N70" s="327"/>
      <c r="O70" s="327"/>
    </row>
    <row r="71" spans="1:16" ht="12">
      <c r="A71" s="357" t="s">
        <v>621</v>
      </c>
      <c r="B71" s="358" t="s">
        <v>622</v>
      </c>
      <c r="C71" s="583"/>
      <c r="D71" s="583"/>
      <c r="E71" s="582"/>
      <c r="F71" s="584"/>
      <c r="G71" s="327"/>
      <c r="H71" s="327"/>
      <c r="I71" s="327"/>
      <c r="J71" s="327"/>
      <c r="K71" s="327"/>
      <c r="L71" s="327"/>
      <c r="M71" s="327"/>
      <c r="N71" s="327"/>
      <c r="O71" s="327"/>
    </row>
    <row r="72" spans="1:16" ht="12">
      <c r="A72" s="357" t="s">
        <v>623</v>
      </c>
      <c r="B72" s="358" t="s">
        <v>624</v>
      </c>
      <c r="C72" s="583">
        <f>'Справка№1-Баланс'!G53</f>
        <v>0</v>
      </c>
      <c r="D72" s="583"/>
      <c r="E72" s="582">
        <f>C72</f>
        <v>0</v>
      </c>
      <c r="F72" s="584"/>
      <c r="G72" s="327"/>
      <c r="H72" s="327"/>
      <c r="I72" s="327"/>
      <c r="J72" s="327"/>
      <c r="K72" s="327"/>
      <c r="L72" s="327"/>
      <c r="M72" s="327"/>
      <c r="N72" s="327"/>
      <c r="O72" s="327"/>
    </row>
    <row r="73" spans="1:16" ht="12">
      <c r="A73" s="357" t="s">
        <v>625</v>
      </c>
      <c r="B73" s="358" t="s">
        <v>626</v>
      </c>
      <c r="C73" s="583"/>
      <c r="D73" s="583"/>
      <c r="E73" s="582"/>
      <c r="F73" s="584"/>
      <c r="G73" s="327"/>
      <c r="H73" s="327"/>
      <c r="I73" s="327"/>
      <c r="J73" s="327"/>
      <c r="K73" s="327"/>
      <c r="L73" s="327"/>
      <c r="M73" s="327"/>
      <c r="N73" s="327"/>
      <c r="O73" s="327"/>
    </row>
    <row r="74" spans="1:16" ht="12">
      <c r="A74" s="360" t="s">
        <v>627</v>
      </c>
      <c r="B74" s="355" t="s">
        <v>628</v>
      </c>
      <c r="C74" s="585">
        <f>C60+C64+C69+C70+C71+C72</f>
        <v>7842</v>
      </c>
      <c r="D74" s="585">
        <f>D60+D64+D69+D70+D71+D72</f>
        <v>0</v>
      </c>
      <c r="E74" s="585">
        <f>E60+E64+E69+E70+E71+E72</f>
        <v>7842</v>
      </c>
      <c r="F74" s="585">
        <f>F60+F64+F69+F70+F71+F72</f>
        <v>0</v>
      </c>
      <c r="G74" s="359"/>
      <c r="H74" s="359"/>
      <c r="I74" s="359"/>
      <c r="J74" s="359"/>
      <c r="K74" s="359"/>
      <c r="L74" s="359"/>
      <c r="M74" s="359"/>
      <c r="N74" s="359"/>
      <c r="O74" s="359"/>
      <c r="P74" s="367"/>
    </row>
    <row r="75" spans="1:16" ht="12">
      <c r="A75" s="352" t="s">
        <v>629</v>
      </c>
      <c r="B75" s="356"/>
      <c r="C75" s="582"/>
      <c r="D75" s="582"/>
      <c r="E75" s="582"/>
      <c r="F75" s="586"/>
      <c r="G75" s="327"/>
      <c r="H75" s="327"/>
      <c r="I75" s="327"/>
      <c r="J75" s="327"/>
      <c r="K75" s="327"/>
      <c r="L75" s="327"/>
      <c r="M75" s="327"/>
      <c r="N75" s="327"/>
      <c r="O75" s="327"/>
    </row>
    <row r="76" spans="1:16" ht="12">
      <c r="A76" s="357" t="s">
        <v>630</v>
      </c>
      <c r="B76" s="369" t="s">
        <v>631</v>
      </c>
      <c r="C76" s="583"/>
      <c r="D76" s="583"/>
      <c r="E76" s="582"/>
      <c r="F76" s="584"/>
      <c r="G76" s="327"/>
      <c r="H76" s="327"/>
      <c r="I76" s="327"/>
      <c r="J76" s="327"/>
      <c r="K76" s="327"/>
      <c r="L76" s="327"/>
      <c r="M76" s="327"/>
      <c r="N76" s="327"/>
      <c r="O76" s="327"/>
    </row>
    <row r="77" spans="1:16" ht="12">
      <c r="A77" s="352"/>
      <c r="B77" s="356"/>
      <c r="C77" s="582"/>
      <c r="D77" s="582"/>
      <c r="E77" s="582"/>
      <c r="F77" s="586"/>
      <c r="G77" s="327"/>
      <c r="H77" s="327"/>
      <c r="I77" s="327"/>
      <c r="J77" s="327"/>
      <c r="K77" s="327"/>
      <c r="L77" s="327"/>
      <c r="M77" s="327"/>
      <c r="N77" s="327"/>
      <c r="O77" s="327"/>
    </row>
    <row r="78" spans="1:16" ht="12">
      <c r="A78" s="352" t="s">
        <v>632</v>
      </c>
      <c r="B78" s="361"/>
      <c r="C78" s="582"/>
      <c r="D78" s="582"/>
      <c r="E78" s="582"/>
      <c r="F78" s="586"/>
      <c r="G78" s="327"/>
      <c r="H78" s="327"/>
      <c r="I78" s="327"/>
      <c r="J78" s="327"/>
      <c r="K78" s="327"/>
      <c r="L78" s="327"/>
      <c r="M78" s="327"/>
      <c r="N78" s="327"/>
      <c r="O78" s="327"/>
    </row>
    <row r="79" spans="1:16" ht="12">
      <c r="A79" s="357" t="s">
        <v>603</v>
      </c>
      <c r="B79" s="358" t="s">
        <v>633</v>
      </c>
      <c r="C79" s="582">
        <f>SUM(C80:C82)</f>
        <v>378</v>
      </c>
      <c r="D79" s="582">
        <f>SUM(D80:D82)</f>
        <v>378</v>
      </c>
      <c r="E79" s="582"/>
      <c r="F79" s="582"/>
      <c r="G79" s="359"/>
      <c r="H79" s="359"/>
      <c r="I79" s="359"/>
      <c r="J79" s="359"/>
      <c r="K79" s="359"/>
      <c r="L79" s="359"/>
      <c r="M79" s="359"/>
      <c r="N79" s="359"/>
      <c r="O79" s="359"/>
      <c r="P79" s="367"/>
    </row>
    <row r="80" spans="1:16" ht="12">
      <c r="A80" s="357" t="s">
        <v>634</v>
      </c>
      <c r="B80" s="358" t="s">
        <v>635</v>
      </c>
      <c r="C80" s="583">
        <f>'Справка№1-Баланс'!G67</f>
        <v>378</v>
      </c>
      <c r="D80" s="583">
        <f>C80</f>
        <v>378</v>
      </c>
      <c r="E80" s="582"/>
      <c r="F80" s="584"/>
      <c r="G80" s="327"/>
      <c r="H80" s="327"/>
      <c r="I80" s="327"/>
      <c r="J80" s="327"/>
      <c r="K80" s="327"/>
      <c r="L80" s="327"/>
      <c r="M80" s="327"/>
      <c r="N80" s="327"/>
      <c r="O80" s="327"/>
    </row>
    <row r="81" spans="1:16" ht="12">
      <c r="A81" s="357" t="s">
        <v>636</v>
      </c>
      <c r="B81" s="358" t="s">
        <v>637</v>
      </c>
      <c r="C81" s="583"/>
      <c r="D81" s="583"/>
      <c r="E81" s="582"/>
      <c r="F81" s="584"/>
      <c r="G81" s="327"/>
      <c r="H81" s="327"/>
      <c r="I81" s="327"/>
      <c r="J81" s="327"/>
      <c r="K81" s="327"/>
      <c r="L81" s="327"/>
      <c r="M81" s="327"/>
      <c r="N81" s="327"/>
      <c r="O81" s="327"/>
    </row>
    <row r="82" spans="1:16" ht="12">
      <c r="A82" s="370" t="s">
        <v>638</v>
      </c>
      <c r="B82" s="358" t="s">
        <v>639</v>
      </c>
      <c r="C82" s="583"/>
      <c r="D82" s="583"/>
      <c r="E82" s="582"/>
      <c r="F82" s="584"/>
      <c r="G82" s="327"/>
      <c r="H82" s="327"/>
      <c r="I82" s="327"/>
      <c r="J82" s="327"/>
      <c r="K82" s="327"/>
      <c r="L82" s="327"/>
      <c r="M82" s="327"/>
      <c r="N82" s="327"/>
      <c r="O82" s="327"/>
    </row>
    <row r="83" spans="1:16" ht="24">
      <c r="A83" s="357" t="s">
        <v>610</v>
      </c>
      <c r="B83" s="358" t="s">
        <v>640</v>
      </c>
      <c r="C83" s="582">
        <f>C84+C86</f>
        <v>8</v>
      </c>
      <c r="D83" s="582">
        <f>D84+D86</f>
        <v>8</v>
      </c>
      <c r="E83" s="582"/>
      <c r="F83" s="582"/>
      <c r="G83" s="359"/>
      <c r="H83" s="359"/>
      <c r="I83" s="359"/>
      <c r="J83" s="359"/>
      <c r="K83" s="359"/>
      <c r="L83" s="359"/>
      <c r="M83" s="359"/>
      <c r="N83" s="359"/>
      <c r="O83" s="359"/>
      <c r="P83" s="367"/>
    </row>
    <row r="84" spans="1:16" ht="12">
      <c r="A84" s="357" t="s">
        <v>641</v>
      </c>
      <c r="B84" s="358" t="s">
        <v>642</v>
      </c>
      <c r="C84" s="583">
        <f>'Справка№1-Баланс'!G64</f>
        <v>8</v>
      </c>
      <c r="D84" s="583">
        <f>C84</f>
        <v>8</v>
      </c>
      <c r="E84" s="582"/>
      <c r="F84" s="583"/>
      <c r="G84" s="327"/>
      <c r="H84" s="327"/>
      <c r="I84" s="327"/>
      <c r="J84" s="327"/>
      <c r="K84" s="327"/>
      <c r="L84" s="327"/>
      <c r="M84" s="327"/>
      <c r="N84" s="327"/>
      <c r="O84" s="327"/>
    </row>
    <row r="85" spans="1:16" ht="12">
      <c r="A85" s="357" t="s">
        <v>643</v>
      </c>
      <c r="B85" s="358" t="s">
        <v>644</v>
      </c>
      <c r="C85" s="583"/>
      <c r="D85" s="583"/>
      <c r="E85" s="582"/>
      <c r="F85" s="583"/>
      <c r="G85" s="327"/>
      <c r="H85" s="327"/>
      <c r="I85" s="327"/>
      <c r="J85" s="327"/>
      <c r="K85" s="327"/>
      <c r="L85" s="327"/>
      <c r="M85" s="327"/>
      <c r="N85" s="327"/>
      <c r="O85" s="327"/>
    </row>
    <row r="86" spans="1:16" ht="12">
      <c r="A86" s="357" t="s">
        <v>645</v>
      </c>
      <c r="B86" s="358" t="s">
        <v>646</v>
      </c>
      <c r="C86" s="583"/>
      <c r="D86" s="583"/>
      <c r="E86" s="582"/>
      <c r="F86" s="583"/>
      <c r="G86" s="327"/>
      <c r="H86" s="327"/>
      <c r="I86" s="327"/>
      <c r="J86" s="327"/>
      <c r="K86" s="327"/>
      <c r="L86" s="327"/>
      <c r="M86" s="327"/>
      <c r="N86" s="327"/>
      <c r="O86" s="327"/>
    </row>
    <row r="87" spans="1:16" ht="12">
      <c r="A87" s="357" t="s">
        <v>614</v>
      </c>
      <c r="B87" s="358" t="s">
        <v>647</v>
      </c>
      <c r="C87" s="583"/>
      <c r="D87" s="583"/>
      <c r="E87" s="582"/>
      <c r="F87" s="583"/>
      <c r="G87" s="327"/>
      <c r="H87" s="327"/>
      <c r="I87" s="327"/>
      <c r="J87" s="327"/>
      <c r="K87" s="327"/>
      <c r="L87" s="327"/>
      <c r="M87" s="327"/>
      <c r="N87" s="327"/>
      <c r="O87" s="327"/>
    </row>
    <row r="88" spans="1:16" ht="12">
      <c r="A88" s="357" t="s">
        <v>648</v>
      </c>
      <c r="B88" s="358" t="s">
        <v>649</v>
      </c>
      <c r="C88" s="582">
        <f>SUM(C89:C92)</f>
        <v>1171</v>
      </c>
      <c r="D88" s="582">
        <f>SUM(D89:D92)</f>
        <v>1171</v>
      </c>
      <c r="E88" s="582"/>
      <c r="F88" s="582"/>
      <c r="G88" s="359"/>
      <c r="H88" s="359"/>
      <c r="I88" s="359"/>
      <c r="J88" s="359"/>
      <c r="K88" s="359"/>
      <c r="L88" s="359"/>
      <c r="M88" s="359"/>
      <c r="N88" s="359"/>
      <c r="O88" s="359"/>
      <c r="P88" s="367"/>
    </row>
    <row r="89" spans="1:16" ht="12">
      <c r="A89" s="357" t="s">
        <v>650</v>
      </c>
      <c r="B89" s="358" t="s">
        <v>651</v>
      </c>
      <c r="C89" s="583"/>
      <c r="D89" s="583"/>
      <c r="E89" s="582"/>
      <c r="F89" s="583"/>
      <c r="G89" s="327"/>
      <c r="H89" s="327"/>
      <c r="I89" s="327"/>
      <c r="J89" s="327"/>
      <c r="K89" s="327"/>
      <c r="L89" s="327"/>
      <c r="M89" s="327"/>
      <c r="N89" s="327"/>
      <c r="O89" s="327"/>
    </row>
    <row r="90" spans="1:16" ht="12">
      <c r="A90" s="357" t="s">
        <v>652</v>
      </c>
      <c r="B90" s="358" t="s">
        <v>653</v>
      </c>
      <c r="C90" s="583"/>
      <c r="D90" s="583"/>
      <c r="E90" s="582"/>
      <c r="F90" s="583"/>
      <c r="G90" s="327"/>
      <c r="H90" s="327"/>
      <c r="I90" s="327"/>
      <c r="J90" s="327"/>
      <c r="K90" s="327"/>
      <c r="L90" s="327"/>
      <c r="M90" s="327"/>
      <c r="N90" s="327"/>
      <c r="O90" s="327"/>
    </row>
    <row r="91" spans="1:16" ht="12">
      <c r="A91" s="357" t="s">
        <v>654</v>
      </c>
      <c r="B91" s="358" t="s">
        <v>655</v>
      </c>
      <c r="C91" s="583">
        <f>'Справка№1-Баланс'!G65</f>
        <v>1171</v>
      </c>
      <c r="D91" s="583">
        <f>C91</f>
        <v>1171</v>
      </c>
      <c r="E91" s="582"/>
      <c r="F91" s="583"/>
      <c r="G91" s="327"/>
      <c r="H91" s="327"/>
      <c r="I91" s="327"/>
      <c r="J91" s="327"/>
      <c r="K91" s="327"/>
      <c r="L91" s="327"/>
      <c r="M91" s="327"/>
      <c r="N91" s="327"/>
      <c r="O91" s="327"/>
    </row>
    <row r="92" spans="1:16" ht="12">
      <c r="A92" s="357" t="s">
        <v>656</v>
      </c>
      <c r="B92" s="358" t="s">
        <v>657</v>
      </c>
      <c r="C92" s="583"/>
      <c r="D92" s="587"/>
      <c r="E92" s="583"/>
      <c r="F92" s="583"/>
      <c r="G92" s="327"/>
      <c r="H92" s="327"/>
      <c r="I92" s="327"/>
      <c r="J92" s="327"/>
      <c r="K92" s="327"/>
      <c r="L92" s="327"/>
      <c r="M92" s="327"/>
      <c r="N92" s="327"/>
      <c r="O92" s="327"/>
    </row>
    <row r="93" spans="1:16" ht="12">
      <c r="A93" s="357" t="s">
        <v>658</v>
      </c>
      <c r="B93" s="358" t="s">
        <v>659</v>
      </c>
      <c r="C93" s="582">
        <f>C94+C95+C96+C97+C98+C102</f>
        <v>526</v>
      </c>
      <c r="D93" s="582">
        <f>D94+D95+D96+D97+D98+D102</f>
        <v>526</v>
      </c>
      <c r="E93" s="582"/>
      <c r="F93" s="582"/>
      <c r="G93" s="359"/>
      <c r="H93" s="359"/>
      <c r="I93" s="359"/>
      <c r="J93" s="359"/>
      <c r="K93" s="359"/>
      <c r="L93" s="359"/>
      <c r="M93" s="359"/>
      <c r="N93" s="359"/>
      <c r="O93" s="359"/>
      <c r="P93" s="367"/>
    </row>
    <row r="94" spans="1:16" ht="12">
      <c r="A94" s="357" t="s">
        <v>660</v>
      </c>
      <c r="B94" s="358" t="s">
        <v>661</v>
      </c>
      <c r="C94" s="583"/>
      <c r="D94" s="583"/>
      <c r="E94" s="582"/>
      <c r="F94" s="583"/>
      <c r="G94" s="327"/>
      <c r="H94" s="327"/>
      <c r="I94" s="327"/>
      <c r="J94" s="327"/>
      <c r="K94" s="327"/>
      <c r="L94" s="327"/>
      <c r="M94" s="327"/>
      <c r="N94" s="327"/>
      <c r="O94" s="327"/>
    </row>
    <row r="95" spans="1:16" ht="12">
      <c r="A95" s="357" t="s">
        <v>662</v>
      </c>
      <c r="B95" s="358" t="s">
        <v>663</v>
      </c>
      <c r="C95" s="583">
        <f>'Справка№1-Баланс'!G69</f>
        <v>499</v>
      </c>
      <c r="D95" s="583">
        <f>C95</f>
        <v>499</v>
      </c>
      <c r="E95" s="582"/>
      <c r="F95" s="583"/>
      <c r="G95" s="327"/>
      <c r="H95" s="327"/>
      <c r="I95" s="327"/>
      <c r="J95" s="327"/>
      <c r="K95" s="327"/>
      <c r="L95" s="327"/>
      <c r="M95" s="327"/>
      <c r="N95" s="327"/>
      <c r="O95" s="327"/>
    </row>
    <row r="96" spans="1:16" ht="12">
      <c r="A96" s="357" t="s">
        <v>664</v>
      </c>
      <c r="B96" s="358" t="s">
        <v>665</v>
      </c>
      <c r="C96" s="583">
        <f>'Справка№1-Баланс'!G70</f>
        <v>0</v>
      </c>
      <c r="D96" s="583">
        <f>C96</f>
        <v>0</v>
      </c>
      <c r="E96" s="582"/>
      <c r="F96" s="583"/>
      <c r="G96" s="327"/>
      <c r="H96" s="327"/>
      <c r="I96" s="327"/>
      <c r="J96" s="327"/>
      <c r="K96" s="327"/>
      <c r="L96" s="327"/>
      <c r="M96" s="327"/>
      <c r="N96" s="327"/>
      <c r="O96" s="327"/>
    </row>
    <row r="97" spans="1:29" ht="12">
      <c r="A97" s="357" t="s">
        <v>666</v>
      </c>
      <c r="B97" s="358" t="s">
        <v>667</v>
      </c>
      <c r="C97" s="583">
        <f>'Справка№1-Баланс'!G71</f>
        <v>1</v>
      </c>
      <c r="D97" s="583">
        <f>C97</f>
        <v>1</v>
      </c>
      <c r="E97" s="582"/>
      <c r="F97" s="583"/>
      <c r="G97" s="327"/>
      <c r="H97" s="327"/>
      <c r="I97" s="327"/>
      <c r="J97" s="327"/>
      <c r="K97" s="327"/>
      <c r="L97" s="327"/>
      <c r="M97" s="327"/>
      <c r="N97" s="327"/>
      <c r="O97" s="327"/>
    </row>
    <row r="98" spans="1:29" ht="12">
      <c r="A98" s="357" t="s">
        <v>668</v>
      </c>
      <c r="B98" s="358" t="s">
        <v>669</v>
      </c>
      <c r="C98" s="582">
        <f>'Справка№1-Баланс'!G73</f>
        <v>26</v>
      </c>
      <c r="D98" s="583">
        <f>C98</f>
        <v>26</v>
      </c>
      <c r="E98" s="582"/>
      <c r="F98" s="582"/>
      <c r="G98" s="359"/>
      <c r="H98" s="359"/>
      <c r="I98" s="359"/>
      <c r="J98" s="359"/>
      <c r="K98" s="359"/>
      <c r="L98" s="359"/>
      <c r="M98" s="359"/>
      <c r="N98" s="359"/>
      <c r="O98" s="359"/>
      <c r="P98" s="367"/>
    </row>
    <row r="99" spans="1:29" ht="12">
      <c r="A99" s="357" t="s">
        <v>670</v>
      </c>
      <c r="B99" s="358" t="s">
        <v>671</v>
      </c>
      <c r="C99" s="583"/>
      <c r="D99" s="583"/>
      <c r="E99" s="582"/>
      <c r="F99" s="583"/>
      <c r="G99" s="327"/>
      <c r="H99" s="327"/>
      <c r="I99" s="327"/>
      <c r="J99" s="327"/>
      <c r="K99" s="327"/>
      <c r="L99" s="327"/>
      <c r="M99" s="327"/>
      <c r="N99" s="327"/>
      <c r="O99" s="327"/>
    </row>
    <row r="100" spans="1:29" ht="12">
      <c r="A100" s="357" t="s">
        <v>578</v>
      </c>
      <c r="B100" s="358" t="s">
        <v>672</v>
      </c>
      <c r="C100" s="583">
        <f>'Справка№1-Баланс'!G73</f>
        <v>26</v>
      </c>
      <c r="D100" s="583">
        <f>C100</f>
        <v>26</v>
      </c>
      <c r="E100" s="582"/>
      <c r="F100" s="583"/>
      <c r="G100" s="327"/>
      <c r="H100" s="327"/>
      <c r="I100" s="327"/>
      <c r="J100" s="327"/>
      <c r="K100" s="327"/>
      <c r="L100" s="327"/>
      <c r="M100" s="327"/>
      <c r="N100" s="327"/>
      <c r="O100" s="327"/>
    </row>
    <row r="101" spans="1:29" ht="12">
      <c r="A101" s="357" t="s">
        <v>582</v>
      </c>
      <c r="B101" s="358" t="s">
        <v>673</v>
      </c>
      <c r="D101" s="582"/>
      <c r="E101" s="582"/>
      <c r="F101" s="583"/>
      <c r="G101" s="327"/>
      <c r="H101" s="327"/>
      <c r="I101" s="327"/>
      <c r="J101" s="327"/>
      <c r="K101" s="327"/>
      <c r="L101" s="327"/>
      <c r="M101" s="327"/>
      <c r="N101" s="327"/>
      <c r="O101" s="327"/>
    </row>
    <row r="102" spans="1:29" ht="12">
      <c r="A102" s="357" t="s">
        <v>674</v>
      </c>
      <c r="B102" s="358" t="s">
        <v>675</v>
      </c>
      <c r="C102" s="583">
        <f>'Справка№1-Баланс'!G72</f>
        <v>0</v>
      </c>
      <c r="D102" s="583">
        <f>C102</f>
        <v>0</v>
      </c>
      <c r="E102" s="582"/>
      <c r="F102" s="583"/>
      <c r="G102" s="327"/>
      <c r="H102" s="327"/>
      <c r="I102" s="327"/>
      <c r="J102" s="327"/>
      <c r="K102" s="327"/>
      <c r="L102" s="327"/>
      <c r="M102" s="327"/>
      <c r="N102" s="327"/>
      <c r="O102" s="327"/>
    </row>
    <row r="103" spans="1:29" ht="12">
      <c r="A103" s="357" t="s">
        <v>676</v>
      </c>
      <c r="B103" s="358" t="s">
        <v>677</v>
      </c>
      <c r="C103" s="583">
        <f>'Справка№1-Баланс'!G74</f>
        <v>0</v>
      </c>
      <c r="D103" s="583">
        <f>C103</f>
        <v>0</v>
      </c>
      <c r="E103" s="582"/>
      <c r="F103" s="584"/>
      <c r="G103" s="327"/>
      <c r="H103" s="327"/>
      <c r="I103" s="327"/>
      <c r="J103" s="327"/>
      <c r="K103" s="327"/>
      <c r="L103" s="327"/>
      <c r="M103" s="327"/>
      <c r="N103" s="327"/>
      <c r="O103" s="327"/>
    </row>
    <row r="104" spans="1:29" ht="12">
      <c r="A104" s="360" t="s">
        <v>678</v>
      </c>
      <c r="B104" s="369" t="s">
        <v>679</v>
      </c>
      <c r="C104" s="585">
        <f>C103+C93+C88+C83+C79</f>
        <v>2083</v>
      </c>
      <c r="D104" s="585">
        <f>D103+D93+D88+D83+D79</f>
        <v>2083</v>
      </c>
      <c r="E104" s="582"/>
      <c r="F104" s="582"/>
      <c r="G104" s="359"/>
      <c r="H104" s="359"/>
      <c r="I104" s="359"/>
      <c r="J104" s="359"/>
      <c r="K104" s="359"/>
      <c r="L104" s="359"/>
      <c r="M104" s="359"/>
      <c r="N104" s="359"/>
      <c r="O104" s="359"/>
      <c r="P104" s="367"/>
      <c r="AA104" s="325"/>
    </row>
    <row r="105" spans="1:29" ht="12">
      <c r="A105" s="352" t="s">
        <v>680</v>
      </c>
      <c r="B105" s="356" t="s">
        <v>681</v>
      </c>
      <c r="C105" s="585">
        <f>C104+C76+C74</f>
        <v>9925</v>
      </c>
      <c r="D105" s="585">
        <f>D104+D76+D74</f>
        <v>2083</v>
      </c>
      <c r="E105" s="585">
        <f>E104+E76+E74</f>
        <v>7842</v>
      </c>
      <c r="F105" s="585">
        <f>F104+F76+F74</f>
        <v>0</v>
      </c>
      <c r="G105" s="359"/>
      <c r="H105" s="359"/>
      <c r="I105" s="359"/>
      <c r="J105" s="359"/>
      <c r="K105" s="359"/>
      <c r="L105" s="359"/>
      <c r="M105" s="359"/>
      <c r="N105" s="359"/>
      <c r="O105" s="359"/>
      <c r="P105" s="367"/>
    </row>
    <row r="106" spans="1:29" ht="12">
      <c r="A106" s="366"/>
      <c r="B106" s="371"/>
      <c r="C106" s="588"/>
      <c r="D106" s="588"/>
      <c r="E106" s="588"/>
      <c r="F106" s="589"/>
      <c r="G106" s="327"/>
      <c r="H106" s="327"/>
      <c r="I106" s="327"/>
      <c r="J106" s="327"/>
      <c r="K106" s="327"/>
      <c r="L106" s="327"/>
      <c r="M106" s="327"/>
      <c r="N106" s="327"/>
      <c r="O106" s="327"/>
    </row>
    <row r="107" spans="1:29" ht="12">
      <c r="A107" s="362" t="s">
        <v>682</v>
      </c>
      <c r="B107" s="372"/>
      <c r="C107" s="588"/>
      <c r="D107" s="588"/>
      <c r="E107" s="588"/>
      <c r="F107" s="590" t="s">
        <v>440</v>
      </c>
      <c r="G107" s="364"/>
      <c r="H107" s="364"/>
      <c r="I107" s="364"/>
      <c r="J107" s="364"/>
      <c r="K107" s="364"/>
      <c r="L107" s="364"/>
      <c r="M107" s="364"/>
      <c r="N107" s="364"/>
      <c r="O107" s="364"/>
      <c r="P107" s="365"/>
      <c r="Q107" s="365"/>
      <c r="R107" s="365"/>
      <c r="S107" s="365"/>
      <c r="T107" s="365"/>
      <c r="U107" s="365"/>
      <c r="V107" s="365"/>
      <c r="W107" s="365"/>
      <c r="X107" s="365"/>
      <c r="Y107" s="365"/>
      <c r="Z107" s="365"/>
      <c r="AA107" s="365"/>
    </row>
    <row r="108" spans="1:29" s="375" customFormat="1" ht="22.8">
      <c r="A108" s="354" t="s">
        <v>381</v>
      </c>
      <c r="B108" s="356" t="s">
        <v>382</v>
      </c>
      <c r="C108" s="354" t="s">
        <v>683</v>
      </c>
      <c r="D108" s="354" t="s">
        <v>684</v>
      </c>
      <c r="E108" s="354" t="s">
        <v>685</v>
      </c>
      <c r="F108" s="354" t="s">
        <v>686</v>
      </c>
      <c r="G108" s="373"/>
      <c r="H108" s="373"/>
      <c r="I108" s="373"/>
      <c r="J108" s="373"/>
      <c r="K108" s="373"/>
      <c r="L108" s="373"/>
      <c r="M108" s="373"/>
      <c r="N108" s="373"/>
      <c r="O108" s="373"/>
      <c r="P108" s="374"/>
      <c r="AB108" s="328"/>
      <c r="AC108" s="322"/>
    </row>
    <row r="109" spans="1:29" s="375" customFormat="1" ht="12">
      <c r="A109" s="354" t="s">
        <v>8</v>
      </c>
      <c r="B109" s="356" t="s">
        <v>9</v>
      </c>
      <c r="C109" s="354">
        <v>1</v>
      </c>
      <c r="D109" s="354">
        <v>2</v>
      </c>
      <c r="E109" s="354">
        <v>3</v>
      </c>
      <c r="F109" s="580">
        <v>4</v>
      </c>
      <c r="G109" s="373"/>
      <c r="H109" s="373"/>
      <c r="I109" s="373"/>
      <c r="J109" s="373"/>
      <c r="K109" s="373"/>
      <c r="L109" s="373"/>
      <c r="M109" s="373"/>
      <c r="N109" s="373"/>
      <c r="O109" s="373"/>
      <c r="P109" s="374"/>
      <c r="AB109" s="376"/>
    </row>
    <row r="110" spans="1:29" ht="12">
      <c r="A110" s="357" t="s">
        <v>687</v>
      </c>
      <c r="B110" s="358" t="s">
        <v>688</v>
      </c>
      <c r="C110" s="573">
        <v>687</v>
      </c>
      <c r="D110" s="573">
        <v>3434</v>
      </c>
      <c r="E110" s="573">
        <v>687</v>
      </c>
      <c r="F110" s="591">
        <f>C110+D110-E110</f>
        <v>3434</v>
      </c>
      <c r="G110" s="359"/>
      <c r="H110" s="359"/>
      <c r="I110" s="359"/>
      <c r="J110" s="359"/>
      <c r="K110" s="359"/>
      <c r="L110" s="359"/>
      <c r="M110" s="359"/>
      <c r="N110" s="359"/>
      <c r="O110" s="327"/>
    </row>
    <row r="111" spans="1:29" ht="12">
      <c r="A111" s="357" t="s">
        <v>689</v>
      </c>
      <c r="B111" s="358" t="s">
        <v>690</v>
      </c>
      <c r="C111" s="573"/>
      <c r="D111" s="573"/>
      <c r="E111" s="573"/>
      <c r="F111" s="591"/>
      <c r="G111" s="327"/>
      <c r="H111" s="327"/>
      <c r="I111" s="327"/>
      <c r="J111" s="327"/>
      <c r="K111" s="327"/>
      <c r="L111" s="327"/>
      <c r="M111" s="327"/>
      <c r="N111" s="327"/>
      <c r="O111" s="327"/>
    </row>
    <row r="112" spans="1:29" ht="12">
      <c r="A112" s="357" t="s">
        <v>691</v>
      </c>
      <c r="B112" s="358" t="s">
        <v>692</v>
      </c>
      <c r="C112" s="592">
        <v>0</v>
      </c>
      <c r="D112" s="592">
        <v>0</v>
      </c>
      <c r="E112" s="592">
        <v>0</v>
      </c>
      <c r="F112" s="593">
        <f>C112+D112-E112</f>
        <v>0</v>
      </c>
      <c r="G112" s="327"/>
      <c r="H112" s="327"/>
      <c r="I112" s="327"/>
      <c r="J112" s="327"/>
      <c r="K112" s="327"/>
      <c r="L112" s="327"/>
      <c r="M112" s="327"/>
      <c r="N112" s="327"/>
      <c r="O112" s="327"/>
    </row>
    <row r="113" spans="1:27" ht="12">
      <c r="A113" s="377" t="s">
        <v>693</v>
      </c>
      <c r="B113" s="356" t="s">
        <v>694</v>
      </c>
      <c r="C113" s="354">
        <f>SUM(C110:C112)</f>
        <v>687</v>
      </c>
      <c r="D113" s="354">
        <f>SUM(D110:D112)</f>
        <v>3434</v>
      </c>
      <c r="E113" s="354">
        <f>SUM(E110:E112)</f>
        <v>687</v>
      </c>
      <c r="F113" s="354">
        <f>SUM(F110:F112)</f>
        <v>3434</v>
      </c>
      <c r="G113" s="359"/>
      <c r="H113" s="359"/>
      <c r="I113" s="359"/>
      <c r="J113" s="359"/>
      <c r="K113" s="359"/>
      <c r="L113" s="359"/>
      <c r="M113" s="359"/>
      <c r="N113" s="359"/>
      <c r="O113" s="359"/>
      <c r="P113" s="367"/>
    </row>
    <row r="114" spans="1:27" ht="12">
      <c r="A114" s="378" t="s">
        <v>695</v>
      </c>
      <c r="B114" s="379"/>
      <c r="C114" s="362"/>
      <c r="D114" s="362"/>
      <c r="E114" s="362"/>
      <c r="F114" s="347"/>
      <c r="G114" s="364"/>
      <c r="H114" s="364"/>
      <c r="I114" s="364"/>
      <c r="J114" s="364"/>
      <c r="K114" s="364"/>
      <c r="L114" s="364"/>
      <c r="M114" s="364"/>
      <c r="N114" s="364"/>
      <c r="O114" s="364"/>
      <c r="P114" s="365"/>
      <c r="Q114" s="365"/>
      <c r="R114" s="365"/>
      <c r="S114" s="365"/>
      <c r="T114" s="365"/>
      <c r="U114" s="365"/>
      <c r="V114" s="365"/>
      <c r="W114" s="365"/>
      <c r="X114" s="365"/>
      <c r="Y114" s="365"/>
      <c r="Z114" s="365"/>
      <c r="AA114" s="365"/>
    </row>
    <row r="115" spans="1:27" ht="24" customHeight="1">
      <c r="A115" s="649" t="s">
        <v>696</v>
      </c>
      <c r="B115" s="649"/>
      <c r="C115" s="649"/>
      <c r="D115" s="649"/>
      <c r="E115" s="649"/>
      <c r="F115" s="649"/>
      <c r="G115" s="364"/>
      <c r="H115" s="364"/>
      <c r="I115" s="364"/>
      <c r="J115" s="364"/>
      <c r="K115" s="364"/>
      <c r="L115" s="364"/>
      <c r="M115" s="364"/>
      <c r="N115" s="364"/>
      <c r="O115" s="364"/>
      <c r="P115" s="365"/>
      <c r="Q115" s="365"/>
      <c r="R115" s="365"/>
      <c r="S115" s="365"/>
      <c r="T115" s="365"/>
      <c r="U115" s="365"/>
      <c r="V115" s="365"/>
      <c r="W115" s="365"/>
      <c r="X115" s="365"/>
      <c r="Y115" s="365"/>
      <c r="Z115" s="365"/>
      <c r="AA115" s="365"/>
    </row>
    <row r="116" spans="1:27" ht="12">
      <c r="A116" s="362"/>
      <c r="B116" s="363"/>
      <c r="C116" s="362"/>
      <c r="D116" s="362"/>
      <c r="E116" s="362"/>
      <c r="F116" s="347"/>
      <c r="G116" s="327"/>
      <c r="H116" s="327"/>
      <c r="I116" s="327"/>
      <c r="J116" s="327"/>
      <c r="K116" s="327"/>
      <c r="L116" s="327"/>
      <c r="M116" s="327"/>
      <c r="N116" s="327"/>
      <c r="O116" s="327"/>
    </row>
    <row r="117" spans="1:27" ht="12">
      <c r="A117" s="650" t="str">
        <f>' Справка №5'!B52</f>
        <v>Дата на съставяне : 16.01.2019</v>
      </c>
      <c r="B117" s="650"/>
      <c r="C117" s="650"/>
      <c r="D117" s="650"/>
      <c r="E117" s="650"/>
      <c r="F117" s="650"/>
      <c r="G117" s="327"/>
      <c r="H117" s="327"/>
      <c r="I117" s="327"/>
      <c r="J117" s="327"/>
      <c r="K117" s="327"/>
      <c r="L117" s="327"/>
      <c r="M117" s="327"/>
      <c r="N117" s="327"/>
      <c r="O117" s="327"/>
    </row>
    <row r="118" spans="1:27" ht="12">
      <c r="A118" s="380"/>
      <c r="B118" s="381"/>
      <c r="C118" s="380"/>
      <c r="D118" s="380"/>
      <c r="E118" s="380"/>
      <c r="F118" s="382"/>
    </row>
    <row r="119" spans="1:27" ht="12">
      <c r="A119" s="380"/>
      <c r="B119" s="381"/>
      <c r="C119" s="651"/>
      <c r="D119" s="651"/>
      <c r="E119" s="651"/>
      <c r="F119" s="651"/>
    </row>
    <row r="120" spans="1:27" ht="13.8">
      <c r="A120" s="612" t="s">
        <v>844</v>
      </c>
      <c r="B120" s="612"/>
      <c r="C120" s="612"/>
      <c r="D120" s="321"/>
      <c r="E120" s="321"/>
      <c r="F120" s="321"/>
    </row>
    <row r="121" spans="1:27" ht="13.8">
      <c r="A121" s="137"/>
      <c r="B121" s="138"/>
      <c r="C121" s="137"/>
      <c r="D121" s="321"/>
      <c r="E121" s="321"/>
      <c r="F121" s="321"/>
    </row>
    <row r="122" spans="1:27" ht="13.8">
      <c r="A122" s="612" t="s">
        <v>845</v>
      </c>
      <c r="B122" s="613"/>
      <c r="C122" s="613"/>
      <c r="D122" s="321"/>
      <c r="E122" s="321"/>
      <c r="F122" s="321"/>
    </row>
    <row r="123" spans="1:27" ht="12">
      <c r="A123" s="321"/>
      <c r="B123" s="383"/>
      <c r="C123" s="321"/>
      <c r="D123" s="321"/>
      <c r="E123" s="321"/>
      <c r="F123" s="321"/>
    </row>
    <row r="124" spans="1:27" ht="12">
      <c r="A124" s="327"/>
      <c r="B124" s="384"/>
      <c r="C124" s="327"/>
      <c r="D124" s="327"/>
      <c r="E124" s="327"/>
      <c r="F124" s="327"/>
    </row>
    <row r="125" spans="1:27" ht="12">
      <c r="A125" s="327"/>
      <c r="B125" s="384"/>
      <c r="C125" s="327"/>
      <c r="D125" s="327"/>
      <c r="E125" s="327"/>
      <c r="F125" s="327"/>
    </row>
    <row r="126" spans="1:27" ht="12">
      <c r="A126" s="327"/>
      <c r="B126" s="384"/>
      <c r="C126" s="327"/>
      <c r="D126" s="327"/>
      <c r="E126" s="327"/>
      <c r="F126" s="327"/>
    </row>
    <row r="127" spans="1:27" ht="12">
      <c r="A127" s="327"/>
      <c r="B127" s="384"/>
      <c r="C127" s="327"/>
      <c r="D127" s="327"/>
      <c r="E127" s="327"/>
      <c r="F127" s="327"/>
    </row>
    <row r="128" spans="1:27" ht="12">
      <c r="A128" s="327"/>
      <c r="B128" s="384"/>
      <c r="C128" s="327"/>
      <c r="D128" s="327"/>
      <c r="E128" s="327"/>
      <c r="F128" s="327"/>
    </row>
    <row r="129" spans="1:6" ht="12">
      <c r="A129" s="327"/>
      <c r="B129" s="384"/>
      <c r="C129" s="327"/>
      <c r="D129" s="327"/>
      <c r="E129" s="327"/>
      <c r="F129" s="327"/>
    </row>
    <row r="130" spans="1:6" ht="12">
      <c r="A130" s="327"/>
      <c r="B130" s="384"/>
      <c r="C130" s="327"/>
      <c r="D130" s="327"/>
      <c r="E130" s="327"/>
      <c r="F130" s="327"/>
    </row>
    <row r="131" spans="1:6" ht="12">
      <c r="A131" s="327"/>
      <c r="B131" s="384"/>
      <c r="C131" s="327"/>
      <c r="D131" s="327"/>
      <c r="E131" s="327"/>
      <c r="F131" s="327"/>
    </row>
    <row r="132" spans="1:6" ht="12">
      <c r="A132" s="327"/>
      <c r="B132" s="384"/>
      <c r="C132" s="327"/>
      <c r="D132" s="327"/>
      <c r="E132" s="327"/>
      <c r="F132" s="327"/>
    </row>
    <row r="133" spans="1:6" ht="12">
      <c r="A133" s="327"/>
      <c r="B133" s="384"/>
      <c r="C133" s="327"/>
      <c r="D133" s="327"/>
      <c r="E133" s="327"/>
      <c r="F133" s="327"/>
    </row>
    <row r="134" spans="1:6" ht="12">
      <c r="A134" s="327"/>
      <c r="B134" s="384"/>
      <c r="C134" s="327"/>
      <c r="D134" s="327"/>
      <c r="E134" s="327"/>
      <c r="F134" s="327"/>
    </row>
    <row r="135" spans="1:6" ht="12">
      <c r="A135" s="327"/>
      <c r="B135" s="384"/>
      <c r="C135" s="327"/>
      <c r="D135" s="327"/>
      <c r="E135" s="327"/>
      <c r="F135" s="327"/>
    </row>
    <row r="136" spans="1:6" ht="12">
      <c r="A136" s="327"/>
      <c r="B136" s="384"/>
      <c r="C136" s="327"/>
      <c r="D136" s="327"/>
      <c r="E136" s="327"/>
      <c r="F136" s="327"/>
    </row>
    <row r="137" spans="1:6" ht="12">
      <c r="A137" s="327"/>
      <c r="B137" s="384"/>
      <c r="C137" s="327"/>
      <c r="D137" s="327"/>
      <c r="E137" s="327"/>
      <c r="F137" s="327"/>
    </row>
    <row r="138" spans="1:6" ht="12">
      <c r="A138" s="327"/>
      <c r="B138" s="384"/>
      <c r="C138" s="327"/>
      <c r="D138" s="327"/>
      <c r="E138" s="327"/>
      <c r="F138" s="327"/>
    </row>
    <row r="139" spans="1:6" ht="12">
      <c r="A139" s="327"/>
      <c r="B139" s="384"/>
      <c r="C139" s="327"/>
      <c r="D139" s="327"/>
      <c r="E139" s="327"/>
      <c r="F139" s="327"/>
    </row>
    <row r="140" spans="1:6" ht="12">
      <c r="A140" s="327"/>
      <c r="B140" s="384"/>
      <c r="C140" s="327"/>
      <c r="D140" s="327"/>
      <c r="E140" s="327"/>
      <c r="F140" s="327"/>
    </row>
    <row r="141" spans="1:6" ht="12">
      <c r="A141" s="327"/>
      <c r="B141" s="384"/>
      <c r="C141" s="327"/>
      <c r="D141" s="327"/>
      <c r="E141" s="327"/>
      <c r="F141" s="327"/>
    </row>
    <row r="142" spans="1:6" ht="12">
      <c r="A142" s="327"/>
      <c r="B142" s="384"/>
      <c r="C142" s="327"/>
      <c r="D142" s="327"/>
      <c r="E142" s="327"/>
      <c r="F142" s="327"/>
    </row>
    <row r="143" spans="1:6" ht="12">
      <c r="A143" s="327"/>
      <c r="B143" s="384"/>
      <c r="C143" s="327"/>
      <c r="D143" s="327"/>
      <c r="E143" s="327"/>
      <c r="F143" s="327"/>
    </row>
    <row r="144" spans="1:6" ht="12">
      <c r="A144" s="327"/>
      <c r="B144" s="384"/>
      <c r="C144" s="327"/>
      <c r="D144" s="327"/>
      <c r="E144" s="327"/>
      <c r="F144" s="327"/>
    </row>
    <row r="145" spans="1:6" ht="12">
      <c r="A145" s="327"/>
      <c r="B145" s="384"/>
      <c r="C145" s="327"/>
      <c r="D145" s="327"/>
      <c r="E145" s="327"/>
      <c r="F145" s="327"/>
    </row>
    <row r="146" spans="1:6" ht="12">
      <c r="A146" s="327"/>
      <c r="B146" s="384"/>
      <c r="C146" s="327"/>
      <c r="D146" s="327"/>
      <c r="E146" s="327"/>
      <c r="F146" s="327"/>
    </row>
    <row r="147" spans="1:6" ht="12">
      <c r="A147" s="327"/>
      <c r="B147" s="384"/>
      <c r="C147" s="327"/>
      <c r="D147" s="327"/>
      <c r="E147" s="327"/>
      <c r="F147" s="327"/>
    </row>
    <row r="148" spans="1:6" ht="12">
      <c r="A148" s="327"/>
      <c r="B148" s="384"/>
      <c r="C148" s="327"/>
      <c r="D148" s="327"/>
      <c r="E148" s="327"/>
      <c r="F148" s="327"/>
    </row>
    <row r="149" spans="1:6" ht="12">
      <c r="A149" s="327"/>
      <c r="B149" s="384"/>
      <c r="C149" s="327"/>
      <c r="D149" s="327"/>
      <c r="E149" s="327"/>
      <c r="F149" s="327"/>
    </row>
    <row r="150" spans="1:6" ht="12">
      <c r="A150" s="327"/>
      <c r="B150" s="384"/>
      <c r="C150" s="327"/>
      <c r="D150" s="327"/>
      <c r="E150" s="327"/>
      <c r="F150" s="327"/>
    </row>
    <row r="151" spans="1:6" ht="12">
      <c r="A151" s="327"/>
      <c r="B151" s="384"/>
      <c r="C151" s="327"/>
      <c r="D151" s="327"/>
      <c r="E151" s="327"/>
      <c r="F151" s="327"/>
    </row>
    <row r="152" spans="1:6" ht="12">
      <c r="A152" s="327"/>
      <c r="B152" s="384"/>
      <c r="C152" s="327"/>
      <c r="D152" s="327"/>
      <c r="E152" s="327"/>
      <c r="F152" s="327"/>
    </row>
    <row r="153" spans="1:6" ht="12">
      <c r="A153" s="327"/>
      <c r="B153" s="384"/>
      <c r="C153" s="327"/>
      <c r="D153" s="327"/>
      <c r="E153" s="327"/>
      <c r="F153" s="327"/>
    </row>
    <row r="154" spans="1:6" ht="12">
      <c r="A154" s="327"/>
      <c r="B154" s="384"/>
      <c r="C154" s="327"/>
      <c r="D154" s="327"/>
      <c r="E154" s="327"/>
      <c r="F154" s="327"/>
    </row>
    <row r="155" spans="1:6" ht="12">
      <c r="A155" s="327"/>
      <c r="B155" s="384"/>
      <c r="C155" s="327"/>
      <c r="D155" s="327"/>
      <c r="E155" s="327"/>
      <c r="F155" s="327"/>
    </row>
    <row r="156" spans="1:6" ht="12">
      <c r="A156" s="327"/>
      <c r="B156" s="384"/>
      <c r="C156" s="327"/>
      <c r="D156" s="327"/>
      <c r="E156" s="327"/>
      <c r="F156" s="327"/>
    </row>
    <row r="157" spans="1:6" ht="12">
      <c r="A157" s="327"/>
      <c r="B157" s="384"/>
      <c r="C157" s="327"/>
      <c r="D157" s="327"/>
      <c r="E157" s="327"/>
      <c r="F157" s="327"/>
    </row>
    <row r="158" spans="1:6" ht="12">
      <c r="A158" s="327"/>
      <c r="B158" s="384"/>
      <c r="C158" s="327"/>
      <c r="D158" s="327"/>
      <c r="E158" s="327"/>
      <c r="F158" s="327"/>
    </row>
    <row r="159" spans="1:6" ht="12">
      <c r="A159" s="327"/>
      <c r="B159" s="384"/>
      <c r="C159" s="327"/>
      <c r="D159" s="327"/>
      <c r="E159" s="327"/>
      <c r="F159" s="327"/>
    </row>
    <row r="160" spans="1:6" ht="12">
      <c r="A160" s="327"/>
      <c r="B160" s="384"/>
      <c r="C160" s="327"/>
      <c r="D160" s="327"/>
      <c r="E160" s="327"/>
      <c r="F160" s="327"/>
    </row>
    <row r="161" spans="1:6" ht="12">
      <c r="A161" s="327"/>
      <c r="B161" s="384"/>
      <c r="C161" s="327"/>
      <c r="D161" s="327"/>
      <c r="E161" s="327"/>
      <c r="F161" s="327"/>
    </row>
    <row r="162" spans="1:6" ht="12">
      <c r="A162" s="327"/>
      <c r="B162" s="384"/>
      <c r="C162" s="327"/>
      <c r="D162" s="327"/>
      <c r="E162" s="327"/>
      <c r="F162" s="327"/>
    </row>
    <row r="163" spans="1:6" ht="12">
      <c r="A163" s="327"/>
      <c r="B163" s="384"/>
      <c r="C163" s="327"/>
      <c r="D163" s="327"/>
      <c r="E163" s="327"/>
      <c r="F163" s="327"/>
    </row>
    <row r="164" spans="1:6" ht="12">
      <c r="A164" s="327"/>
      <c r="B164" s="384"/>
      <c r="C164" s="327"/>
      <c r="D164" s="327"/>
      <c r="E164" s="327"/>
      <c r="F164" s="327"/>
    </row>
    <row r="165" spans="1:6" ht="12">
      <c r="A165" s="327"/>
      <c r="B165" s="384"/>
      <c r="C165" s="327"/>
      <c r="D165" s="327"/>
      <c r="E165" s="327"/>
      <c r="F165" s="327"/>
    </row>
    <row r="166" spans="1:6" ht="12">
      <c r="A166" s="327"/>
      <c r="B166" s="384"/>
      <c r="C166" s="327"/>
      <c r="D166" s="327"/>
      <c r="E166" s="327"/>
      <c r="F166" s="327"/>
    </row>
    <row r="167" spans="1:6" ht="12">
      <c r="A167" s="327"/>
      <c r="B167" s="384"/>
      <c r="C167" s="327"/>
      <c r="D167" s="327"/>
      <c r="E167" s="327"/>
      <c r="F167" s="327"/>
    </row>
    <row r="168" spans="1:6" ht="12">
      <c r="A168" s="327"/>
      <c r="B168" s="384"/>
      <c r="C168" s="327"/>
      <c r="D168" s="327"/>
      <c r="E168" s="327"/>
      <c r="F168" s="327"/>
    </row>
    <row r="169" spans="1:6" ht="12">
      <c r="A169" s="327"/>
      <c r="B169" s="384"/>
      <c r="C169" s="327"/>
      <c r="D169" s="327"/>
      <c r="E169" s="327"/>
      <c r="F169" s="327"/>
    </row>
    <row r="170" spans="1:6" ht="12">
      <c r="A170" s="327"/>
      <c r="B170" s="384"/>
      <c r="C170" s="327"/>
      <c r="D170" s="327"/>
      <c r="E170" s="327"/>
      <c r="F170" s="327"/>
    </row>
    <row r="171" spans="1:6" ht="12">
      <c r="A171" s="327"/>
      <c r="B171" s="384"/>
      <c r="C171" s="327"/>
      <c r="D171" s="327"/>
      <c r="E171" s="327"/>
      <c r="F171" s="327"/>
    </row>
    <row r="172" spans="1:6" ht="12">
      <c r="A172" s="327"/>
      <c r="B172" s="384"/>
      <c r="C172" s="327"/>
      <c r="D172" s="327"/>
      <c r="E172" s="327"/>
      <c r="F172" s="327"/>
    </row>
    <row r="173" spans="1:6" ht="12">
      <c r="A173" s="327"/>
      <c r="B173" s="384"/>
      <c r="C173" s="327"/>
      <c r="D173" s="327"/>
      <c r="E173" s="327"/>
      <c r="F173" s="327"/>
    </row>
    <row r="174" spans="1:6" ht="12">
      <c r="A174" s="327"/>
      <c r="B174" s="384"/>
      <c r="C174" s="327"/>
      <c r="D174" s="327"/>
      <c r="E174" s="327"/>
      <c r="F174" s="327"/>
    </row>
    <row r="175" spans="1:6" ht="12">
      <c r="A175" s="327"/>
      <c r="B175" s="384"/>
      <c r="C175" s="327"/>
      <c r="D175" s="327"/>
      <c r="E175" s="327"/>
      <c r="F175" s="327"/>
    </row>
    <row r="176" spans="1:6" ht="12">
      <c r="A176" s="327"/>
      <c r="B176" s="384"/>
      <c r="C176" s="327"/>
      <c r="D176" s="327"/>
      <c r="E176" s="327"/>
      <c r="F176" s="327"/>
    </row>
    <row r="177" spans="1:6" ht="12">
      <c r="A177" s="327"/>
      <c r="B177" s="384"/>
      <c r="C177" s="327"/>
      <c r="D177" s="327"/>
      <c r="E177" s="327"/>
      <c r="F177" s="327"/>
    </row>
    <row r="178" spans="1:6" ht="12">
      <c r="A178" s="327"/>
      <c r="B178" s="384"/>
      <c r="C178" s="327"/>
      <c r="D178" s="327"/>
      <c r="E178" s="327"/>
      <c r="F178" s="327"/>
    </row>
    <row r="179" spans="1:6" ht="12">
      <c r="A179" s="327"/>
      <c r="B179" s="384"/>
      <c r="C179" s="327"/>
      <c r="D179" s="327"/>
      <c r="E179" s="327"/>
      <c r="F179" s="327"/>
    </row>
    <row r="180" spans="1:6" ht="12">
      <c r="A180" s="327"/>
      <c r="B180" s="384"/>
      <c r="C180" s="327"/>
      <c r="D180" s="327"/>
      <c r="E180" s="327"/>
      <c r="F180" s="327"/>
    </row>
    <row r="181" spans="1:6" ht="12">
      <c r="A181" s="327"/>
      <c r="B181" s="384"/>
      <c r="C181" s="327"/>
      <c r="D181" s="327"/>
      <c r="E181" s="327"/>
      <c r="F181" s="327"/>
    </row>
    <row r="182" spans="1:6" ht="12">
      <c r="A182" s="327"/>
      <c r="B182" s="384"/>
      <c r="C182" s="327"/>
      <c r="D182" s="327"/>
      <c r="E182" s="327"/>
      <c r="F182" s="327"/>
    </row>
    <row r="183" spans="1:6" ht="12">
      <c r="A183" s="327"/>
      <c r="B183" s="384"/>
      <c r="C183" s="327"/>
      <c r="D183" s="327"/>
      <c r="E183" s="327"/>
      <c r="F183" s="327"/>
    </row>
    <row r="184" spans="1:6" ht="12">
      <c r="A184" s="327"/>
      <c r="B184" s="384"/>
      <c r="C184" s="327"/>
      <c r="D184" s="327"/>
      <c r="E184" s="327"/>
      <c r="F184" s="327"/>
    </row>
    <row r="185" spans="1:6" ht="12">
      <c r="A185" s="327"/>
      <c r="B185" s="384"/>
      <c r="C185" s="327"/>
      <c r="D185" s="327"/>
      <c r="E185" s="327"/>
      <c r="F185" s="327"/>
    </row>
    <row r="186" spans="1:6" ht="12">
      <c r="A186" s="327"/>
      <c r="B186" s="384"/>
      <c r="C186" s="327"/>
      <c r="D186" s="327"/>
      <c r="E186" s="327"/>
      <c r="F186" s="327"/>
    </row>
    <row r="187" spans="1:6" ht="12">
      <c r="A187" s="327"/>
      <c r="B187" s="384"/>
      <c r="C187" s="327"/>
      <c r="D187" s="327"/>
      <c r="E187" s="327"/>
      <c r="F187" s="327"/>
    </row>
    <row r="188" spans="1:6" ht="12">
      <c r="A188" s="327"/>
      <c r="B188" s="384"/>
      <c r="C188" s="327"/>
      <c r="D188" s="327"/>
      <c r="E188" s="327"/>
      <c r="F188" s="327"/>
    </row>
    <row r="189" spans="1:6" ht="12">
      <c r="A189" s="327"/>
      <c r="B189" s="384"/>
      <c r="C189" s="327"/>
      <c r="D189" s="327"/>
      <c r="E189" s="327"/>
      <c r="F189" s="327"/>
    </row>
    <row r="190" spans="1:6" ht="12">
      <c r="A190" s="327"/>
      <c r="B190" s="384"/>
      <c r="C190" s="327"/>
      <c r="D190" s="327"/>
      <c r="E190" s="327"/>
      <c r="F190" s="327"/>
    </row>
    <row r="191" spans="1:6" ht="12">
      <c r="A191" s="327"/>
      <c r="B191" s="384"/>
      <c r="C191" s="327"/>
      <c r="D191" s="327"/>
      <c r="E191" s="327"/>
      <c r="F191" s="327"/>
    </row>
    <row r="192" spans="1:6" ht="12">
      <c r="A192" s="327"/>
      <c r="B192" s="384"/>
      <c r="C192" s="327"/>
      <c r="D192" s="327"/>
      <c r="E192" s="327"/>
      <c r="F192" s="327"/>
    </row>
    <row r="193" spans="1:6" ht="12">
      <c r="A193" s="327"/>
      <c r="B193" s="384"/>
      <c r="C193" s="327"/>
      <c r="D193" s="327"/>
      <c r="E193" s="327"/>
      <c r="F193" s="327"/>
    </row>
    <row r="194" spans="1:6" ht="12">
      <c r="A194" s="327"/>
      <c r="B194" s="384"/>
      <c r="C194" s="327"/>
      <c r="D194" s="327"/>
      <c r="E194" s="327"/>
      <c r="F194" s="327"/>
    </row>
    <row r="195" spans="1:6" ht="12">
      <c r="A195" s="327"/>
      <c r="B195" s="384"/>
      <c r="C195" s="327"/>
      <c r="D195" s="327"/>
      <c r="E195" s="327"/>
      <c r="F195" s="327"/>
    </row>
    <row r="196" spans="1:6" ht="12">
      <c r="A196" s="327"/>
      <c r="B196" s="384"/>
      <c r="C196" s="327"/>
      <c r="D196" s="327"/>
      <c r="E196" s="327"/>
      <c r="F196" s="327"/>
    </row>
    <row r="197" spans="1:6" ht="12">
      <c r="A197" s="327"/>
      <c r="B197" s="384"/>
      <c r="C197" s="327"/>
      <c r="D197" s="327"/>
      <c r="E197" s="327"/>
      <c r="F197" s="327"/>
    </row>
    <row r="198" spans="1:6" ht="12">
      <c r="A198" s="327"/>
      <c r="B198" s="384"/>
      <c r="C198" s="327"/>
      <c r="D198" s="327"/>
      <c r="E198" s="327"/>
      <c r="F198" s="327"/>
    </row>
    <row r="199" spans="1:6" ht="12">
      <c r="A199" s="327"/>
      <c r="B199" s="384"/>
      <c r="C199" s="327"/>
      <c r="D199" s="327"/>
      <c r="E199" s="327"/>
      <c r="F199" s="327"/>
    </row>
    <row r="200" spans="1:6" ht="12">
      <c r="A200" s="327"/>
      <c r="B200" s="384"/>
      <c r="C200" s="327"/>
      <c r="D200" s="327"/>
      <c r="E200" s="327"/>
      <c r="F200" s="327"/>
    </row>
    <row r="201" spans="1:6" ht="12">
      <c r="A201" s="327"/>
      <c r="B201" s="384"/>
      <c r="C201" s="327"/>
      <c r="D201" s="327"/>
      <c r="E201" s="327"/>
      <c r="F201" s="327"/>
    </row>
    <row r="202" spans="1:6" ht="12">
      <c r="A202" s="327"/>
      <c r="B202" s="384"/>
      <c r="C202" s="327"/>
      <c r="D202" s="327"/>
      <c r="E202" s="327"/>
      <c r="F202" s="327"/>
    </row>
    <row r="203" spans="1:6" ht="12">
      <c r="A203" s="327"/>
      <c r="B203" s="384"/>
      <c r="C203" s="327"/>
      <c r="D203" s="327"/>
      <c r="E203" s="327"/>
      <c r="F203" s="327"/>
    </row>
    <row r="204" spans="1:6" ht="12">
      <c r="A204" s="327"/>
      <c r="B204" s="384"/>
      <c r="C204" s="327"/>
      <c r="D204" s="327"/>
      <c r="E204" s="327"/>
      <c r="F204" s="327"/>
    </row>
    <row r="205" spans="1:6" ht="12">
      <c r="A205" s="327"/>
      <c r="B205" s="384"/>
      <c r="C205" s="327"/>
      <c r="D205" s="327"/>
      <c r="E205" s="327"/>
      <c r="F205" s="327"/>
    </row>
    <row r="206" spans="1:6" ht="12">
      <c r="A206" s="327"/>
      <c r="B206" s="384"/>
      <c r="C206" s="327"/>
      <c r="D206" s="327"/>
      <c r="E206" s="327"/>
      <c r="F206" s="327"/>
    </row>
    <row r="207" spans="1:6" ht="12">
      <c r="A207" s="327"/>
      <c r="B207" s="384"/>
      <c r="C207" s="327"/>
      <c r="D207" s="327"/>
      <c r="E207" s="327"/>
      <c r="F207" s="327"/>
    </row>
    <row r="208" spans="1:6" ht="12">
      <c r="A208" s="327"/>
      <c r="B208" s="384"/>
      <c r="C208" s="327"/>
      <c r="D208" s="327"/>
      <c r="E208" s="327"/>
      <c r="F208" s="327"/>
    </row>
    <row r="209" spans="1:6" ht="12">
      <c r="A209" s="327"/>
      <c r="B209" s="384"/>
      <c r="C209" s="327"/>
      <c r="D209" s="327"/>
      <c r="E209" s="327"/>
      <c r="F209" s="327"/>
    </row>
    <row r="210" spans="1:6" ht="12">
      <c r="A210" s="327"/>
      <c r="B210" s="384"/>
      <c r="C210" s="327"/>
      <c r="D210" s="327"/>
      <c r="E210" s="327"/>
      <c r="F210" s="327"/>
    </row>
    <row r="211" spans="1:6" ht="12">
      <c r="A211" s="327"/>
      <c r="B211" s="384"/>
      <c r="C211" s="327"/>
      <c r="D211" s="327"/>
      <c r="E211" s="327"/>
      <c r="F211" s="327"/>
    </row>
    <row r="212" spans="1:6" ht="12">
      <c r="A212" s="327"/>
      <c r="B212" s="384"/>
      <c r="C212" s="327"/>
      <c r="D212" s="327"/>
      <c r="E212" s="327"/>
      <c r="F212" s="327"/>
    </row>
    <row r="213" spans="1:6" ht="12">
      <c r="A213" s="327"/>
      <c r="B213" s="384"/>
      <c r="C213" s="327"/>
      <c r="D213" s="327"/>
      <c r="E213" s="327"/>
      <c r="F213" s="327"/>
    </row>
    <row r="214" spans="1:6" ht="12">
      <c r="A214" s="327"/>
      <c r="B214" s="384"/>
      <c r="C214" s="327"/>
      <c r="D214" s="327"/>
      <c r="E214" s="327"/>
      <c r="F214" s="327"/>
    </row>
    <row r="215" spans="1:6" ht="12">
      <c r="A215" s="327"/>
      <c r="B215" s="384"/>
      <c r="C215" s="327"/>
      <c r="D215" s="327"/>
      <c r="E215" s="327"/>
      <c r="F215" s="327"/>
    </row>
    <row r="216" spans="1:6" ht="12">
      <c r="A216" s="327"/>
      <c r="B216" s="384"/>
      <c r="C216" s="327"/>
      <c r="D216" s="327"/>
      <c r="E216" s="327"/>
      <c r="F216" s="327"/>
    </row>
    <row r="217" spans="1:6" ht="12">
      <c r="A217" s="327"/>
      <c r="B217" s="384"/>
      <c r="C217" s="327"/>
      <c r="D217" s="327"/>
      <c r="E217" s="327"/>
      <c r="F217" s="327"/>
    </row>
    <row r="218" spans="1:6" ht="12">
      <c r="A218" s="327"/>
      <c r="B218" s="384"/>
      <c r="C218" s="327"/>
      <c r="D218" s="327"/>
      <c r="E218" s="327"/>
      <c r="F218" s="327"/>
    </row>
    <row r="219" spans="1:6" ht="12">
      <c r="A219" s="327"/>
      <c r="B219" s="384"/>
      <c r="C219" s="327"/>
      <c r="D219" s="327"/>
      <c r="E219" s="327"/>
      <c r="F219" s="327"/>
    </row>
    <row r="220" spans="1:6" ht="12">
      <c r="A220" s="327"/>
      <c r="B220" s="384"/>
      <c r="C220" s="327"/>
      <c r="D220" s="327"/>
      <c r="E220" s="327"/>
      <c r="F220" s="327"/>
    </row>
    <row r="221" spans="1:6" ht="12">
      <c r="A221" s="327"/>
      <c r="B221" s="384"/>
      <c r="C221" s="327"/>
      <c r="D221" s="327"/>
      <c r="E221" s="327"/>
      <c r="F221" s="327"/>
    </row>
    <row r="222" spans="1:6" ht="12">
      <c r="A222" s="327"/>
      <c r="B222" s="384"/>
      <c r="C222" s="327"/>
      <c r="D222" s="327"/>
      <c r="E222" s="327"/>
      <c r="F222" s="327"/>
    </row>
    <row r="223" spans="1:6" ht="12">
      <c r="A223" s="327"/>
      <c r="B223" s="384"/>
      <c r="C223" s="327"/>
      <c r="D223" s="327"/>
      <c r="E223" s="327"/>
      <c r="F223" s="327"/>
    </row>
    <row r="224" spans="1:6" ht="12">
      <c r="A224" s="327"/>
      <c r="B224" s="384"/>
      <c r="C224" s="327"/>
      <c r="D224" s="327"/>
      <c r="E224" s="327"/>
      <c r="F224" s="327"/>
    </row>
    <row r="225" spans="1:6" ht="12">
      <c r="A225" s="327"/>
      <c r="B225" s="384"/>
      <c r="C225" s="327"/>
      <c r="D225" s="327"/>
      <c r="E225" s="327"/>
      <c r="F225" s="327"/>
    </row>
    <row r="226" spans="1:6" ht="12">
      <c r="A226" s="327"/>
      <c r="B226" s="384"/>
      <c r="C226" s="327"/>
      <c r="D226" s="327"/>
      <c r="E226" s="327"/>
      <c r="F226" s="327"/>
    </row>
    <row r="227" spans="1:6" ht="12">
      <c r="A227" s="327"/>
      <c r="B227" s="384"/>
      <c r="C227" s="327"/>
      <c r="D227" s="327"/>
      <c r="E227" s="327"/>
      <c r="F227" s="327"/>
    </row>
    <row r="228" spans="1:6" ht="12">
      <c r="A228" s="327"/>
      <c r="B228" s="384"/>
      <c r="C228" s="327"/>
      <c r="D228" s="327"/>
      <c r="E228" s="327"/>
      <c r="F228" s="327"/>
    </row>
    <row r="229" spans="1:6" ht="12">
      <c r="A229" s="327"/>
      <c r="B229" s="384"/>
      <c r="C229" s="327"/>
      <c r="D229" s="327"/>
      <c r="E229" s="327"/>
      <c r="F229" s="327"/>
    </row>
    <row r="230" spans="1:6" ht="12">
      <c r="A230" s="327"/>
      <c r="B230" s="384"/>
      <c r="C230" s="327"/>
      <c r="D230" s="327"/>
      <c r="E230" s="327"/>
      <c r="F230" s="327"/>
    </row>
    <row r="231" spans="1:6" ht="12">
      <c r="A231" s="327"/>
      <c r="B231" s="384"/>
      <c r="C231" s="327"/>
      <c r="D231" s="327"/>
      <c r="E231" s="327"/>
      <c r="F231" s="327"/>
    </row>
    <row r="232" spans="1:6" ht="12">
      <c r="A232" s="327"/>
      <c r="B232" s="384"/>
      <c r="C232" s="327"/>
      <c r="D232" s="327"/>
      <c r="E232" s="327"/>
      <c r="F232" s="327"/>
    </row>
    <row r="233" spans="1:6" ht="12">
      <c r="A233" s="327"/>
      <c r="B233" s="384"/>
      <c r="C233" s="327"/>
      <c r="D233" s="327"/>
      <c r="E233" s="327"/>
      <c r="F233" s="327"/>
    </row>
    <row r="234" spans="1:6" ht="12">
      <c r="A234" s="327"/>
      <c r="B234" s="384"/>
      <c r="C234" s="327"/>
      <c r="D234" s="327"/>
      <c r="E234" s="327"/>
      <c r="F234" s="327"/>
    </row>
    <row r="235" spans="1:6" ht="12">
      <c r="A235" s="327"/>
      <c r="B235" s="384"/>
      <c r="C235" s="327"/>
      <c r="D235" s="327"/>
      <c r="E235" s="327"/>
      <c r="F235" s="327"/>
    </row>
    <row r="236" spans="1:6" ht="12">
      <c r="A236" s="327"/>
      <c r="B236" s="384"/>
      <c r="C236" s="327"/>
      <c r="D236" s="327"/>
      <c r="E236" s="327"/>
      <c r="F236" s="327"/>
    </row>
    <row r="237" spans="1:6" ht="12">
      <c r="A237" s="327"/>
      <c r="B237" s="384"/>
      <c r="C237" s="327"/>
      <c r="D237" s="327"/>
      <c r="E237" s="327"/>
      <c r="F237" s="327"/>
    </row>
    <row r="238" spans="1:6" ht="12">
      <c r="A238" s="327"/>
      <c r="B238" s="384"/>
      <c r="C238" s="327"/>
      <c r="D238" s="327"/>
      <c r="E238" s="327"/>
      <c r="F238" s="327"/>
    </row>
    <row r="239" spans="1:6" ht="12">
      <c r="A239" s="327"/>
      <c r="B239" s="384"/>
      <c r="C239" s="327"/>
      <c r="D239" s="327"/>
      <c r="E239" s="327"/>
      <c r="F239" s="327"/>
    </row>
    <row r="240" spans="1:6" ht="12">
      <c r="A240" s="327"/>
      <c r="B240" s="384"/>
      <c r="C240" s="327"/>
      <c r="D240" s="327"/>
      <c r="E240" s="327"/>
      <c r="F240" s="327"/>
    </row>
    <row r="241" spans="1:6" ht="12">
      <c r="A241" s="327"/>
      <c r="B241" s="384"/>
      <c r="C241" s="327"/>
      <c r="D241" s="327"/>
      <c r="E241" s="327"/>
      <c r="F241" s="327"/>
    </row>
    <row r="242" spans="1:6" ht="12">
      <c r="A242" s="327"/>
      <c r="B242" s="384"/>
      <c r="C242" s="327"/>
      <c r="D242" s="327"/>
      <c r="E242" s="327"/>
      <c r="F242" s="327"/>
    </row>
    <row r="243" spans="1:6" ht="12">
      <c r="A243" s="327"/>
      <c r="B243" s="384"/>
      <c r="C243" s="327"/>
      <c r="D243" s="327"/>
      <c r="E243" s="327"/>
      <c r="F243" s="327"/>
    </row>
    <row r="244" spans="1:6" ht="12">
      <c r="A244" s="327"/>
      <c r="B244" s="384"/>
      <c r="C244" s="327"/>
      <c r="D244" s="327"/>
      <c r="E244" s="327"/>
      <c r="F244" s="327"/>
    </row>
    <row r="245" spans="1:6" ht="12">
      <c r="A245" s="327"/>
      <c r="B245" s="384"/>
      <c r="C245" s="327"/>
      <c r="D245" s="327"/>
      <c r="E245" s="327"/>
      <c r="F245" s="327"/>
    </row>
    <row r="246" spans="1:6" ht="12">
      <c r="A246" s="327"/>
      <c r="B246" s="384"/>
      <c r="C246" s="327"/>
      <c r="D246" s="327"/>
      <c r="E246" s="327"/>
      <c r="F246" s="327"/>
    </row>
    <row r="247" spans="1:6" ht="12">
      <c r="A247" s="327"/>
      <c r="B247" s="384"/>
      <c r="C247" s="327"/>
      <c r="D247" s="327"/>
      <c r="E247" s="327"/>
      <c r="F247" s="327"/>
    </row>
    <row r="248" spans="1:6" ht="12">
      <c r="A248" s="327"/>
      <c r="B248" s="384"/>
      <c r="C248" s="327"/>
      <c r="D248" s="327"/>
      <c r="E248" s="327"/>
      <c r="F248" s="327"/>
    </row>
    <row r="249" spans="1:6" ht="12">
      <c r="A249" s="327"/>
      <c r="B249" s="384"/>
      <c r="C249" s="327"/>
      <c r="D249" s="327"/>
      <c r="E249" s="327"/>
      <c r="F249" s="327"/>
    </row>
    <row r="250" spans="1:6" ht="12">
      <c r="A250" s="327"/>
      <c r="B250" s="384"/>
      <c r="C250" s="327"/>
      <c r="D250" s="327"/>
      <c r="E250" s="327"/>
      <c r="F250" s="327"/>
    </row>
    <row r="251" spans="1:6" ht="12">
      <c r="A251" s="327"/>
      <c r="B251" s="384"/>
      <c r="C251" s="327"/>
      <c r="D251" s="327"/>
      <c r="E251" s="327"/>
      <c r="F251" s="327"/>
    </row>
    <row r="252" spans="1:6" ht="12">
      <c r="A252" s="327"/>
      <c r="B252" s="384"/>
      <c r="C252" s="327"/>
      <c r="D252" s="327"/>
      <c r="E252" s="327"/>
      <c r="F252" s="327"/>
    </row>
    <row r="253" spans="1:6" ht="12">
      <c r="A253" s="327"/>
      <c r="B253" s="384"/>
      <c r="C253" s="327"/>
      <c r="D253" s="327"/>
      <c r="E253" s="327"/>
      <c r="F253" s="327"/>
    </row>
    <row r="254" spans="1:6" ht="12">
      <c r="A254" s="327"/>
      <c r="B254" s="384"/>
      <c r="C254" s="327"/>
      <c r="D254" s="327"/>
      <c r="E254" s="327"/>
      <c r="F254" s="327"/>
    </row>
    <row r="255" spans="1:6" ht="12">
      <c r="A255" s="327"/>
      <c r="B255" s="384"/>
      <c r="C255" s="327"/>
      <c r="D255" s="327"/>
      <c r="E255" s="327"/>
      <c r="F255" s="327"/>
    </row>
    <row r="256" spans="1:6" ht="12">
      <c r="A256" s="327"/>
      <c r="B256" s="384"/>
      <c r="C256" s="327"/>
      <c r="D256" s="327"/>
      <c r="E256" s="327"/>
      <c r="F256" s="327"/>
    </row>
    <row r="257" spans="1:6" ht="12">
      <c r="A257" s="327"/>
      <c r="B257" s="384"/>
      <c r="C257" s="327"/>
      <c r="D257" s="327"/>
      <c r="E257" s="327"/>
      <c r="F257" s="327"/>
    </row>
    <row r="258" spans="1:6" ht="12">
      <c r="A258" s="327"/>
      <c r="B258" s="384"/>
      <c r="C258" s="327"/>
      <c r="D258" s="327"/>
      <c r="E258" s="327"/>
      <c r="F258" s="327"/>
    </row>
    <row r="259" spans="1:6" ht="12">
      <c r="A259" s="327"/>
      <c r="B259" s="384"/>
      <c r="C259" s="327"/>
      <c r="D259" s="327"/>
      <c r="E259" s="327"/>
      <c r="F259" s="327"/>
    </row>
    <row r="260" spans="1:6" ht="12">
      <c r="A260" s="327"/>
      <c r="B260" s="384"/>
      <c r="C260" s="327"/>
      <c r="D260" s="327"/>
      <c r="E260" s="327"/>
      <c r="F260" s="327"/>
    </row>
    <row r="261" spans="1:6" ht="12">
      <c r="A261" s="327"/>
      <c r="B261" s="384"/>
      <c r="C261" s="327"/>
      <c r="D261" s="327"/>
      <c r="E261" s="327"/>
      <c r="F261" s="327"/>
    </row>
    <row r="262" spans="1:6" ht="12">
      <c r="A262" s="327"/>
      <c r="B262" s="384"/>
      <c r="C262" s="327"/>
      <c r="D262" s="327"/>
      <c r="E262" s="327"/>
      <c r="F262" s="327"/>
    </row>
    <row r="263" spans="1:6" ht="12">
      <c r="A263" s="327"/>
      <c r="B263" s="384"/>
      <c r="C263" s="327"/>
      <c r="D263" s="327"/>
      <c r="E263" s="327"/>
      <c r="F263" s="327"/>
    </row>
    <row r="264" spans="1:6" ht="12">
      <c r="A264" s="327"/>
      <c r="B264" s="384"/>
      <c r="C264" s="327"/>
      <c r="D264" s="327"/>
      <c r="E264" s="327"/>
      <c r="F264" s="327"/>
    </row>
    <row r="265" spans="1:6" ht="12">
      <c r="A265" s="327"/>
      <c r="B265" s="384"/>
      <c r="C265" s="327"/>
      <c r="D265" s="327"/>
      <c r="E265" s="327"/>
      <c r="F265" s="327"/>
    </row>
    <row r="266" spans="1:6" ht="12">
      <c r="A266" s="327"/>
      <c r="B266" s="384"/>
      <c r="C266" s="327"/>
      <c r="D266" s="327"/>
      <c r="E266" s="327"/>
      <c r="F266" s="327"/>
    </row>
    <row r="267" spans="1:6" ht="12">
      <c r="A267" s="327"/>
      <c r="B267" s="384"/>
      <c r="C267" s="327"/>
      <c r="D267" s="327"/>
      <c r="E267" s="327"/>
      <c r="F267" s="327"/>
    </row>
    <row r="268" spans="1:6" ht="12">
      <c r="A268" s="327"/>
      <c r="B268" s="384"/>
      <c r="C268" s="327"/>
      <c r="D268" s="327"/>
      <c r="E268" s="327"/>
      <c r="F268" s="327"/>
    </row>
    <row r="269" spans="1:6" ht="12">
      <c r="A269" s="327"/>
      <c r="B269" s="384"/>
      <c r="C269" s="327"/>
      <c r="D269" s="327"/>
      <c r="E269" s="327"/>
      <c r="F269" s="327"/>
    </row>
    <row r="270" spans="1:6" ht="12">
      <c r="A270" s="327"/>
      <c r="B270" s="384"/>
      <c r="C270" s="327"/>
      <c r="D270" s="327"/>
      <c r="E270" s="327"/>
      <c r="F270" s="327"/>
    </row>
    <row r="271" spans="1:6" ht="12">
      <c r="A271" s="327"/>
      <c r="B271" s="384"/>
      <c r="C271" s="327"/>
      <c r="D271" s="327"/>
      <c r="E271" s="327"/>
      <c r="F271" s="327"/>
    </row>
    <row r="272" spans="1:6" ht="12">
      <c r="A272" s="327"/>
      <c r="B272" s="384"/>
      <c r="C272" s="327"/>
      <c r="D272" s="327"/>
      <c r="E272" s="327"/>
      <c r="F272" s="327"/>
    </row>
    <row r="273" spans="1:6" ht="12">
      <c r="A273" s="327"/>
      <c r="B273" s="384"/>
      <c r="C273" s="327"/>
      <c r="D273" s="327"/>
      <c r="E273" s="327"/>
      <c r="F273" s="327"/>
    </row>
    <row r="274" spans="1:6" ht="12">
      <c r="A274" s="327"/>
      <c r="B274" s="384"/>
      <c r="C274" s="327"/>
      <c r="D274" s="327"/>
      <c r="E274" s="327"/>
      <c r="F274" s="327"/>
    </row>
    <row r="275" spans="1:6" ht="12">
      <c r="A275" s="327"/>
      <c r="B275" s="384"/>
      <c r="C275" s="327"/>
      <c r="D275" s="327"/>
      <c r="E275" s="327"/>
      <c r="F275" s="327"/>
    </row>
    <row r="276" spans="1:6" ht="12">
      <c r="A276" s="327"/>
      <c r="B276" s="384"/>
      <c r="C276" s="327"/>
      <c r="D276" s="327"/>
      <c r="E276" s="327"/>
      <c r="F276" s="327"/>
    </row>
    <row r="277" spans="1:6" ht="12">
      <c r="A277" s="327"/>
      <c r="B277" s="384"/>
      <c r="C277" s="327"/>
      <c r="D277" s="327"/>
      <c r="E277" s="327"/>
      <c r="F277" s="327"/>
    </row>
    <row r="278" spans="1:6" ht="12">
      <c r="A278" s="327"/>
      <c r="B278" s="384"/>
      <c r="C278" s="327"/>
      <c r="D278" s="327"/>
      <c r="E278" s="327"/>
      <c r="F278" s="327"/>
    </row>
    <row r="279" spans="1:6" ht="12">
      <c r="A279" s="327"/>
      <c r="B279" s="384"/>
      <c r="C279" s="327"/>
      <c r="D279" s="327"/>
      <c r="E279" s="327"/>
      <c r="F279" s="327"/>
    </row>
    <row r="280" spans="1:6" ht="12">
      <c r="A280" s="327"/>
      <c r="B280" s="384"/>
      <c r="C280" s="327"/>
      <c r="D280" s="327"/>
      <c r="E280" s="327"/>
      <c r="F280" s="327"/>
    </row>
    <row r="281" spans="1:6" ht="12">
      <c r="A281" s="327"/>
      <c r="B281" s="384"/>
      <c r="C281" s="327"/>
      <c r="D281" s="327"/>
      <c r="E281" s="327"/>
      <c r="F281" s="327"/>
    </row>
    <row r="282" spans="1:6" ht="12">
      <c r="A282" s="327"/>
      <c r="B282" s="384"/>
      <c r="C282" s="327"/>
      <c r="D282" s="327"/>
      <c r="E282" s="327"/>
      <c r="F282" s="327"/>
    </row>
    <row r="283" spans="1:6" ht="12">
      <c r="A283" s="327"/>
      <c r="B283" s="384"/>
      <c r="C283" s="327"/>
      <c r="D283" s="327"/>
      <c r="E283" s="327"/>
      <c r="F283" s="327"/>
    </row>
    <row r="284" spans="1:6" ht="12">
      <c r="A284" s="327"/>
      <c r="B284" s="384"/>
      <c r="C284" s="327"/>
      <c r="D284" s="327"/>
      <c r="E284" s="327"/>
      <c r="F284" s="327"/>
    </row>
    <row r="285" spans="1:6" ht="12">
      <c r="A285" s="327"/>
      <c r="B285" s="384"/>
      <c r="C285" s="327"/>
      <c r="D285" s="327"/>
      <c r="E285" s="327"/>
      <c r="F285" s="327"/>
    </row>
    <row r="286" spans="1:6" ht="12">
      <c r="A286" s="327"/>
      <c r="B286" s="384"/>
      <c r="C286" s="327"/>
      <c r="D286" s="327"/>
      <c r="E286" s="327"/>
      <c r="F286" s="327"/>
    </row>
    <row r="287" spans="1:6" ht="12">
      <c r="A287" s="327"/>
      <c r="B287" s="384"/>
      <c r="C287" s="327"/>
      <c r="D287" s="327"/>
      <c r="E287" s="327"/>
      <c r="F287" s="327"/>
    </row>
    <row r="288" spans="1:6" ht="12">
      <c r="A288" s="327"/>
      <c r="B288" s="384"/>
      <c r="C288" s="327"/>
      <c r="D288" s="327"/>
      <c r="E288" s="327"/>
      <c r="F288" s="327"/>
    </row>
    <row r="289" spans="1:6" ht="12">
      <c r="A289" s="327"/>
      <c r="B289" s="384"/>
      <c r="C289" s="327"/>
      <c r="D289" s="327"/>
      <c r="E289" s="327"/>
      <c r="F289" s="327"/>
    </row>
    <row r="290" spans="1:6" ht="12">
      <c r="A290" s="327"/>
      <c r="B290" s="384"/>
      <c r="C290" s="327"/>
      <c r="D290" s="327"/>
      <c r="E290" s="327"/>
      <c r="F290" s="327"/>
    </row>
    <row r="291" spans="1:6" ht="12">
      <c r="A291" s="327"/>
      <c r="B291" s="384"/>
      <c r="C291" s="327"/>
      <c r="D291" s="327"/>
      <c r="E291" s="327"/>
      <c r="F291" s="327"/>
    </row>
    <row r="292" spans="1:6" ht="12">
      <c r="A292" s="327"/>
      <c r="B292" s="384"/>
      <c r="C292" s="327"/>
      <c r="D292" s="327"/>
      <c r="E292" s="327"/>
      <c r="F292" s="327"/>
    </row>
    <row r="293" spans="1:6" ht="12">
      <c r="A293" s="327"/>
      <c r="B293" s="384"/>
      <c r="C293" s="327"/>
      <c r="D293" s="327"/>
      <c r="E293" s="327"/>
      <c r="F293" s="327"/>
    </row>
    <row r="294" spans="1:6" ht="12">
      <c r="A294" s="327"/>
      <c r="B294" s="384"/>
      <c r="C294" s="327"/>
      <c r="D294" s="327"/>
      <c r="E294" s="327"/>
      <c r="F294" s="327"/>
    </row>
    <row r="295" spans="1:6" ht="12">
      <c r="A295" s="327"/>
      <c r="B295" s="384"/>
      <c r="C295" s="327"/>
      <c r="D295" s="327"/>
      <c r="E295" s="327"/>
      <c r="F295" s="327"/>
    </row>
    <row r="296" spans="1:6" ht="12">
      <c r="A296" s="327"/>
      <c r="B296" s="384"/>
      <c r="C296" s="327"/>
      <c r="D296" s="327"/>
      <c r="E296" s="327"/>
      <c r="F296" s="327"/>
    </row>
    <row r="297" spans="1:6" ht="12">
      <c r="A297" s="327"/>
      <c r="B297" s="384"/>
      <c r="C297" s="327"/>
      <c r="D297" s="327"/>
      <c r="E297" s="327"/>
      <c r="F297" s="327"/>
    </row>
    <row r="298" spans="1:6" ht="12">
      <c r="A298" s="327"/>
      <c r="B298" s="384"/>
      <c r="C298" s="327"/>
      <c r="D298" s="327"/>
      <c r="E298" s="327"/>
      <c r="F298" s="327"/>
    </row>
    <row r="299" spans="1:6" ht="12">
      <c r="A299" s="327"/>
      <c r="B299" s="384"/>
      <c r="C299" s="327"/>
      <c r="D299" s="327"/>
      <c r="E299" s="327"/>
      <c r="F299" s="327"/>
    </row>
    <row r="300" spans="1:6" ht="12">
      <c r="A300" s="327"/>
      <c r="B300" s="384"/>
      <c r="C300" s="327"/>
      <c r="D300" s="327"/>
      <c r="E300" s="327"/>
      <c r="F300" s="327"/>
    </row>
    <row r="301" spans="1:6" ht="12">
      <c r="A301" s="327"/>
      <c r="B301" s="384"/>
      <c r="C301" s="327"/>
      <c r="D301" s="327"/>
      <c r="E301" s="327"/>
      <c r="F301" s="327"/>
    </row>
    <row r="302" spans="1:6" ht="12">
      <c r="A302" s="327"/>
      <c r="B302" s="384"/>
      <c r="C302" s="327"/>
      <c r="D302" s="327"/>
      <c r="E302" s="327"/>
      <c r="F302" s="327"/>
    </row>
    <row r="303" spans="1:6" ht="12">
      <c r="A303" s="327"/>
      <c r="B303" s="384"/>
      <c r="C303" s="327"/>
      <c r="D303" s="327"/>
      <c r="E303" s="327"/>
      <c r="F303" s="327"/>
    </row>
    <row r="304" spans="1:6" ht="12">
      <c r="A304" s="327"/>
      <c r="B304" s="384"/>
      <c r="C304" s="327"/>
      <c r="D304" s="327"/>
      <c r="E304" s="327"/>
      <c r="F304" s="327"/>
    </row>
    <row r="305" spans="1:6" ht="12">
      <c r="A305" s="327"/>
      <c r="B305" s="384"/>
      <c r="C305" s="327"/>
      <c r="D305" s="327"/>
      <c r="E305" s="327"/>
      <c r="F305" s="327"/>
    </row>
    <row r="306" spans="1:6" ht="12">
      <c r="A306" s="327"/>
      <c r="B306" s="384"/>
      <c r="C306" s="327"/>
      <c r="D306" s="327"/>
      <c r="E306" s="327"/>
      <c r="F306" s="327"/>
    </row>
    <row r="307" spans="1:6" ht="12">
      <c r="A307" s="327"/>
      <c r="B307" s="384"/>
      <c r="C307" s="327"/>
      <c r="D307" s="327"/>
      <c r="E307" s="327"/>
      <c r="F307" s="327"/>
    </row>
    <row r="308" spans="1:6" ht="12">
      <c r="A308" s="327"/>
      <c r="B308" s="384"/>
      <c r="C308" s="327"/>
      <c r="D308" s="327"/>
      <c r="E308" s="327"/>
      <c r="F308" s="327"/>
    </row>
    <row r="309" spans="1:6" ht="12">
      <c r="A309" s="327"/>
      <c r="B309" s="384"/>
      <c r="C309" s="327"/>
      <c r="D309" s="327"/>
      <c r="E309" s="327"/>
      <c r="F309" s="327"/>
    </row>
    <row r="310" spans="1:6" ht="12">
      <c r="A310" s="327"/>
      <c r="B310" s="384"/>
      <c r="C310" s="327"/>
      <c r="D310" s="327"/>
      <c r="E310" s="327"/>
      <c r="F310" s="327"/>
    </row>
    <row r="311" spans="1:6" ht="12">
      <c r="A311" s="327"/>
      <c r="B311" s="384"/>
      <c r="C311" s="327"/>
      <c r="D311" s="327"/>
      <c r="E311" s="327"/>
      <c r="F311" s="327"/>
    </row>
    <row r="312" spans="1:6" ht="12">
      <c r="A312" s="327"/>
      <c r="B312" s="384"/>
      <c r="C312" s="327"/>
      <c r="D312" s="327"/>
      <c r="E312" s="327"/>
      <c r="F312" s="327"/>
    </row>
    <row r="313" spans="1:6" ht="12">
      <c r="A313" s="327"/>
      <c r="B313" s="384"/>
      <c r="C313" s="327"/>
      <c r="D313" s="327"/>
      <c r="E313" s="327"/>
      <c r="F313" s="327"/>
    </row>
    <row r="314" spans="1:6" ht="12">
      <c r="A314" s="327"/>
      <c r="B314" s="384"/>
      <c r="C314" s="327"/>
      <c r="D314" s="327"/>
      <c r="E314" s="327"/>
      <c r="F314" s="327"/>
    </row>
    <row r="315" spans="1:6" ht="12">
      <c r="A315" s="327"/>
      <c r="B315" s="384"/>
      <c r="C315" s="327"/>
      <c r="D315" s="327"/>
      <c r="E315" s="327"/>
      <c r="F315" s="327"/>
    </row>
    <row r="316" spans="1:6" ht="12">
      <c r="A316" s="327"/>
      <c r="B316" s="384"/>
      <c r="C316" s="327"/>
      <c r="D316" s="327"/>
      <c r="E316" s="327"/>
      <c r="F316" s="327"/>
    </row>
    <row r="317" spans="1:6" ht="12">
      <c r="A317" s="327"/>
      <c r="B317" s="384"/>
      <c r="C317" s="327"/>
      <c r="D317" s="327"/>
      <c r="E317" s="327"/>
      <c r="F317" s="327"/>
    </row>
    <row r="318" spans="1:6" ht="12">
      <c r="A318" s="327"/>
      <c r="B318" s="384"/>
      <c r="C318" s="327"/>
      <c r="D318" s="327"/>
      <c r="E318" s="327"/>
      <c r="F318" s="327"/>
    </row>
    <row r="319" spans="1:6" ht="12">
      <c r="A319" s="327"/>
      <c r="B319" s="384"/>
      <c r="C319" s="327"/>
      <c r="D319" s="327"/>
      <c r="E319" s="327"/>
      <c r="F319" s="327"/>
    </row>
    <row r="320" spans="1:6" ht="12">
      <c r="A320" s="327"/>
      <c r="B320" s="384"/>
      <c r="C320" s="327"/>
      <c r="D320" s="327"/>
      <c r="E320" s="327"/>
      <c r="F320" s="327"/>
    </row>
    <row r="321" spans="1:6" ht="12">
      <c r="A321" s="327"/>
      <c r="B321" s="384"/>
      <c r="C321" s="327"/>
      <c r="D321" s="327"/>
      <c r="E321" s="327"/>
      <c r="F321" s="327"/>
    </row>
    <row r="322" spans="1:6" ht="12">
      <c r="A322" s="327"/>
      <c r="B322" s="384"/>
      <c r="C322" s="327"/>
      <c r="D322" s="327"/>
      <c r="E322" s="327"/>
      <c r="F322" s="327"/>
    </row>
    <row r="323" spans="1:6" ht="12">
      <c r="A323" s="327"/>
      <c r="B323" s="384"/>
      <c r="C323" s="327"/>
      <c r="D323" s="327"/>
      <c r="E323" s="327"/>
      <c r="F323" s="327"/>
    </row>
    <row r="324" spans="1:6" ht="12">
      <c r="A324" s="327"/>
      <c r="B324" s="384"/>
      <c r="C324" s="327"/>
      <c r="D324" s="327"/>
      <c r="E324" s="327"/>
      <c r="F324" s="327"/>
    </row>
    <row r="325" spans="1:6" ht="12">
      <c r="A325" s="327"/>
      <c r="B325" s="384"/>
      <c r="C325" s="327"/>
      <c r="D325" s="327"/>
      <c r="E325" s="327"/>
      <c r="F325" s="327"/>
    </row>
    <row r="326" spans="1:6" ht="12">
      <c r="A326" s="327"/>
      <c r="B326" s="384"/>
      <c r="C326" s="327"/>
      <c r="D326" s="327"/>
      <c r="E326" s="327"/>
      <c r="F326" s="327"/>
    </row>
    <row r="327" spans="1:6" ht="12">
      <c r="A327" s="327"/>
      <c r="B327" s="384"/>
      <c r="C327" s="327"/>
      <c r="D327" s="327"/>
      <c r="E327" s="327"/>
      <c r="F327" s="327"/>
    </row>
    <row r="328" spans="1:6" ht="12">
      <c r="A328" s="327"/>
      <c r="B328" s="384"/>
      <c r="C328" s="327"/>
      <c r="D328" s="327"/>
      <c r="E328" s="327"/>
      <c r="F328" s="327"/>
    </row>
    <row r="329" spans="1:6" ht="12">
      <c r="A329" s="327"/>
      <c r="B329" s="384"/>
      <c r="C329" s="327"/>
      <c r="D329" s="327"/>
      <c r="E329" s="327"/>
      <c r="F329" s="327"/>
    </row>
    <row r="330" spans="1:6" ht="12">
      <c r="A330" s="327"/>
      <c r="B330" s="384"/>
      <c r="C330" s="327"/>
      <c r="D330" s="327"/>
      <c r="E330" s="327"/>
      <c r="F330" s="327"/>
    </row>
    <row r="331" spans="1:6" ht="12">
      <c r="A331" s="327"/>
      <c r="B331" s="384"/>
      <c r="C331" s="327"/>
      <c r="D331" s="327"/>
      <c r="E331" s="327"/>
      <c r="F331" s="327"/>
    </row>
    <row r="332" spans="1:6" ht="12">
      <c r="A332" s="327"/>
      <c r="B332" s="384"/>
      <c r="C332" s="327"/>
      <c r="D332" s="327"/>
      <c r="E332" s="327"/>
      <c r="F332" s="327"/>
    </row>
    <row r="333" spans="1:6" ht="12">
      <c r="A333" s="327"/>
      <c r="B333" s="384"/>
      <c r="C333" s="327"/>
      <c r="D333" s="327"/>
      <c r="E333" s="327"/>
      <c r="F333" s="327"/>
    </row>
    <row r="334" spans="1:6" ht="12">
      <c r="A334" s="327"/>
      <c r="B334" s="384"/>
      <c r="C334" s="327"/>
      <c r="D334" s="327"/>
      <c r="E334" s="327"/>
      <c r="F334" s="327"/>
    </row>
    <row r="335" spans="1:6" ht="12">
      <c r="A335" s="327"/>
      <c r="B335" s="384"/>
      <c r="C335" s="327"/>
      <c r="D335" s="327"/>
      <c r="E335" s="327"/>
      <c r="F335" s="327"/>
    </row>
    <row r="336" spans="1:6" ht="12">
      <c r="A336" s="327"/>
      <c r="B336" s="384"/>
      <c r="C336" s="327"/>
      <c r="D336" s="327"/>
      <c r="E336" s="327"/>
      <c r="F336" s="327"/>
    </row>
    <row r="337" spans="1:6" ht="12">
      <c r="A337" s="327"/>
      <c r="B337" s="384"/>
      <c r="C337" s="327"/>
      <c r="D337" s="327"/>
      <c r="E337" s="327"/>
      <c r="F337" s="327"/>
    </row>
  </sheetData>
  <mergeCells count="11">
    <mergeCell ref="A115:F115"/>
    <mergeCell ref="A117:B117"/>
    <mergeCell ref="C117:F117"/>
    <mergeCell ref="A120:C120"/>
    <mergeCell ref="A122:C122"/>
    <mergeCell ref="C119:F119"/>
    <mergeCell ref="A7:E7"/>
    <mergeCell ref="A9:B9"/>
    <mergeCell ref="B11:C11"/>
    <mergeCell ref="A12:B12"/>
    <mergeCell ref="A13:B1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7:D17 F66:F73 C25:D26 C29:D29 C33:D40 C84:D87 C110:E112 C61:D63 F61:F63 C66:D73 C76:D76 F76 C20:D23 F80:F82 E92 C89:C92 D89:D91 F84:F87 F89:F92 C47:D50 F94:F97 C80:D82 F99:F103 C42:D45 C94:D97 C99:C100 C102:D103 D98:D100">
      <formula1>0</formula1>
      <formula2>9999999999999990</formula2>
    </dataValidation>
  </dataValidations>
  <pageMargins left="0.74803149606299213" right="0.74803149606299213" top="0.59055118110236227" bottom="0.98425196850393704" header="0" footer="0"/>
  <pageSetup paperSize="9" scale="1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8:P271"/>
  <sheetViews>
    <sheetView workbookViewId="0">
      <selection activeCell="E55" sqref="E55"/>
    </sheetView>
  </sheetViews>
  <sheetFormatPr defaultColWidth="10.44140625" defaultRowHeight="11.4"/>
  <cols>
    <col min="1" max="1" width="52.44140625" style="3" customWidth="1"/>
    <col min="2" max="2" width="9.44140625" style="68" customWidth="1"/>
    <col min="3" max="3" width="32.44140625" style="3" customWidth="1"/>
    <col min="4" max="4" width="10" style="3" customWidth="1"/>
    <col min="5" max="6" width="10.44140625" style="3" customWidth="1"/>
    <col min="7" max="7" width="8.5546875" style="3" customWidth="1"/>
    <col min="8" max="8" width="7.44140625" style="3" customWidth="1"/>
    <col min="9" max="9" width="11.44140625" style="3" customWidth="1"/>
    <col min="10" max="16384" width="10.44140625" style="3"/>
  </cols>
  <sheetData>
    <row r="8" spans="1:9" ht="12.6" customHeight="1">
      <c r="A8" s="652" t="s">
        <v>773</v>
      </c>
      <c r="B8" s="652"/>
      <c r="C8" s="652"/>
      <c r="D8" s="652"/>
      <c r="E8" s="652"/>
      <c r="F8" s="652"/>
      <c r="G8" s="652"/>
      <c r="H8" s="652"/>
      <c r="I8" s="652"/>
    </row>
    <row r="9" spans="1:9" ht="12.6" customHeight="1">
      <c r="A9" s="652" t="s">
        <v>774</v>
      </c>
      <c r="B9" s="652"/>
      <c r="C9" s="652"/>
      <c r="D9" s="652"/>
      <c r="E9" s="652"/>
      <c r="F9" s="652"/>
      <c r="G9" s="652"/>
      <c r="H9" s="652"/>
      <c r="I9" s="652"/>
    </row>
    <row r="10" spans="1:9" ht="15" customHeight="1">
      <c r="A10" s="4" t="s">
        <v>378</v>
      </c>
      <c r="B10" s="655" t="s">
        <v>840</v>
      </c>
      <c r="C10" s="655"/>
      <c r="D10" s="5"/>
      <c r="E10" s="5"/>
      <c r="F10" s="5"/>
      <c r="G10" s="6" t="s">
        <v>2</v>
      </c>
      <c r="H10" s="656">
        <v>131350366</v>
      </c>
      <c r="I10" s="656"/>
    </row>
    <row r="11" spans="1:9" s="11" customFormat="1" ht="13.8">
      <c r="A11" s="140" t="str">
        <f>'Справка №6 '!A10</f>
        <v>Неодитиран и незаверен отчет</v>
      </c>
      <c r="B11" s="7"/>
      <c r="C11" s="7"/>
      <c r="D11" s="7"/>
      <c r="E11" s="8"/>
      <c r="F11" s="9"/>
      <c r="G11" s="10"/>
      <c r="H11" s="9"/>
    </row>
    <row r="12" spans="1:9" s="16" customFormat="1" ht="15" customHeight="1">
      <c r="A12" s="12" t="str">
        <f>'Справка №6 '!A12:B12</f>
        <v>Отчетен период:31.12.2018г.</v>
      </c>
      <c r="B12" s="13"/>
      <c r="C12" s="14"/>
      <c r="D12" s="14"/>
      <c r="E12" s="14"/>
      <c r="F12" s="14"/>
      <c r="G12" s="15"/>
      <c r="H12" s="657"/>
      <c r="I12" s="657"/>
    </row>
    <row r="13" spans="1:9" ht="12">
      <c r="A13" s="17" t="s">
        <v>268</v>
      </c>
      <c r="B13" s="18"/>
      <c r="C13" s="19"/>
      <c r="D13" s="19"/>
      <c r="E13" s="19"/>
      <c r="F13" s="19"/>
      <c r="G13" s="19"/>
      <c r="H13" s="19"/>
      <c r="I13" s="20" t="s">
        <v>775</v>
      </c>
    </row>
    <row r="14" spans="1:9" s="26" customFormat="1" ht="12">
      <c r="A14" s="21" t="s">
        <v>381</v>
      </c>
      <c r="B14" s="22"/>
      <c r="C14" s="21" t="s">
        <v>776</v>
      </c>
      <c r="D14" s="23"/>
      <c r="E14" s="24"/>
      <c r="F14" s="25" t="s">
        <v>777</v>
      </c>
      <c r="G14" s="25"/>
      <c r="H14" s="25"/>
      <c r="I14" s="25"/>
    </row>
    <row r="15" spans="1:9" s="26" customFormat="1" ht="42" customHeight="1">
      <c r="A15" s="21"/>
      <c r="B15" s="27" t="s">
        <v>6</v>
      </c>
      <c r="C15" s="28" t="s">
        <v>778</v>
      </c>
      <c r="D15" s="28" t="s">
        <v>779</v>
      </c>
      <c r="E15" s="28" t="s">
        <v>780</v>
      </c>
      <c r="F15" s="24" t="s">
        <v>781</v>
      </c>
      <c r="G15" s="29" t="s">
        <v>782</v>
      </c>
      <c r="H15" s="29"/>
      <c r="I15" s="29" t="s">
        <v>783</v>
      </c>
    </row>
    <row r="16" spans="1:9" s="26" customFormat="1" ht="27" customHeight="1">
      <c r="A16" s="21"/>
      <c r="B16" s="30"/>
      <c r="C16" s="31"/>
      <c r="D16" s="31"/>
      <c r="E16" s="31"/>
      <c r="F16" s="24"/>
      <c r="G16" s="32" t="s">
        <v>784</v>
      </c>
      <c r="H16" s="32" t="s">
        <v>455</v>
      </c>
      <c r="I16" s="29"/>
    </row>
    <row r="17" spans="1:16" s="36" customFormat="1" ht="12">
      <c r="A17" s="33" t="s">
        <v>8</v>
      </c>
      <c r="B17" s="34" t="s">
        <v>9</v>
      </c>
      <c r="C17" s="35">
        <v>1</v>
      </c>
      <c r="D17" s="35">
        <v>2</v>
      </c>
      <c r="E17" s="35">
        <v>3</v>
      </c>
      <c r="F17" s="33">
        <v>4</v>
      </c>
      <c r="G17" s="33">
        <v>5</v>
      </c>
      <c r="H17" s="33">
        <v>6</v>
      </c>
      <c r="I17" s="33">
        <v>7</v>
      </c>
    </row>
    <row r="18" spans="1:16" s="36" customFormat="1" ht="12">
      <c r="A18" s="37" t="s">
        <v>785</v>
      </c>
      <c r="B18" s="38"/>
      <c r="C18" s="33"/>
      <c r="D18" s="33"/>
      <c r="E18" s="33"/>
      <c r="F18" s="33"/>
      <c r="G18" s="33"/>
      <c r="H18" s="33"/>
      <c r="I18" s="33"/>
    </row>
    <row r="19" spans="1:16" s="36" customFormat="1" ht="13.8">
      <c r="A19" s="39" t="s">
        <v>786</v>
      </c>
      <c r="B19" s="40" t="s">
        <v>787</v>
      </c>
      <c r="C19" s="41"/>
      <c r="D19" s="42"/>
      <c r="E19" s="42"/>
      <c r="F19" s="42"/>
      <c r="G19" s="42"/>
      <c r="H19" s="42"/>
      <c r="I19" s="43"/>
    </row>
    <row r="20" spans="1:16" s="36" customFormat="1" ht="12">
      <c r="A20" s="39" t="s">
        <v>788</v>
      </c>
      <c r="B20" s="40" t="s">
        <v>789</v>
      </c>
      <c r="C20" s="42"/>
      <c r="D20" s="42"/>
      <c r="E20" s="42"/>
      <c r="F20" s="42"/>
      <c r="G20" s="42"/>
      <c r="H20" s="42"/>
      <c r="I20" s="43"/>
    </row>
    <row r="21" spans="1:16" s="36" customFormat="1" ht="12">
      <c r="A21" s="39" t="s">
        <v>512</v>
      </c>
      <c r="B21" s="40" t="s">
        <v>790</v>
      </c>
      <c r="C21" s="42"/>
      <c r="D21" s="42"/>
      <c r="E21" s="42"/>
      <c r="F21" s="42"/>
      <c r="G21" s="42"/>
      <c r="H21" s="42"/>
      <c r="I21" s="43"/>
    </row>
    <row r="22" spans="1:16" s="36" customFormat="1" ht="12">
      <c r="A22" s="39" t="s">
        <v>791</v>
      </c>
      <c r="B22" s="40" t="s">
        <v>792</v>
      </c>
      <c r="C22" s="42"/>
      <c r="D22" s="42"/>
      <c r="E22" s="42"/>
      <c r="F22" s="42"/>
      <c r="G22" s="42"/>
      <c r="H22" s="42"/>
      <c r="I22" s="43"/>
    </row>
    <row r="23" spans="1:16" s="36" customFormat="1" ht="12">
      <c r="A23" s="39" t="s">
        <v>71</v>
      </c>
      <c r="B23" s="40" t="s">
        <v>793</v>
      </c>
      <c r="C23" s="42"/>
      <c r="D23" s="42"/>
      <c r="E23" s="42"/>
      <c r="F23" s="42"/>
      <c r="G23" s="42"/>
      <c r="H23" s="42"/>
      <c r="I23" s="43"/>
    </row>
    <row r="24" spans="1:16" s="36" customFormat="1" ht="12">
      <c r="A24" s="44" t="s">
        <v>482</v>
      </c>
      <c r="B24" s="45" t="s">
        <v>794</v>
      </c>
      <c r="C24" s="32"/>
      <c r="D24" s="32"/>
      <c r="E24" s="32"/>
      <c r="F24" s="46"/>
      <c r="G24" s="32"/>
      <c r="H24" s="46"/>
      <c r="I24" s="46"/>
    </row>
    <row r="25" spans="1:16" s="36" customFormat="1" ht="12">
      <c r="A25" s="37" t="s">
        <v>795</v>
      </c>
      <c r="B25" s="47"/>
      <c r="C25" s="43"/>
      <c r="D25" s="43"/>
      <c r="E25" s="43"/>
      <c r="F25" s="43"/>
      <c r="G25" s="43"/>
      <c r="H25" s="43"/>
      <c r="I25" s="43"/>
    </row>
    <row r="26" spans="1:16" s="36" customFormat="1" ht="12">
      <c r="A26" s="39" t="s">
        <v>786</v>
      </c>
      <c r="B26" s="40" t="s">
        <v>796</v>
      </c>
      <c r="C26" s="42"/>
      <c r="D26" s="42"/>
      <c r="E26" s="42"/>
      <c r="F26" s="42"/>
      <c r="G26" s="42"/>
      <c r="H26" s="42"/>
      <c r="I26" s="43"/>
      <c r="J26" s="48"/>
      <c r="K26" s="48"/>
      <c r="L26" s="48"/>
      <c r="M26" s="48"/>
      <c r="N26" s="48"/>
      <c r="O26" s="48"/>
      <c r="P26" s="48"/>
    </row>
    <row r="27" spans="1:16" s="36" customFormat="1" ht="12">
      <c r="A27" s="39" t="s">
        <v>797</v>
      </c>
      <c r="B27" s="40" t="s">
        <v>798</v>
      </c>
      <c r="C27" s="42"/>
      <c r="D27" s="42"/>
      <c r="E27" s="42"/>
      <c r="F27" s="42"/>
      <c r="G27" s="42"/>
      <c r="H27" s="42"/>
      <c r="I27" s="43"/>
      <c r="J27" s="48"/>
      <c r="K27" s="48"/>
      <c r="L27" s="48"/>
      <c r="M27" s="48"/>
      <c r="N27" s="48"/>
      <c r="O27" s="48"/>
      <c r="P27" s="48"/>
    </row>
    <row r="28" spans="1:16" s="36" customFormat="1" ht="12">
      <c r="A28" s="39" t="s">
        <v>799</v>
      </c>
      <c r="B28" s="40" t="s">
        <v>800</v>
      </c>
      <c r="C28" s="42"/>
      <c r="D28" s="42"/>
      <c r="E28" s="42"/>
      <c r="F28" s="42"/>
      <c r="G28" s="42"/>
      <c r="H28" s="42"/>
      <c r="I28" s="43"/>
      <c r="J28" s="48"/>
      <c r="K28" s="48"/>
      <c r="L28" s="48"/>
      <c r="M28" s="48"/>
      <c r="N28" s="48"/>
      <c r="O28" s="48"/>
      <c r="P28" s="48"/>
    </row>
    <row r="29" spans="1:16" s="36" customFormat="1" ht="12">
      <c r="A29" s="39" t="s">
        <v>801</v>
      </c>
      <c r="B29" s="40" t="s">
        <v>802</v>
      </c>
      <c r="C29" s="42"/>
      <c r="D29" s="42"/>
      <c r="E29" s="42"/>
      <c r="F29" s="49"/>
      <c r="G29" s="42"/>
      <c r="H29" s="42"/>
      <c r="I29" s="43"/>
      <c r="J29" s="48"/>
      <c r="K29" s="48"/>
      <c r="L29" s="48"/>
      <c r="M29" s="48"/>
      <c r="N29" s="48"/>
      <c r="O29" s="48"/>
      <c r="P29" s="48"/>
    </row>
    <row r="30" spans="1:16" s="36" customFormat="1" ht="12">
      <c r="A30" s="39" t="s">
        <v>803</v>
      </c>
      <c r="B30" s="40" t="s">
        <v>804</v>
      </c>
      <c r="C30" s="42"/>
      <c r="D30" s="42"/>
      <c r="E30" s="42"/>
      <c r="F30" s="42"/>
      <c r="G30" s="42"/>
      <c r="H30" s="42"/>
      <c r="I30" s="43"/>
      <c r="J30" s="48"/>
      <c r="K30" s="48"/>
      <c r="L30" s="48"/>
      <c r="M30" s="48"/>
      <c r="N30" s="48"/>
      <c r="O30" s="48"/>
      <c r="P30" s="48"/>
    </row>
    <row r="31" spans="1:16" s="36" customFormat="1" ht="12">
      <c r="A31" s="39" t="s">
        <v>805</v>
      </c>
      <c r="B31" s="40" t="s">
        <v>806</v>
      </c>
      <c r="C31" s="42"/>
      <c r="D31" s="42"/>
      <c r="E31" s="42"/>
      <c r="F31" s="42"/>
      <c r="G31" s="42"/>
      <c r="H31" s="42"/>
      <c r="I31" s="43"/>
      <c r="J31" s="48"/>
      <c r="K31" s="48"/>
      <c r="L31" s="48"/>
      <c r="M31" s="48"/>
      <c r="N31" s="48"/>
      <c r="O31" s="48"/>
      <c r="P31" s="48"/>
    </row>
    <row r="32" spans="1:16" s="36" customFormat="1" ht="12">
      <c r="A32" s="50" t="s">
        <v>807</v>
      </c>
      <c r="B32" s="40" t="s">
        <v>808</v>
      </c>
      <c r="C32" s="42"/>
      <c r="D32" s="42"/>
      <c r="E32" s="42"/>
      <c r="F32" s="42"/>
      <c r="G32" s="42"/>
      <c r="H32" s="42"/>
      <c r="I32" s="43"/>
      <c r="J32" s="48"/>
      <c r="K32" s="48"/>
      <c r="L32" s="48"/>
      <c r="M32" s="48"/>
      <c r="N32" s="48"/>
      <c r="O32" s="48"/>
      <c r="P32" s="48"/>
    </row>
    <row r="33" spans="1:16" s="36" customFormat="1" ht="12">
      <c r="A33" s="44" t="s">
        <v>809</v>
      </c>
      <c r="B33" s="45" t="s">
        <v>810</v>
      </c>
      <c r="C33" s="33"/>
      <c r="D33" s="33"/>
      <c r="E33" s="33"/>
      <c r="F33" s="33"/>
      <c r="G33" s="33"/>
      <c r="H33" s="33"/>
      <c r="I33" s="43"/>
      <c r="J33" s="48"/>
      <c r="K33" s="48"/>
      <c r="L33" s="48"/>
      <c r="M33" s="48"/>
      <c r="N33" s="48"/>
      <c r="O33" s="48"/>
      <c r="P33" s="48"/>
    </row>
    <row r="34" spans="1:16" s="36" customFormat="1" ht="12">
      <c r="A34" s="51"/>
      <c r="B34" s="52"/>
      <c r="C34" s="53"/>
      <c r="D34" s="54"/>
      <c r="E34" s="54"/>
      <c r="F34" s="54"/>
      <c r="G34" s="54"/>
      <c r="H34" s="54"/>
      <c r="I34" s="54"/>
      <c r="J34" s="48"/>
      <c r="K34" s="48"/>
      <c r="L34" s="48"/>
      <c r="M34" s="48"/>
      <c r="N34" s="48"/>
      <c r="O34" s="48"/>
      <c r="P34" s="48"/>
    </row>
    <row r="35" spans="1:16" s="36" customFormat="1" ht="12">
      <c r="A35" s="55" t="s">
        <v>811</v>
      </c>
      <c r="B35" s="55"/>
      <c r="C35" s="55"/>
      <c r="D35" s="56"/>
      <c r="E35" s="56"/>
      <c r="F35" s="56"/>
      <c r="G35" s="56"/>
      <c r="H35" s="56"/>
      <c r="I35" s="56"/>
    </row>
    <row r="36" spans="1:16" s="36" customFormat="1" ht="12">
      <c r="A36" s="1"/>
      <c r="B36" s="2"/>
      <c r="C36" s="1"/>
      <c r="D36" s="57"/>
      <c r="E36" s="57"/>
      <c r="F36" s="57"/>
      <c r="G36" s="57"/>
      <c r="H36" s="57"/>
      <c r="I36" s="57"/>
    </row>
    <row r="37" spans="1:16" s="62" customFormat="1" ht="15" customHeight="1">
      <c r="A37" s="58" t="str">
        <f>'Справка №6 '!A117:B117</f>
        <v>Дата на съставяне : 16.01.2019</v>
      </c>
      <c r="B37" s="59"/>
      <c r="C37" s="59"/>
      <c r="D37" s="60"/>
      <c r="E37" s="61"/>
      <c r="F37" s="61"/>
      <c r="G37" s="61"/>
      <c r="H37" s="60"/>
      <c r="I37" s="658"/>
      <c r="J37" s="658"/>
    </row>
    <row r="38" spans="1:16" s="36" customFormat="1">
      <c r="A38" s="63"/>
      <c r="B38" s="64"/>
      <c r="C38" s="63"/>
      <c r="D38" s="65"/>
      <c r="E38" s="65"/>
      <c r="F38" s="65"/>
      <c r="G38" s="65"/>
      <c r="H38" s="65"/>
      <c r="I38" s="65"/>
    </row>
    <row r="39" spans="1:16" s="36" customFormat="1">
      <c r="A39" s="63"/>
      <c r="B39" s="64"/>
      <c r="C39" s="63"/>
      <c r="D39" s="65"/>
      <c r="E39" s="65"/>
      <c r="F39" s="65"/>
      <c r="G39" s="65"/>
      <c r="H39" s="65"/>
      <c r="I39" s="65"/>
    </row>
    <row r="40" spans="1:16" s="36" customFormat="1" ht="13.8">
      <c r="A40" s="653" t="s">
        <v>844</v>
      </c>
      <c r="B40" s="653"/>
      <c r="C40" s="653"/>
      <c r="D40" s="66"/>
      <c r="E40" s="66"/>
      <c r="F40" s="66"/>
      <c r="G40" s="66"/>
      <c r="H40" s="66"/>
      <c r="I40" s="66"/>
    </row>
    <row r="41" spans="1:16" s="36" customFormat="1" ht="13.8">
      <c r="A41" s="67"/>
      <c r="B41" s="9"/>
      <c r="C41" s="67"/>
      <c r="D41" s="66"/>
      <c r="E41" s="66"/>
      <c r="F41" s="66"/>
      <c r="G41" s="66"/>
      <c r="H41" s="66"/>
      <c r="I41" s="66"/>
    </row>
    <row r="42" spans="1:16" s="36" customFormat="1" ht="13.8">
      <c r="A42" s="653" t="s">
        <v>845</v>
      </c>
      <c r="B42" s="654"/>
      <c r="C42" s="654"/>
      <c r="D42" s="66"/>
      <c r="E42" s="66"/>
      <c r="F42" s="66"/>
      <c r="G42" s="66"/>
      <c r="H42" s="66"/>
      <c r="I42" s="66"/>
    </row>
    <row r="43" spans="1:16" s="36" customFormat="1">
      <c r="A43" s="3"/>
      <c r="B43" s="68"/>
      <c r="C43" s="3"/>
      <c r="D43" s="66"/>
      <c r="E43" s="66"/>
      <c r="F43" s="66"/>
      <c r="G43" s="66"/>
      <c r="H43" s="66"/>
      <c r="I43" s="66"/>
    </row>
    <row r="44" spans="1:16" s="36" customFormat="1">
      <c r="A44" s="3"/>
      <c r="B44" s="68"/>
      <c r="C44" s="3"/>
      <c r="D44" s="66"/>
      <c r="E44" s="66"/>
      <c r="F44" s="66"/>
      <c r="G44" s="66"/>
      <c r="H44" s="66"/>
      <c r="I44" s="66"/>
    </row>
    <row r="45" spans="1:16" s="36" customFormat="1">
      <c r="A45" s="3"/>
      <c r="B45" s="68"/>
      <c r="C45" s="3"/>
      <c r="D45" s="66"/>
      <c r="E45" s="66"/>
      <c r="F45" s="66"/>
      <c r="G45" s="66"/>
      <c r="H45" s="66"/>
      <c r="I45" s="66"/>
    </row>
    <row r="46" spans="1:16" s="36" customFormat="1">
      <c r="A46" s="3"/>
      <c r="B46" s="68"/>
      <c r="C46" s="3"/>
      <c r="D46" s="66"/>
      <c r="E46" s="66"/>
      <c r="F46" s="66"/>
      <c r="G46" s="66"/>
      <c r="H46" s="66"/>
      <c r="I46" s="66"/>
    </row>
    <row r="47" spans="1:16" s="36" customFormat="1">
      <c r="A47" s="3"/>
      <c r="B47" s="68"/>
      <c r="C47" s="3"/>
      <c r="D47" s="66"/>
      <c r="E47" s="66"/>
      <c r="F47" s="66"/>
      <c r="G47" s="66"/>
      <c r="H47" s="66"/>
      <c r="I47" s="66"/>
    </row>
    <row r="48" spans="1:16" s="36" customFormat="1">
      <c r="A48" s="3"/>
      <c r="B48" s="68"/>
      <c r="C48" s="3"/>
      <c r="D48" s="66"/>
      <c r="E48" s="66"/>
      <c r="F48" s="66"/>
      <c r="G48" s="66"/>
      <c r="H48" s="66"/>
      <c r="I48" s="66"/>
    </row>
    <row r="49" spans="1:9" s="36" customFormat="1">
      <c r="A49" s="3"/>
      <c r="B49" s="68"/>
      <c r="C49" s="3"/>
      <c r="D49" s="66"/>
      <c r="E49" s="66"/>
      <c r="F49" s="66"/>
      <c r="G49" s="66"/>
      <c r="H49" s="66"/>
      <c r="I49" s="66"/>
    </row>
    <row r="50" spans="1:9" s="36" customFormat="1">
      <c r="A50" s="3"/>
      <c r="B50" s="68"/>
      <c r="C50" s="3"/>
      <c r="D50" s="66"/>
      <c r="E50" s="66"/>
      <c r="F50" s="66"/>
      <c r="G50" s="66"/>
      <c r="H50" s="66"/>
      <c r="I50" s="66"/>
    </row>
    <row r="51" spans="1:9" s="36" customFormat="1">
      <c r="A51" s="3"/>
      <c r="B51" s="68"/>
      <c r="C51" s="3"/>
      <c r="D51" s="66"/>
      <c r="E51" s="66"/>
      <c r="F51" s="66"/>
      <c r="G51" s="66"/>
      <c r="H51" s="66"/>
      <c r="I51" s="66"/>
    </row>
    <row r="52" spans="1:9" s="36" customFormat="1">
      <c r="A52" s="3"/>
      <c r="B52" s="68"/>
      <c r="C52" s="3"/>
      <c r="D52" s="66"/>
      <c r="E52" s="66"/>
      <c r="F52" s="66"/>
      <c r="G52" s="66"/>
      <c r="H52" s="66"/>
      <c r="I52" s="66"/>
    </row>
    <row r="53" spans="1:9" s="36" customFormat="1">
      <c r="A53" s="3"/>
      <c r="B53" s="68"/>
      <c r="C53" s="3"/>
      <c r="D53" s="66"/>
      <c r="E53" s="66"/>
      <c r="F53" s="66"/>
      <c r="G53" s="66"/>
      <c r="H53" s="66"/>
      <c r="I53" s="66"/>
    </row>
    <row r="54" spans="1:9" s="36" customFormat="1">
      <c r="A54" s="3"/>
      <c r="B54" s="68"/>
      <c r="C54" s="3"/>
      <c r="D54" s="66"/>
      <c r="E54" s="66"/>
      <c r="F54" s="66"/>
      <c r="G54" s="66"/>
      <c r="H54" s="66"/>
      <c r="I54" s="66"/>
    </row>
    <row r="55" spans="1:9" s="36" customFormat="1">
      <c r="A55" s="3"/>
      <c r="B55" s="68"/>
      <c r="C55" s="3"/>
      <c r="D55" s="66"/>
      <c r="E55" s="66"/>
      <c r="F55" s="66"/>
      <c r="G55" s="66"/>
      <c r="H55" s="66"/>
      <c r="I55" s="66"/>
    </row>
    <row r="56" spans="1:9" s="36" customFormat="1">
      <c r="A56" s="3"/>
      <c r="B56" s="68"/>
      <c r="C56" s="3"/>
      <c r="D56" s="66"/>
      <c r="E56" s="66"/>
      <c r="F56" s="66"/>
      <c r="G56" s="66"/>
      <c r="H56" s="66"/>
      <c r="I56" s="66"/>
    </row>
    <row r="57" spans="1:9" s="36" customFormat="1">
      <c r="A57" s="3"/>
      <c r="B57" s="68"/>
      <c r="C57" s="3"/>
      <c r="D57" s="66"/>
      <c r="E57" s="66"/>
      <c r="F57" s="66"/>
      <c r="G57" s="66"/>
      <c r="H57" s="66"/>
      <c r="I57" s="66"/>
    </row>
    <row r="58" spans="1:9" s="36" customFormat="1">
      <c r="A58" s="3"/>
      <c r="B58" s="68"/>
      <c r="C58" s="3"/>
      <c r="D58" s="66"/>
      <c r="E58" s="66"/>
      <c r="F58" s="66"/>
      <c r="G58" s="66"/>
      <c r="H58" s="66"/>
      <c r="I58" s="66"/>
    </row>
    <row r="59" spans="1:9" s="36" customFormat="1">
      <c r="A59" s="3"/>
      <c r="B59" s="68"/>
      <c r="C59" s="3"/>
      <c r="D59" s="66"/>
      <c r="E59" s="66"/>
      <c r="F59" s="66"/>
      <c r="G59" s="66"/>
      <c r="H59" s="66"/>
      <c r="I59" s="66"/>
    </row>
    <row r="60" spans="1:9" s="36" customFormat="1">
      <c r="A60" s="3"/>
      <c r="B60" s="68"/>
      <c r="C60" s="3"/>
      <c r="D60" s="66"/>
      <c r="E60" s="66"/>
      <c r="F60" s="66"/>
      <c r="G60" s="66"/>
      <c r="H60" s="66"/>
      <c r="I60" s="66"/>
    </row>
    <row r="61" spans="1:9" s="36" customFormat="1">
      <c r="A61" s="3"/>
      <c r="B61" s="68"/>
      <c r="C61" s="3"/>
      <c r="D61" s="66"/>
      <c r="E61" s="66"/>
      <c r="F61" s="66"/>
      <c r="G61" s="66"/>
      <c r="H61" s="66"/>
      <c r="I61" s="66"/>
    </row>
    <row r="62" spans="1:9" s="36" customFormat="1">
      <c r="A62" s="3"/>
      <c r="B62" s="68"/>
      <c r="C62" s="3"/>
      <c r="D62" s="66"/>
      <c r="E62" s="66"/>
      <c r="F62" s="66"/>
      <c r="G62" s="66"/>
      <c r="H62" s="66"/>
      <c r="I62" s="66"/>
    </row>
    <row r="63" spans="1:9" s="36" customFormat="1">
      <c r="A63" s="3"/>
      <c r="B63" s="68"/>
      <c r="C63" s="3"/>
      <c r="D63" s="66"/>
      <c r="E63" s="66"/>
      <c r="F63" s="66"/>
      <c r="G63" s="66"/>
      <c r="H63" s="66"/>
      <c r="I63" s="66"/>
    </row>
    <row r="64" spans="1:9" s="36" customFormat="1">
      <c r="A64" s="3"/>
      <c r="B64" s="68"/>
      <c r="C64" s="3"/>
      <c r="D64" s="66"/>
      <c r="E64" s="66"/>
      <c r="F64" s="66"/>
      <c r="G64" s="66"/>
      <c r="H64" s="66"/>
      <c r="I64" s="66"/>
    </row>
    <row r="65" spans="1:9" s="36" customFormat="1">
      <c r="A65" s="3"/>
      <c r="B65" s="68"/>
      <c r="C65" s="3"/>
      <c r="D65" s="66"/>
      <c r="E65" s="66"/>
      <c r="F65" s="66"/>
      <c r="G65" s="66"/>
      <c r="H65" s="66"/>
      <c r="I65" s="66"/>
    </row>
    <row r="66" spans="1:9" s="36" customFormat="1">
      <c r="A66" s="3"/>
      <c r="B66" s="68"/>
      <c r="C66" s="3"/>
      <c r="D66" s="66"/>
      <c r="E66" s="66"/>
      <c r="F66" s="66"/>
      <c r="G66" s="66"/>
      <c r="H66" s="66"/>
      <c r="I66" s="66"/>
    </row>
    <row r="67" spans="1:9" s="36" customFormat="1">
      <c r="A67" s="3"/>
      <c r="B67" s="68"/>
      <c r="C67" s="3"/>
      <c r="D67" s="66"/>
      <c r="E67" s="66"/>
      <c r="F67" s="66"/>
      <c r="G67" s="66"/>
      <c r="H67" s="66"/>
      <c r="I67" s="66"/>
    </row>
    <row r="68" spans="1:9" s="36" customFormat="1">
      <c r="A68" s="3"/>
      <c r="B68" s="68"/>
      <c r="C68" s="3"/>
      <c r="D68" s="66"/>
      <c r="E68" s="66"/>
      <c r="F68" s="66"/>
      <c r="G68" s="66"/>
      <c r="H68" s="66"/>
      <c r="I68" s="66"/>
    </row>
    <row r="69" spans="1:9" s="36" customFormat="1">
      <c r="A69" s="3"/>
      <c r="B69" s="68"/>
      <c r="C69" s="3"/>
      <c r="D69" s="66"/>
      <c r="E69" s="66"/>
      <c r="F69" s="66"/>
      <c r="G69" s="66"/>
      <c r="H69" s="66"/>
      <c r="I69" s="66"/>
    </row>
    <row r="70" spans="1:9" s="36" customFormat="1">
      <c r="A70" s="3"/>
      <c r="B70" s="68"/>
      <c r="C70" s="3"/>
      <c r="D70" s="66"/>
      <c r="E70" s="66"/>
      <c r="F70" s="66"/>
      <c r="G70" s="66"/>
      <c r="H70" s="66"/>
      <c r="I70" s="66"/>
    </row>
    <row r="71" spans="1:9" s="36" customFormat="1">
      <c r="A71" s="3"/>
      <c r="B71" s="68"/>
      <c r="C71" s="3"/>
      <c r="D71" s="66"/>
      <c r="E71" s="66"/>
      <c r="F71" s="66"/>
      <c r="G71" s="66"/>
      <c r="H71" s="66"/>
      <c r="I71" s="66"/>
    </row>
    <row r="72" spans="1:9" s="36" customFormat="1">
      <c r="A72" s="3"/>
      <c r="B72" s="68"/>
      <c r="C72" s="3"/>
      <c r="D72" s="66"/>
      <c r="E72" s="66"/>
      <c r="F72" s="66"/>
      <c r="G72" s="66"/>
      <c r="H72" s="66"/>
      <c r="I72" s="66"/>
    </row>
    <row r="73" spans="1:9" s="36" customFormat="1">
      <c r="A73" s="3"/>
      <c r="B73" s="68"/>
      <c r="C73" s="3"/>
      <c r="D73" s="66"/>
      <c r="E73" s="66"/>
      <c r="F73" s="66"/>
      <c r="G73" s="66"/>
      <c r="H73" s="66"/>
      <c r="I73" s="66"/>
    </row>
    <row r="74" spans="1:9" s="36" customFormat="1">
      <c r="A74" s="3"/>
      <c r="B74" s="68"/>
      <c r="C74" s="3"/>
      <c r="D74" s="66"/>
      <c r="E74" s="66"/>
      <c r="F74" s="66"/>
      <c r="G74" s="66"/>
      <c r="H74" s="66"/>
      <c r="I74" s="66"/>
    </row>
    <row r="75" spans="1:9" s="36" customFormat="1">
      <c r="A75" s="3"/>
      <c r="B75" s="68"/>
      <c r="C75" s="3"/>
      <c r="D75" s="66"/>
      <c r="E75" s="66"/>
      <c r="F75" s="66"/>
      <c r="G75" s="66"/>
      <c r="H75" s="66"/>
      <c r="I75" s="66"/>
    </row>
    <row r="76" spans="1:9" s="36" customFormat="1">
      <c r="A76" s="3"/>
      <c r="B76" s="68"/>
      <c r="C76" s="3"/>
      <c r="D76" s="66"/>
      <c r="E76" s="66"/>
      <c r="F76" s="66"/>
      <c r="G76" s="66"/>
      <c r="H76" s="66"/>
      <c r="I76" s="66"/>
    </row>
    <row r="77" spans="1:9" s="36" customFormat="1">
      <c r="A77" s="3"/>
      <c r="B77" s="68"/>
      <c r="C77" s="3"/>
      <c r="D77" s="66"/>
      <c r="E77" s="66"/>
      <c r="F77" s="66"/>
      <c r="G77" s="66"/>
      <c r="H77" s="66"/>
      <c r="I77" s="66"/>
    </row>
    <row r="78" spans="1:9" s="36" customFormat="1">
      <c r="A78" s="3"/>
      <c r="B78" s="68"/>
      <c r="C78" s="3"/>
      <c r="D78" s="66"/>
      <c r="E78" s="66"/>
      <c r="F78" s="66"/>
      <c r="G78" s="66"/>
      <c r="H78" s="66"/>
      <c r="I78" s="66"/>
    </row>
    <row r="79" spans="1:9" s="36" customFormat="1">
      <c r="A79" s="3"/>
      <c r="B79" s="68"/>
      <c r="C79" s="3"/>
      <c r="D79" s="66"/>
      <c r="E79" s="66"/>
      <c r="F79" s="66"/>
      <c r="G79" s="66"/>
      <c r="H79" s="66"/>
      <c r="I79" s="66"/>
    </row>
    <row r="80" spans="1:9" s="36" customFormat="1">
      <c r="A80" s="3"/>
      <c r="B80" s="68"/>
      <c r="C80" s="3"/>
      <c r="D80" s="66"/>
      <c r="E80" s="66"/>
      <c r="F80" s="66"/>
      <c r="G80" s="66"/>
      <c r="H80" s="66"/>
      <c r="I80" s="66"/>
    </row>
    <row r="81" spans="1:9" s="36" customFormat="1">
      <c r="A81" s="3"/>
      <c r="B81" s="68"/>
      <c r="C81" s="3"/>
      <c r="D81" s="66"/>
      <c r="E81" s="66"/>
      <c r="F81" s="66"/>
      <c r="G81" s="66"/>
      <c r="H81" s="66"/>
      <c r="I81" s="66"/>
    </row>
    <row r="82" spans="1:9" s="36" customFormat="1">
      <c r="A82" s="3"/>
      <c r="B82" s="68"/>
      <c r="C82" s="3"/>
      <c r="D82" s="66"/>
      <c r="E82" s="66"/>
      <c r="F82" s="66"/>
      <c r="G82" s="66"/>
      <c r="H82" s="66"/>
      <c r="I82" s="66"/>
    </row>
    <row r="83" spans="1:9" s="36" customFormat="1">
      <c r="A83" s="3"/>
      <c r="B83" s="68"/>
      <c r="C83" s="3"/>
      <c r="D83" s="66"/>
      <c r="E83" s="66"/>
      <c r="F83" s="66"/>
      <c r="G83" s="66"/>
      <c r="H83" s="66"/>
      <c r="I83" s="66"/>
    </row>
    <row r="84" spans="1:9" s="36" customFormat="1">
      <c r="A84" s="3"/>
      <c r="B84" s="68"/>
      <c r="C84" s="3"/>
      <c r="D84" s="66"/>
      <c r="E84" s="66"/>
      <c r="F84" s="66"/>
      <c r="G84" s="66"/>
      <c r="H84" s="66"/>
      <c r="I84" s="66"/>
    </row>
    <row r="85" spans="1:9" s="36" customFormat="1">
      <c r="A85" s="3"/>
      <c r="B85" s="68"/>
      <c r="C85" s="3"/>
      <c r="D85" s="66"/>
      <c r="E85" s="66"/>
      <c r="F85" s="66"/>
      <c r="G85" s="66"/>
      <c r="H85" s="66"/>
      <c r="I85" s="66"/>
    </row>
    <row r="86" spans="1:9" s="36" customFormat="1">
      <c r="A86" s="3"/>
      <c r="B86" s="68"/>
      <c r="C86" s="3"/>
      <c r="D86" s="66"/>
      <c r="E86" s="66"/>
      <c r="F86" s="66"/>
      <c r="G86" s="66"/>
      <c r="H86" s="66"/>
      <c r="I86" s="66"/>
    </row>
    <row r="87" spans="1:9" s="36" customFormat="1">
      <c r="A87" s="3"/>
      <c r="B87" s="68"/>
      <c r="C87" s="3"/>
      <c r="D87" s="66"/>
      <c r="E87" s="66"/>
      <c r="F87" s="66"/>
      <c r="G87" s="66"/>
      <c r="H87" s="66"/>
      <c r="I87" s="66"/>
    </row>
    <row r="88" spans="1:9" s="36" customFormat="1">
      <c r="A88" s="3"/>
      <c r="B88" s="68"/>
      <c r="C88" s="3"/>
      <c r="D88" s="66"/>
      <c r="E88" s="66"/>
      <c r="F88" s="66"/>
      <c r="G88" s="66"/>
      <c r="H88" s="66"/>
      <c r="I88" s="66"/>
    </row>
    <row r="89" spans="1:9" s="36" customFormat="1">
      <c r="A89" s="3"/>
      <c r="B89" s="68"/>
      <c r="C89" s="3"/>
      <c r="D89" s="66"/>
      <c r="E89" s="66"/>
      <c r="F89" s="66"/>
      <c r="G89" s="66"/>
      <c r="H89" s="66"/>
      <c r="I89" s="66"/>
    </row>
    <row r="90" spans="1:9" s="36" customFormat="1">
      <c r="A90" s="3"/>
      <c r="B90" s="68"/>
      <c r="C90" s="3"/>
      <c r="D90" s="66"/>
      <c r="E90" s="66"/>
      <c r="F90" s="66"/>
      <c r="G90" s="66"/>
      <c r="H90" s="66"/>
      <c r="I90" s="66"/>
    </row>
    <row r="91" spans="1:9" s="36" customFormat="1">
      <c r="A91" s="3"/>
      <c r="B91" s="68"/>
      <c r="C91" s="3"/>
      <c r="D91" s="66"/>
      <c r="E91" s="66"/>
      <c r="F91" s="66"/>
      <c r="G91" s="66"/>
      <c r="H91" s="66"/>
      <c r="I91" s="66"/>
    </row>
    <row r="92" spans="1:9" s="36" customFormat="1">
      <c r="A92" s="3"/>
      <c r="B92" s="68"/>
      <c r="C92" s="3"/>
      <c r="D92" s="66"/>
      <c r="E92" s="66"/>
      <c r="F92" s="66"/>
      <c r="G92" s="66"/>
      <c r="H92" s="66"/>
      <c r="I92" s="66"/>
    </row>
    <row r="93" spans="1:9" s="36" customFormat="1">
      <c r="A93" s="3"/>
      <c r="B93" s="68"/>
      <c r="C93" s="3"/>
      <c r="D93" s="66"/>
      <c r="E93" s="66"/>
      <c r="F93" s="66"/>
      <c r="G93" s="66"/>
      <c r="H93" s="66"/>
      <c r="I93" s="66"/>
    </row>
    <row r="94" spans="1:9" s="36" customFormat="1">
      <c r="A94" s="3"/>
      <c r="B94" s="68"/>
      <c r="C94" s="3"/>
      <c r="D94" s="66"/>
      <c r="E94" s="66"/>
      <c r="F94" s="66"/>
      <c r="G94" s="66"/>
      <c r="H94" s="66"/>
      <c r="I94" s="66"/>
    </row>
    <row r="95" spans="1:9" s="36" customFormat="1">
      <c r="A95" s="3"/>
      <c r="B95" s="68"/>
      <c r="C95" s="3"/>
      <c r="D95" s="66"/>
      <c r="E95" s="66"/>
      <c r="F95" s="66"/>
      <c r="G95" s="66"/>
      <c r="H95" s="66"/>
      <c r="I95" s="66"/>
    </row>
    <row r="96" spans="1:9" s="36" customFormat="1">
      <c r="A96" s="3"/>
      <c r="B96" s="68"/>
      <c r="C96" s="3"/>
      <c r="D96" s="66"/>
      <c r="E96" s="66"/>
      <c r="F96" s="66"/>
      <c r="G96" s="66"/>
      <c r="H96" s="66"/>
      <c r="I96" s="66"/>
    </row>
    <row r="97" spans="1:9" s="36" customFormat="1">
      <c r="A97" s="3"/>
      <c r="B97" s="68"/>
      <c r="C97" s="3"/>
      <c r="D97" s="66"/>
      <c r="E97" s="66"/>
      <c r="F97" s="66"/>
      <c r="G97" s="66"/>
      <c r="H97" s="66"/>
      <c r="I97" s="66"/>
    </row>
    <row r="98" spans="1:9" s="36" customFormat="1">
      <c r="A98" s="3"/>
      <c r="B98" s="68"/>
      <c r="C98" s="3"/>
      <c r="D98" s="66"/>
      <c r="E98" s="66"/>
      <c r="F98" s="66"/>
      <c r="G98" s="66"/>
      <c r="H98" s="66"/>
      <c r="I98" s="66"/>
    </row>
    <row r="99" spans="1:9" s="36" customFormat="1">
      <c r="A99" s="3"/>
      <c r="B99" s="68"/>
      <c r="C99" s="3"/>
      <c r="D99" s="66"/>
      <c r="E99" s="66"/>
      <c r="F99" s="66"/>
      <c r="G99" s="66"/>
      <c r="H99" s="66"/>
      <c r="I99" s="66"/>
    </row>
    <row r="100" spans="1:9" s="36" customFormat="1">
      <c r="A100" s="3"/>
      <c r="B100" s="68"/>
      <c r="C100" s="3"/>
      <c r="D100" s="66"/>
      <c r="E100" s="66"/>
      <c r="F100" s="66"/>
      <c r="G100" s="66"/>
      <c r="H100" s="66"/>
      <c r="I100" s="66"/>
    </row>
    <row r="101" spans="1:9" s="36" customFormat="1">
      <c r="A101" s="3"/>
      <c r="B101" s="68"/>
      <c r="C101" s="3"/>
      <c r="D101" s="66"/>
      <c r="E101" s="66"/>
      <c r="F101" s="66"/>
      <c r="G101" s="66"/>
      <c r="H101" s="66"/>
      <c r="I101" s="66"/>
    </row>
    <row r="102" spans="1:9" s="36" customFormat="1">
      <c r="A102" s="3"/>
      <c r="B102" s="68"/>
      <c r="C102" s="3"/>
      <c r="D102" s="66"/>
      <c r="E102" s="66"/>
      <c r="F102" s="66"/>
      <c r="G102" s="66"/>
      <c r="H102" s="66"/>
      <c r="I102" s="66"/>
    </row>
    <row r="103" spans="1:9" s="36" customFormat="1">
      <c r="A103" s="3"/>
      <c r="B103" s="68"/>
      <c r="C103" s="3"/>
      <c r="D103" s="66"/>
      <c r="E103" s="66"/>
      <c r="F103" s="66"/>
      <c r="G103" s="66"/>
      <c r="H103" s="66"/>
      <c r="I103" s="66"/>
    </row>
    <row r="104" spans="1:9" s="36" customFormat="1">
      <c r="A104" s="3"/>
      <c r="B104" s="68"/>
      <c r="C104" s="3"/>
      <c r="D104" s="66"/>
      <c r="E104" s="66"/>
      <c r="F104" s="66"/>
      <c r="G104" s="66"/>
      <c r="H104" s="66"/>
      <c r="I104" s="66"/>
    </row>
    <row r="105" spans="1:9" s="36" customFormat="1">
      <c r="A105" s="3"/>
      <c r="B105" s="68"/>
      <c r="C105" s="3"/>
      <c r="D105" s="66"/>
      <c r="E105" s="66"/>
      <c r="F105" s="66"/>
      <c r="G105" s="66"/>
      <c r="H105" s="66"/>
      <c r="I105" s="66"/>
    </row>
    <row r="106" spans="1:9" s="36" customFormat="1">
      <c r="A106" s="3"/>
      <c r="B106" s="68"/>
      <c r="C106" s="3"/>
      <c r="D106" s="66"/>
      <c r="E106" s="66"/>
      <c r="F106" s="66"/>
      <c r="G106" s="66"/>
      <c r="H106" s="66"/>
      <c r="I106" s="66"/>
    </row>
    <row r="107" spans="1:9" s="36" customFormat="1">
      <c r="A107" s="3"/>
      <c r="B107" s="68"/>
      <c r="C107" s="3"/>
      <c r="D107" s="66"/>
      <c r="E107" s="66"/>
      <c r="F107" s="66"/>
      <c r="G107" s="66"/>
      <c r="H107" s="66"/>
      <c r="I107" s="66"/>
    </row>
    <row r="108" spans="1:9" s="36" customFormat="1">
      <c r="A108" s="3"/>
      <c r="B108" s="68"/>
      <c r="C108" s="3"/>
      <c r="D108" s="66"/>
      <c r="E108" s="66"/>
      <c r="F108" s="66"/>
      <c r="G108" s="66"/>
      <c r="H108" s="66"/>
      <c r="I108" s="66"/>
    </row>
    <row r="109" spans="1:9" s="36" customFormat="1">
      <c r="A109" s="3"/>
      <c r="B109" s="68"/>
      <c r="C109" s="3"/>
      <c r="D109" s="66"/>
      <c r="E109" s="66"/>
      <c r="F109" s="66"/>
      <c r="G109" s="66"/>
      <c r="H109" s="66"/>
      <c r="I109" s="66"/>
    </row>
    <row r="110" spans="1:9" s="36" customFormat="1">
      <c r="A110" s="3"/>
      <c r="B110" s="68"/>
      <c r="C110" s="3"/>
      <c r="D110" s="66"/>
      <c r="E110" s="66"/>
      <c r="F110" s="66"/>
      <c r="G110" s="66"/>
      <c r="H110" s="66"/>
      <c r="I110" s="66"/>
    </row>
    <row r="111" spans="1:9" s="36" customFormat="1">
      <c r="A111" s="3"/>
      <c r="B111" s="68"/>
      <c r="C111" s="3"/>
      <c r="D111" s="66"/>
      <c r="E111" s="66"/>
      <c r="F111" s="66"/>
      <c r="G111" s="66"/>
      <c r="H111" s="66"/>
      <c r="I111" s="66"/>
    </row>
    <row r="112" spans="1:9" s="36" customFormat="1">
      <c r="A112" s="3"/>
      <c r="B112" s="68"/>
      <c r="C112" s="3"/>
      <c r="D112" s="66"/>
      <c r="E112" s="66"/>
      <c r="F112" s="66"/>
      <c r="G112" s="66"/>
      <c r="H112" s="66"/>
      <c r="I112" s="66"/>
    </row>
    <row r="113" spans="1:9" s="36" customFormat="1">
      <c r="A113" s="3"/>
      <c r="B113" s="68"/>
      <c r="C113" s="3"/>
      <c r="D113" s="66"/>
      <c r="E113" s="66"/>
      <c r="F113" s="66"/>
      <c r="G113" s="66"/>
      <c r="H113" s="66"/>
      <c r="I113" s="66"/>
    </row>
    <row r="114" spans="1:9" s="36" customFormat="1">
      <c r="A114" s="3"/>
      <c r="B114" s="68"/>
      <c r="C114" s="3"/>
      <c r="D114" s="66"/>
      <c r="E114" s="66"/>
      <c r="F114" s="66"/>
      <c r="G114" s="66"/>
      <c r="H114" s="66"/>
      <c r="I114" s="66"/>
    </row>
    <row r="115" spans="1:9" s="36" customFormat="1">
      <c r="A115" s="3"/>
      <c r="B115" s="68"/>
      <c r="C115" s="3"/>
      <c r="D115" s="66"/>
      <c r="E115" s="66"/>
      <c r="F115" s="66"/>
      <c r="G115" s="66"/>
      <c r="H115" s="66"/>
      <c r="I115" s="66"/>
    </row>
    <row r="116" spans="1:9" s="36" customFormat="1">
      <c r="A116" s="3"/>
      <c r="B116" s="68"/>
      <c r="C116" s="3"/>
      <c r="D116" s="66"/>
      <c r="E116" s="66"/>
      <c r="F116" s="66"/>
      <c r="G116" s="66"/>
      <c r="H116" s="66"/>
      <c r="I116" s="66"/>
    </row>
    <row r="117" spans="1:9" s="36" customFormat="1">
      <c r="A117" s="3"/>
      <c r="B117" s="68"/>
      <c r="C117" s="3"/>
      <c r="D117" s="66"/>
      <c r="E117" s="66"/>
      <c r="F117" s="66"/>
      <c r="G117" s="66"/>
      <c r="H117" s="66"/>
      <c r="I117" s="66"/>
    </row>
    <row r="118" spans="1:9" s="36" customFormat="1">
      <c r="A118" s="3"/>
      <c r="B118" s="68"/>
      <c r="C118" s="3"/>
      <c r="D118" s="66"/>
      <c r="E118" s="66"/>
      <c r="F118" s="66"/>
      <c r="G118" s="66"/>
      <c r="H118" s="66"/>
      <c r="I118" s="66"/>
    </row>
    <row r="119" spans="1:9" s="36" customFormat="1">
      <c r="A119" s="3"/>
      <c r="B119" s="68"/>
      <c r="C119" s="3"/>
      <c r="D119" s="66"/>
      <c r="E119" s="66"/>
      <c r="F119" s="66"/>
      <c r="G119" s="66"/>
      <c r="H119" s="66"/>
      <c r="I119" s="66"/>
    </row>
    <row r="120" spans="1:9" s="36" customFormat="1">
      <c r="A120" s="3"/>
      <c r="B120" s="68"/>
      <c r="C120" s="3"/>
      <c r="D120" s="66"/>
      <c r="E120" s="66"/>
      <c r="F120" s="66"/>
      <c r="G120" s="66"/>
      <c r="H120" s="66"/>
      <c r="I120" s="66"/>
    </row>
    <row r="121" spans="1:9" s="36" customFormat="1">
      <c r="A121" s="3"/>
      <c r="B121" s="68"/>
      <c r="C121" s="3"/>
      <c r="D121" s="66"/>
      <c r="E121" s="66"/>
      <c r="F121" s="66"/>
      <c r="G121" s="66"/>
      <c r="H121" s="66"/>
      <c r="I121" s="66"/>
    </row>
    <row r="122" spans="1:9" s="36" customFormat="1">
      <c r="A122" s="3"/>
      <c r="B122" s="68"/>
      <c r="C122" s="3"/>
      <c r="D122" s="66"/>
      <c r="E122" s="66"/>
      <c r="F122" s="66"/>
      <c r="G122" s="66"/>
      <c r="H122" s="66"/>
      <c r="I122" s="66"/>
    </row>
    <row r="123" spans="1:9" s="36" customFormat="1">
      <c r="A123" s="3"/>
      <c r="B123" s="68"/>
      <c r="C123" s="3"/>
      <c r="D123" s="66"/>
      <c r="E123" s="66"/>
      <c r="F123" s="66"/>
      <c r="G123" s="66"/>
      <c r="H123" s="66"/>
      <c r="I123" s="66"/>
    </row>
    <row r="124" spans="1:9" s="36" customFormat="1">
      <c r="A124" s="3"/>
      <c r="B124" s="68"/>
      <c r="C124" s="3"/>
      <c r="D124" s="66"/>
      <c r="E124" s="66"/>
      <c r="F124" s="66"/>
      <c r="G124" s="66"/>
      <c r="H124" s="66"/>
      <c r="I124" s="66"/>
    </row>
    <row r="125" spans="1:9" s="36" customFormat="1">
      <c r="A125" s="3"/>
      <c r="B125" s="68"/>
      <c r="C125" s="3"/>
      <c r="D125" s="66"/>
      <c r="E125" s="66"/>
      <c r="F125" s="66"/>
      <c r="G125" s="66"/>
      <c r="H125" s="66"/>
      <c r="I125" s="66"/>
    </row>
    <row r="126" spans="1:9" s="36" customFormat="1">
      <c r="A126" s="3"/>
      <c r="B126" s="68"/>
      <c r="C126" s="3"/>
      <c r="D126" s="66"/>
      <c r="E126" s="66"/>
      <c r="F126" s="66"/>
      <c r="G126" s="66"/>
      <c r="H126" s="66"/>
      <c r="I126" s="66"/>
    </row>
    <row r="127" spans="1:9">
      <c r="D127" s="66"/>
      <c r="E127" s="66"/>
      <c r="F127" s="66"/>
      <c r="G127" s="66"/>
      <c r="H127" s="66"/>
      <c r="I127" s="66"/>
    </row>
    <row r="128" spans="1:9">
      <c r="D128" s="66"/>
      <c r="E128" s="66"/>
      <c r="F128" s="66"/>
      <c r="G128" s="66"/>
      <c r="H128" s="66"/>
      <c r="I128" s="66"/>
    </row>
    <row r="129" spans="4:9">
      <c r="D129" s="66"/>
      <c r="E129" s="66"/>
      <c r="F129" s="66"/>
      <c r="G129" s="66"/>
      <c r="H129" s="66"/>
      <c r="I129" s="66"/>
    </row>
    <row r="130" spans="4:9">
      <c r="D130" s="66"/>
      <c r="E130" s="66"/>
      <c r="F130" s="66"/>
      <c r="G130" s="66"/>
      <c r="H130" s="66"/>
      <c r="I130" s="66"/>
    </row>
    <row r="131" spans="4:9">
      <c r="D131" s="66"/>
      <c r="E131" s="66"/>
      <c r="F131" s="66"/>
      <c r="G131" s="66"/>
      <c r="H131" s="66"/>
      <c r="I131" s="66"/>
    </row>
    <row r="132" spans="4:9">
      <c r="D132" s="66"/>
      <c r="E132" s="66"/>
      <c r="F132" s="66"/>
      <c r="G132" s="66"/>
      <c r="H132" s="66"/>
      <c r="I132" s="66"/>
    </row>
    <row r="133" spans="4:9">
      <c r="D133" s="66"/>
      <c r="E133" s="66"/>
      <c r="F133" s="66"/>
      <c r="G133" s="66"/>
      <c r="H133" s="66"/>
      <c r="I133" s="66"/>
    </row>
    <row r="134" spans="4:9">
      <c r="D134" s="66"/>
      <c r="E134" s="66"/>
      <c r="F134" s="66"/>
      <c r="G134" s="66"/>
      <c r="H134" s="66"/>
      <c r="I134" s="66"/>
    </row>
    <row r="135" spans="4:9">
      <c r="D135" s="66"/>
      <c r="E135" s="66"/>
      <c r="F135" s="66"/>
      <c r="G135" s="66"/>
      <c r="H135" s="66"/>
      <c r="I135" s="66"/>
    </row>
    <row r="136" spans="4:9">
      <c r="D136" s="66"/>
      <c r="E136" s="66"/>
      <c r="F136" s="66"/>
      <c r="G136" s="66"/>
      <c r="H136" s="66"/>
      <c r="I136" s="66"/>
    </row>
    <row r="137" spans="4:9">
      <c r="D137" s="66"/>
      <c r="E137" s="66"/>
      <c r="F137" s="66"/>
      <c r="G137" s="66"/>
      <c r="H137" s="66"/>
      <c r="I137" s="66"/>
    </row>
    <row r="138" spans="4:9">
      <c r="D138" s="66"/>
      <c r="E138" s="66"/>
      <c r="F138" s="66"/>
      <c r="G138" s="66"/>
      <c r="H138" s="66"/>
      <c r="I138" s="66"/>
    </row>
    <row r="139" spans="4:9">
      <c r="D139" s="66"/>
      <c r="E139" s="66"/>
      <c r="F139" s="66"/>
      <c r="G139" s="66"/>
      <c r="H139" s="66"/>
      <c r="I139" s="66"/>
    </row>
    <row r="140" spans="4:9">
      <c r="D140" s="66"/>
      <c r="E140" s="66"/>
      <c r="F140" s="66"/>
      <c r="G140" s="66"/>
      <c r="H140" s="66"/>
      <c r="I140" s="66"/>
    </row>
    <row r="141" spans="4:9">
      <c r="D141" s="66"/>
      <c r="E141" s="66"/>
      <c r="F141" s="66"/>
      <c r="G141" s="66"/>
      <c r="H141" s="66"/>
      <c r="I141" s="66"/>
    </row>
    <row r="142" spans="4:9">
      <c r="D142" s="66"/>
      <c r="E142" s="66"/>
      <c r="F142" s="66"/>
      <c r="G142" s="66"/>
      <c r="H142" s="66"/>
      <c r="I142" s="66"/>
    </row>
    <row r="143" spans="4:9">
      <c r="D143" s="66"/>
      <c r="E143" s="66"/>
      <c r="F143" s="66"/>
      <c r="G143" s="66"/>
      <c r="H143" s="66"/>
      <c r="I143" s="66"/>
    </row>
    <row r="144" spans="4:9">
      <c r="D144" s="66"/>
      <c r="E144" s="66"/>
      <c r="F144" s="66"/>
      <c r="G144" s="66"/>
      <c r="H144" s="66"/>
      <c r="I144" s="66"/>
    </row>
    <row r="145" spans="4:9">
      <c r="D145" s="66"/>
      <c r="E145" s="66"/>
      <c r="F145" s="66"/>
      <c r="G145" s="66"/>
      <c r="H145" s="66"/>
      <c r="I145" s="66"/>
    </row>
    <row r="146" spans="4:9">
      <c r="D146" s="66"/>
      <c r="E146" s="66"/>
      <c r="F146" s="66"/>
      <c r="G146" s="66"/>
      <c r="H146" s="66"/>
      <c r="I146" s="66"/>
    </row>
    <row r="147" spans="4:9">
      <c r="D147" s="66"/>
      <c r="E147" s="66"/>
      <c r="F147" s="66"/>
      <c r="G147" s="66"/>
      <c r="H147" s="66"/>
      <c r="I147" s="66"/>
    </row>
    <row r="148" spans="4:9">
      <c r="D148" s="66"/>
      <c r="E148" s="66"/>
      <c r="F148" s="66"/>
      <c r="G148" s="66"/>
      <c r="H148" s="66"/>
      <c r="I148" s="66"/>
    </row>
    <row r="149" spans="4:9">
      <c r="D149" s="66"/>
      <c r="E149" s="66"/>
      <c r="F149" s="66"/>
      <c r="G149" s="66"/>
      <c r="H149" s="66"/>
      <c r="I149" s="66"/>
    </row>
    <row r="150" spans="4:9">
      <c r="D150" s="66"/>
      <c r="E150" s="66"/>
      <c r="F150" s="66"/>
      <c r="G150" s="66"/>
      <c r="H150" s="66"/>
      <c r="I150" s="66"/>
    </row>
    <row r="151" spans="4:9">
      <c r="D151" s="66"/>
      <c r="E151" s="66"/>
      <c r="F151" s="66"/>
      <c r="G151" s="66"/>
      <c r="H151" s="66"/>
      <c r="I151" s="66"/>
    </row>
    <row r="152" spans="4:9">
      <c r="D152" s="66"/>
      <c r="E152" s="66"/>
      <c r="F152" s="66"/>
      <c r="G152" s="66"/>
      <c r="H152" s="66"/>
      <c r="I152" s="66"/>
    </row>
    <row r="153" spans="4:9">
      <c r="D153" s="66"/>
      <c r="E153" s="66"/>
      <c r="F153" s="66"/>
      <c r="G153" s="66"/>
      <c r="H153" s="66"/>
      <c r="I153" s="66"/>
    </row>
    <row r="154" spans="4:9">
      <c r="D154" s="66"/>
      <c r="E154" s="66"/>
      <c r="F154" s="66"/>
      <c r="G154" s="66"/>
      <c r="H154" s="66"/>
      <c r="I154" s="66"/>
    </row>
    <row r="155" spans="4:9">
      <c r="D155" s="66"/>
      <c r="E155" s="66"/>
      <c r="F155" s="66"/>
      <c r="G155" s="66"/>
      <c r="H155" s="66"/>
      <c r="I155" s="66"/>
    </row>
    <row r="156" spans="4:9">
      <c r="D156" s="66"/>
      <c r="E156" s="66"/>
      <c r="F156" s="66"/>
      <c r="G156" s="66"/>
      <c r="H156" s="66"/>
      <c r="I156" s="66"/>
    </row>
    <row r="157" spans="4:9">
      <c r="D157" s="66"/>
      <c r="E157" s="66"/>
      <c r="F157" s="66"/>
      <c r="G157" s="66"/>
      <c r="H157" s="66"/>
      <c r="I157" s="66"/>
    </row>
    <row r="158" spans="4:9">
      <c r="D158" s="66"/>
      <c r="E158" s="66"/>
      <c r="F158" s="66"/>
      <c r="G158" s="66"/>
      <c r="H158" s="66"/>
      <c r="I158" s="66"/>
    </row>
    <row r="159" spans="4:9">
      <c r="D159" s="66"/>
      <c r="E159" s="66"/>
      <c r="F159" s="66"/>
      <c r="G159" s="66"/>
      <c r="H159" s="66"/>
      <c r="I159" s="66"/>
    </row>
    <row r="160" spans="4:9">
      <c r="D160" s="66"/>
      <c r="E160" s="66"/>
      <c r="F160" s="66"/>
      <c r="G160" s="66"/>
      <c r="H160" s="66"/>
      <c r="I160" s="66"/>
    </row>
    <row r="161" spans="4:9">
      <c r="D161" s="66"/>
      <c r="E161" s="66"/>
      <c r="F161" s="66"/>
      <c r="G161" s="66"/>
      <c r="H161" s="66"/>
      <c r="I161" s="66"/>
    </row>
    <row r="162" spans="4:9">
      <c r="D162" s="66"/>
      <c r="E162" s="66"/>
      <c r="F162" s="66"/>
      <c r="G162" s="66"/>
      <c r="H162" s="66"/>
      <c r="I162" s="66"/>
    </row>
    <row r="163" spans="4:9">
      <c r="D163" s="66"/>
      <c r="E163" s="66"/>
      <c r="F163" s="66"/>
      <c r="G163" s="66"/>
      <c r="H163" s="66"/>
      <c r="I163" s="66"/>
    </row>
    <row r="164" spans="4:9">
      <c r="D164" s="66"/>
      <c r="E164" s="66"/>
      <c r="F164" s="66"/>
      <c r="G164" s="66"/>
      <c r="H164" s="66"/>
      <c r="I164" s="66"/>
    </row>
    <row r="165" spans="4:9">
      <c r="D165" s="66"/>
      <c r="E165" s="66"/>
      <c r="F165" s="66"/>
      <c r="G165" s="66"/>
      <c r="H165" s="66"/>
      <c r="I165" s="66"/>
    </row>
    <row r="166" spans="4:9">
      <c r="D166" s="66"/>
      <c r="E166" s="66"/>
      <c r="F166" s="66"/>
      <c r="G166" s="66"/>
      <c r="H166" s="66"/>
      <c r="I166" s="66"/>
    </row>
    <row r="167" spans="4:9">
      <c r="D167" s="66"/>
      <c r="E167" s="66"/>
      <c r="F167" s="66"/>
      <c r="G167" s="66"/>
      <c r="H167" s="66"/>
      <c r="I167" s="66"/>
    </row>
    <row r="168" spans="4:9">
      <c r="D168" s="66"/>
      <c r="E168" s="66"/>
      <c r="F168" s="66"/>
      <c r="G168" s="66"/>
      <c r="H168" s="66"/>
      <c r="I168" s="66"/>
    </row>
    <row r="169" spans="4:9">
      <c r="D169" s="66"/>
      <c r="E169" s="66"/>
      <c r="F169" s="66"/>
      <c r="G169" s="66"/>
      <c r="H169" s="66"/>
      <c r="I169" s="66"/>
    </row>
    <row r="170" spans="4:9">
      <c r="D170" s="66"/>
      <c r="E170" s="66"/>
      <c r="F170" s="66"/>
      <c r="G170" s="66"/>
      <c r="H170" s="66"/>
      <c r="I170" s="66"/>
    </row>
    <row r="171" spans="4:9">
      <c r="D171" s="66"/>
      <c r="E171" s="66"/>
      <c r="F171" s="66"/>
      <c r="G171" s="66"/>
      <c r="H171" s="66"/>
      <c r="I171" s="66"/>
    </row>
    <row r="172" spans="4:9">
      <c r="D172" s="66"/>
      <c r="E172" s="66"/>
      <c r="F172" s="66"/>
      <c r="G172" s="66"/>
      <c r="H172" s="66"/>
      <c r="I172" s="66"/>
    </row>
    <row r="173" spans="4:9">
      <c r="D173" s="66"/>
      <c r="E173" s="66"/>
      <c r="F173" s="66"/>
      <c r="G173" s="66"/>
      <c r="H173" s="66"/>
      <c r="I173" s="66"/>
    </row>
    <row r="174" spans="4:9">
      <c r="D174" s="66"/>
      <c r="E174" s="66"/>
      <c r="F174" s="66"/>
      <c r="G174" s="66"/>
      <c r="H174" s="66"/>
      <c r="I174" s="66"/>
    </row>
    <row r="175" spans="4:9">
      <c r="D175" s="66"/>
      <c r="E175" s="66"/>
      <c r="F175" s="66"/>
      <c r="G175" s="66"/>
      <c r="H175" s="66"/>
      <c r="I175" s="66"/>
    </row>
    <row r="176" spans="4:9">
      <c r="D176" s="66"/>
      <c r="E176" s="66"/>
      <c r="F176" s="66"/>
      <c r="G176" s="66"/>
      <c r="H176" s="66"/>
      <c r="I176" s="66"/>
    </row>
    <row r="177" spans="4:9">
      <c r="D177" s="66"/>
      <c r="E177" s="66"/>
      <c r="F177" s="66"/>
      <c r="G177" s="66"/>
      <c r="H177" s="66"/>
      <c r="I177" s="66"/>
    </row>
    <row r="178" spans="4:9">
      <c r="D178" s="66"/>
      <c r="E178" s="66"/>
      <c r="F178" s="66"/>
      <c r="G178" s="66"/>
      <c r="H178" s="66"/>
      <c r="I178" s="66"/>
    </row>
    <row r="179" spans="4:9">
      <c r="D179" s="66"/>
      <c r="E179" s="66"/>
      <c r="F179" s="66"/>
      <c r="G179" s="66"/>
      <c r="H179" s="66"/>
      <c r="I179" s="66"/>
    </row>
    <row r="180" spans="4:9">
      <c r="D180" s="66"/>
      <c r="E180" s="66"/>
      <c r="F180" s="66"/>
      <c r="G180" s="66"/>
      <c r="H180" s="66"/>
      <c r="I180" s="66"/>
    </row>
    <row r="181" spans="4:9">
      <c r="D181" s="66"/>
      <c r="E181" s="66"/>
      <c r="F181" s="66"/>
      <c r="G181" s="66"/>
      <c r="H181" s="66"/>
      <c r="I181" s="66"/>
    </row>
    <row r="182" spans="4:9">
      <c r="D182" s="66"/>
      <c r="E182" s="66"/>
      <c r="F182" s="66"/>
      <c r="G182" s="66"/>
      <c r="H182" s="66"/>
      <c r="I182" s="66"/>
    </row>
    <row r="183" spans="4:9">
      <c r="D183" s="66"/>
      <c r="E183" s="66"/>
      <c r="F183" s="66"/>
      <c r="G183" s="66"/>
      <c r="H183" s="66"/>
      <c r="I183" s="66"/>
    </row>
    <row r="184" spans="4:9">
      <c r="D184" s="66"/>
      <c r="E184" s="66"/>
      <c r="F184" s="66"/>
      <c r="G184" s="66"/>
      <c r="H184" s="66"/>
      <c r="I184" s="66"/>
    </row>
    <row r="185" spans="4:9">
      <c r="D185" s="66"/>
      <c r="E185" s="66"/>
      <c r="F185" s="66"/>
      <c r="G185" s="66"/>
      <c r="H185" s="66"/>
      <c r="I185" s="66"/>
    </row>
    <row r="186" spans="4:9">
      <c r="D186" s="66"/>
      <c r="E186" s="66"/>
      <c r="F186" s="66"/>
      <c r="G186" s="66"/>
      <c r="H186" s="66"/>
      <c r="I186" s="66"/>
    </row>
    <row r="187" spans="4:9">
      <c r="D187" s="66"/>
      <c r="E187" s="66"/>
      <c r="F187" s="66"/>
      <c r="G187" s="66"/>
      <c r="H187" s="66"/>
      <c r="I187" s="66"/>
    </row>
    <row r="188" spans="4:9">
      <c r="D188" s="66"/>
      <c r="E188" s="66"/>
      <c r="F188" s="66"/>
      <c r="G188" s="66"/>
      <c r="H188" s="66"/>
      <c r="I188" s="66"/>
    </row>
    <row r="189" spans="4:9">
      <c r="D189" s="66"/>
      <c r="E189" s="66"/>
      <c r="F189" s="66"/>
      <c r="G189" s="66"/>
      <c r="H189" s="66"/>
      <c r="I189" s="66"/>
    </row>
    <row r="190" spans="4:9">
      <c r="D190" s="66"/>
      <c r="E190" s="66"/>
      <c r="F190" s="66"/>
      <c r="G190" s="66"/>
      <c r="H190" s="66"/>
      <c r="I190" s="66"/>
    </row>
    <row r="191" spans="4:9">
      <c r="D191" s="66"/>
      <c r="E191" s="66"/>
      <c r="F191" s="66"/>
      <c r="G191" s="66"/>
      <c r="H191" s="66"/>
      <c r="I191" s="66"/>
    </row>
    <row r="192" spans="4:9">
      <c r="D192" s="66"/>
      <c r="E192" s="66"/>
      <c r="F192" s="66"/>
      <c r="G192" s="66"/>
      <c r="H192" s="66"/>
      <c r="I192" s="66"/>
    </row>
    <row r="193" spans="4:9">
      <c r="D193" s="66"/>
      <c r="E193" s="66"/>
      <c r="F193" s="66"/>
      <c r="G193" s="66"/>
      <c r="H193" s="66"/>
      <c r="I193" s="66"/>
    </row>
    <row r="194" spans="4:9">
      <c r="D194" s="66"/>
      <c r="E194" s="66"/>
      <c r="F194" s="66"/>
      <c r="G194" s="66"/>
      <c r="H194" s="66"/>
      <c r="I194" s="66"/>
    </row>
    <row r="195" spans="4:9">
      <c r="D195" s="66"/>
      <c r="E195" s="66"/>
      <c r="F195" s="66"/>
      <c r="G195" s="66"/>
      <c r="H195" s="66"/>
      <c r="I195" s="66"/>
    </row>
    <row r="196" spans="4:9">
      <c r="D196" s="66"/>
      <c r="E196" s="66"/>
      <c r="F196" s="66"/>
      <c r="G196" s="66"/>
      <c r="H196" s="66"/>
      <c r="I196" s="66"/>
    </row>
    <row r="197" spans="4:9">
      <c r="D197" s="66"/>
      <c r="E197" s="66"/>
      <c r="F197" s="66"/>
      <c r="G197" s="66"/>
      <c r="H197" s="66"/>
      <c r="I197" s="66"/>
    </row>
    <row r="198" spans="4:9">
      <c r="D198" s="66"/>
      <c r="E198" s="66"/>
      <c r="F198" s="66"/>
      <c r="G198" s="66"/>
      <c r="H198" s="66"/>
      <c r="I198" s="66"/>
    </row>
    <row r="199" spans="4:9">
      <c r="D199" s="66"/>
      <c r="E199" s="66"/>
      <c r="F199" s="66"/>
      <c r="G199" s="66"/>
      <c r="H199" s="66"/>
      <c r="I199" s="66"/>
    </row>
    <row r="200" spans="4:9">
      <c r="D200" s="66"/>
      <c r="E200" s="66"/>
      <c r="F200" s="66"/>
      <c r="G200" s="66"/>
      <c r="H200" s="66"/>
      <c r="I200" s="66"/>
    </row>
    <row r="201" spans="4:9">
      <c r="D201" s="66"/>
      <c r="E201" s="66"/>
      <c r="F201" s="66"/>
      <c r="G201" s="66"/>
      <c r="H201" s="66"/>
      <c r="I201" s="66"/>
    </row>
    <row r="202" spans="4:9">
      <c r="D202" s="66"/>
      <c r="E202" s="66"/>
      <c r="F202" s="66"/>
      <c r="G202" s="66"/>
      <c r="H202" s="66"/>
      <c r="I202" s="66"/>
    </row>
    <row r="203" spans="4:9">
      <c r="D203" s="66"/>
      <c r="E203" s="66"/>
      <c r="F203" s="66"/>
      <c r="G203" s="66"/>
      <c r="H203" s="66"/>
      <c r="I203" s="66"/>
    </row>
    <row r="204" spans="4:9">
      <c r="D204" s="66"/>
      <c r="E204" s="66"/>
      <c r="F204" s="66"/>
      <c r="G204" s="66"/>
      <c r="H204" s="66"/>
      <c r="I204" s="66"/>
    </row>
    <row r="205" spans="4:9">
      <c r="D205" s="66"/>
      <c r="E205" s="66"/>
      <c r="F205" s="66"/>
      <c r="G205" s="66"/>
      <c r="H205" s="66"/>
      <c r="I205" s="66"/>
    </row>
    <row r="206" spans="4:9">
      <c r="D206" s="66"/>
      <c r="E206" s="66"/>
      <c r="F206" s="66"/>
      <c r="G206" s="66"/>
      <c r="H206" s="66"/>
      <c r="I206" s="66"/>
    </row>
    <row r="207" spans="4:9">
      <c r="D207" s="66"/>
      <c r="E207" s="66"/>
      <c r="F207" s="66"/>
      <c r="G207" s="66"/>
      <c r="H207" s="66"/>
      <c r="I207" s="66"/>
    </row>
    <row r="208" spans="4:9">
      <c r="D208" s="66"/>
      <c r="E208" s="66"/>
      <c r="F208" s="66"/>
      <c r="G208" s="66"/>
      <c r="H208" s="66"/>
      <c r="I208" s="66"/>
    </row>
    <row r="209" spans="4:9">
      <c r="D209" s="66"/>
      <c r="E209" s="66"/>
      <c r="F209" s="66"/>
      <c r="G209" s="66"/>
      <c r="H209" s="66"/>
      <c r="I209" s="66"/>
    </row>
    <row r="210" spans="4:9">
      <c r="D210" s="66"/>
      <c r="E210" s="66"/>
      <c r="F210" s="66"/>
      <c r="G210" s="66"/>
      <c r="H210" s="66"/>
      <c r="I210" s="66"/>
    </row>
    <row r="211" spans="4:9">
      <c r="D211" s="66"/>
      <c r="E211" s="66"/>
      <c r="F211" s="66"/>
      <c r="G211" s="66"/>
      <c r="H211" s="66"/>
      <c r="I211" s="66"/>
    </row>
    <row r="212" spans="4:9">
      <c r="D212" s="66"/>
      <c r="E212" s="66"/>
      <c r="F212" s="66"/>
      <c r="G212" s="66"/>
      <c r="H212" s="66"/>
      <c r="I212" s="66"/>
    </row>
    <row r="213" spans="4:9">
      <c r="D213" s="66"/>
      <c r="E213" s="66"/>
      <c r="F213" s="66"/>
      <c r="G213" s="66"/>
      <c r="H213" s="66"/>
      <c r="I213" s="66"/>
    </row>
    <row r="214" spans="4:9">
      <c r="D214" s="66"/>
      <c r="E214" s="66"/>
      <c r="F214" s="66"/>
      <c r="G214" s="66"/>
      <c r="H214" s="66"/>
      <c r="I214" s="66"/>
    </row>
    <row r="215" spans="4:9">
      <c r="D215" s="66"/>
      <c r="E215" s="66"/>
      <c r="F215" s="66"/>
      <c r="G215" s="66"/>
      <c r="H215" s="66"/>
      <c r="I215" s="66"/>
    </row>
    <row r="216" spans="4:9">
      <c r="D216" s="66"/>
      <c r="E216" s="66"/>
      <c r="F216" s="66"/>
      <c r="G216" s="66"/>
      <c r="H216" s="66"/>
      <c r="I216" s="66"/>
    </row>
    <row r="217" spans="4:9">
      <c r="D217" s="66"/>
      <c r="E217" s="66"/>
      <c r="F217" s="66"/>
      <c r="G217" s="66"/>
      <c r="H217" s="66"/>
      <c r="I217" s="66"/>
    </row>
    <row r="218" spans="4:9">
      <c r="D218" s="66"/>
      <c r="E218" s="66"/>
      <c r="F218" s="66"/>
      <c r="G218" s="66"/>
      <c r="H218" s="66"/>
      <c r="I218" s="66"/>
    </row>
    <row r="219" spans="4:9">
      <c r="D219" s="66"/>
      <c r="E219" s="66"/>
      <c r="F219" s="66"/>
      <c r="G219" s="66"/>
      <c r="H219" s="66"/>
      <c r="I219" s="66"/>
    </row>
    <row r="220" spans="4:9">
      <c r="D220" s="66"/>
      <c r="E220" s="66"/>
      <c r="F220" s="66"/>
      <c r="G220" s="66"/>
      <c r="H220" s="66"/>
      <c r="I220" s="66"/>
    </row>
    <row r="221" spans="4:9">
      <c r="D221" s="66"/>
      <c r="E221" s="66"/>
      <c r="F221" s="66"/>
      <c r="G221" s="66"/>
      <c r="H221" s="66"/>
      <c r="I221" s="66"/>
    </row>
    <row r="222" spans="4:9">
      <c r="D222" s="66"/>
      <c r="E222" s="66"/>
      <c r="F222" s="66"/>
      <c r="G222" s="66"/>
      <c r="H222" s="66"/>
      <c r="I222" s="66"/>
    </row>
    <row r="223" spans="4:9">
      <c r="D223" s="66"/>
      <c r="E223" s="66"/>
      <c r="F223" s="66"/>
      <c r="G223" s="66"/>
      <c r="H223" s="66"/>
      <c r="I223" s="66"/>
    </row>
    <row r="224" spans="4:9">
      <c r="D224" s="66"/>
      <c r="E224" s="66"/>
      <c r="F224" s="66"/>
      <c r="G224" s="66"/>
      <c r="H224" s="66"/>
      <c r="I224" s="66"/>
    </row>
    <row r="225" spans="4:9">
      <c r="D225" s="66"/>
      <c r="E225" s="66"/>
      <c r="F225" s="66"/>
      <c r="G225" s="66"/>
      <c r="H225" s="66"/>
      <c r="I225" s="66"/>
    </row>
    <row r="226" spans="4:9">
      <c r="D226" s="66"/>
      <c r="E226" s="66"/>
      <c r="F226" s="66"/>
      <c r="G226" s="66"/>
      <c r="H226" s="66"/>
      <c r="I226" s="66"/>
    </row>
    <row r="227" spans="4:9">
      <c r="D227" s="66"/>
      <c r="E227" s="66"/>
      <c r="F227" s="66"/>
      <c r="G227" s="66"/>
      <c r="H227" s="66"/>
      <c r="I227" s="66"/>
    </row>
    <row r="228" spans="4:9">
      <c r="D228" s="66"/>
      <c r="E228" s="66"/>
      <c r="F228" s="66"/>
      <c r="G228" s="66"/>
      <c r="H228" s="66"/>
      <c r="I228" s="66"/>
    </row>
    <row r="229" spans="4:9">
      <c r="D229" s="66"/>
      <c r="E229" s="66"/>
      <c r="F229" s="66"/>
      <c r="G229" s="66"/>
      <c r="H229" s="66"/>
      <c r="I229" s="66"/>
    </row>
    <row r="230" spans="4:9">
      <c r="D230" s="66"/>
      <c r="E230" s="66"/>
      <c r="F230" s="66"/>
      <c r="G230" s="66"/>
      <c r="H230" s="66"/>
      <c r="I230" s="66"/>
    </row>
    <row r="231" spans="4:9">
      <c r="D231" s="66"/>
      <c r="E231" s="66"/>
      <c r="F231" s="66"/>
      <c r="G231" s="66"/>
      <c r="H231" s="66"/>
      <c r="I231" s="66"/>
    </row>
    <row r="232" spans="4:9">
      <c r="D232" s="66"/>
      <c r="E232" s="66"/>
      <c r="F232" s="66"/>
      <c r="G232" s="66"/>
      <c r="H232" s="66"/>
      <c r="I232" s="66"/>
    </row>
    <row r="233" spans="4:9">
      <c r="D233" s="66"/>
      <c r="E233" s="66"/>
      <c r="F233" s="66"/>
      <c r="G233" s="66"/>
      <c r="H233" s="66"/>
      <c r="I233" s="66"/>
    </row>
    <row r="234" spans="4:9">
      <c r="D234" s="66"/>
      <c r="E234" s="66"/>
      <c r="F234" s="66"/>
      <c r="G234" s="66"/>
      <c r="H234" s="66"/>
      <c r="I234" s="66"/>
    </row>
    <row r="235" spans="4:9">
      <c r="D235" s="66"/>
      <c r="E235" s="66"/>
      <c r="F235" s="66"/>
      <c r="G235" s="66"/>
      <c r="H235" s="66"/>
      <c r="I235" s="66"/>
    </row>
    <row r="236" spans="4:9">
      <c r="D236" s="66"/>
      <c r="E236" s="66"/>
      <c r="F236" s="66"/>
      <c r="G236" s="66"/>
      <c r="H236" s="66"/>
      <c r="I236" s="66"/>
    </row>
    <row r="237" spans="4:9">
      <c r="D237" s="66"/>
      <c r="E237" s="66"/>
      <c r="F237" s="66"/>
      <c r="G237" s="66"/>
      <c r="H237" s="66"/>
      <c r="I237" s="66"/>
    </row>
    <row r="238" spans="4:9">
      <c r="D238" s="66"/>
      <c r="E238" s="66"/>
      <c r="F238" s="66"/>
      <c r="G238" s="66"/>
      <c r="H238" s="66"/>
      <c r="I238" s="66"/>
    </row>
    <row r="239" spans="4:9">
      <c r="D239" s="66"/>
      <c r="E239" s="66"/>
      <c r="F239" s="66"/>
      <c r="G239" s="66"/>
      <c r="H239" s="66"/>
      <c r="I239" s="66"/>
    </row>
    <row r="240" spans="4:9">
      <c r="D240" s="66"/>
      <c r="E240" s="66"/>
      <c r="F240" s="66"/>
      <c r="G240" s="66"/>
      <c r="H240" s="66"/>
      <c r="I240" s="66"/>
    </row>
    <row r="241" spans="4:9">
      <c r="D241" s="66"/>
      <c r="E241" s="66"/>
      <c r="F241" s="66"/>
      <c r="G241" s="66"/>
      <c r="H241" s="66"/>
      <c r="I241" s="66"/>
    </row>
    <row r="242" spans="4:9">
      <c r="D242" s="66"/>
      <c r="E242" s="66"/>
      <c r="F242" s="66"/>
      <c r="G242" s="66"/>
      <c r="H242" s="66"/>
      <c r="I242" s="66"/>
    </row>
    <row r="243" spans="4:9">
      <c r="D243" s="66"/>
      <c r="E243" s="66"/>
      <c r="F243" s="66"/>
      <c r="G243" s="66"/>
      <c r="H243" s="66"/>
      <c r="I243" s="66"/>
    </row>
    <row r="244" spans="4:9">
      <c r="D244" s="66"/>
      <c r="E244" s="66"/>
      <c r="F244" s="66"/>
      <c r="G244" s="66"/>
      <c r="H244" s="66"/>
      <c r="I244" s="66"/>
    </row>
    <row r="245" spans="4:9">
      <c r="D245" s="66"/>
      <c r="E245" s="66"/>
      <c r="F245" s="66"/>
      <c r="G245" s="66"/>
      <c r="H245" s="66"/>
      <c r="I245" s="66"/>
    </row>
    <row r="246" spans="4:9">
      <c r="D246" s="66"/>
      <c r="E246" s="66"/>
      <c r="F246" s="66"/>
      <c r="G246" s="66"/>
      <c r="H246" s="66"/>
      <c r="I246" s="66"/>
    </row>
    <row r="247" spans="4:9">
      <c r="D247" s="66"/>
      <c r="E247" s="66"/>
      <c r="F247" s="66"/>
      <c r="G247" s="66"/>
      <c r="H247" s="66"/>
      <c r="I247" s="66"/>
    </row>
    <row r="248" spans="4:9">
      <c r="D248" s="66"/>
      <c r="E248" s="66"/>
      <c r="F248" s="66"/>
      <c r="G248" s="66"/>
      <c r="H248" s="66"/>
      <c r="I248" s="66"/>
    </row>
    <row r="249" spans="4:9">
      <c r="D249" s="66"/>
      <c r="E249" s="66"/>
      <c r="F249" s="66"/>
      <c r="G249" s="66"/>
      <c r="H249" s="66"/>
      <c r="I249" s="66"/>
    </row>
    <row r="250" spans="4:9">
      <c r="D250" s="66"/>
      <c r="E250" s="66"/>
      <c r="F250" s="66"/>
      <c r="G250" s="66"/>
      <c r="H250" s="66"/>
      <c r="I250" s="66"/>
    </row>
    <row r="251" spans="4:9">
      <c r="D251" s="66"/>
      <c r="E251" s="66"/>
      <c r="F251" s="66"/>
      <c r="G251" s="66"/>
      <c r="H251" s="66"/>
      <c r="I251" s="66"/>
    </row>
    <row r="252" spans="4:9">
      <c r="D252" s="66"/>
      <c r="E252" s="66"/>
      <c r="F252" s="66"/>
      <c r="G252" s="66"/>
      <c r="H252" s="66"/>
      <c r="I252" s="66"/>
    </row>
    <row r="253" spans="4:9">
      <c r="D253" s="66"/>
      <c r="E253" s="66"/>
      <c r="F253" s="66"/>
      <c r="G253" s="66"/>
      <c r="H253" s="66"/>
      <c r="I253" s="66"/>
    </row>
    <row r="254" spans="4:9">
      <c r="D254" s="66"/>
      <c r="E254" s="66"/>
      <c r="F254" s="66"/>
      <c r="G254" s="66"/>
      <c r="H254" s="66"/>
      <c r="I254" s="66"/>
    </row>
    <row r="255" spans="4:9">
      <c r="D255" s="66"/>
      <c r="E255" s="66"/>
      <c r="F255" s="66"/>
      <c r="G255" s="66"/>
      <c r="H255" s="66"/>
      <c r="I255" s="66"/>
    </row>
    <row r="256" spans="4:9">
      <c r="D256" s="66"/>
      <c r="E256" s="66"/>
      <c r="F256" s="66"/>
      <c r="G256" s="66"/>
      <c r="H256" s="66"/>
      <c r="I256" s="66"/>
    </row>
    <row r="257" spans="4:9">
      <c r="D257" s="66"/>
      <c r="E257" s="66"/>
      <c r="F257" s="66"/>
      <c r="G257" s="66"/>
      <c r="H257" s="66"/>
      <c r="I257" s="66"/>
    </row>
    <row r="258" spans="4:9">
      <c r="D258" s="66"/>
      <c r="E258" s="66"/>
      <c r="F258" s="66"/>
      <c r="G258" s="66"/>
      <c r="H258" s="66"/>
      <c r="I258" s="66"/>
    </row>
    <row r="259" spans="4:9">
      <c r="D259" s="66"/>
      <c r="E259" s="66"/>
      <c r="F259" s="66"/>
      <c r="G259" s="66"/>
      <c r="H259" s="66"/>
      <c r="I259" s="66"/>
    </row>
    <row r="260" spans="4:9">
      <c r="D260" s="66"/>
      <c r="E260" s="66"/>
      <c r="F260" s="66"/>
      <c r="G260" s="66"/>
      <c r="H260" s="66"/>
      <c r="I260" s="66"/>
    </row>
    <row r="261" spans="4:9">
      <c r="D261" s="66"/>
      <c r="E261" s="66"/>
      <c r="F261" s="66"/>
      <c r="G261" s="66"/>
      <c r="H261" s="66"/>
      <c r="I261" s="66"/>
    </row>
    <row r="262" spans="4:9">
      <c r="D262" s="66"/>
      <c r="E262" s="66"/>
      <c r="F262" s="66"/>
      <c r="G262" s="66"/>
      <c r="H262" s="66"/>
      <c r="I262" s="66"/>
    </row>
    <row r="263" spans="4:9">
      <c r="D263" s="66"/>
      <c r="E263" s="66"/>
      <c r="F263" s="66"/>
      <c r="G263" s="66"/>
      <c r="H263" s="66"/>
      <c r="I263" s="66"/>
    </row>
    <row r="264" spans="4:9">
      <c r="D264" s="66"/>
      <c r="E264" s="66"/>
      <c r="F264" s="66"/>
      <c r="G264" s="66"/>
      <c r="H264" s="66"/>
      <c r="I264" s="66"/>
    </row>
    <row r="265" spans="4:9">
      <c r="D265" s="66"/>
      <c r="E265" s="66"/>
      <c r="F265" s="66"/>
      <c r="G265" s="66"/>
      <c r="H265" s="66"/>
      <c r="I265" s="66"/>
    </row>
    <row r="266" spans="4:9">
      <c r="D266" s="66"/>
      <c r="E266" s="66"/>
      <c r="F266" s="66"/>
      <c r="G266" s="66"/>
      <c r="H266" s="66"/>
      <c r="I266" s="66"/>
    </row>
    <row r="267" spans="4:9">
      <c r="D267" s="66"/>
      <c r="E267" s="66"/>
      <c r="F267" s="66"/>
      <c r="G267" s="66"/>
      <c r="H267" s="66"/>
      <c r="I267" s="66"/>
    </row>
    <row r="268" spans="4:9">
      <c r="D268" s="66"/>
      <c r="E268" s="66"/>
      <c r="F268" s="66"/>
      <c r="G268" s="66"/>
      <c r="H268" s="66"/>
      <c r="I268" s="66"/>
    </row>
    <row r="269" spans="4:9">
      <c r="D269" s="66"/>
      <c r="E269" s="66"/>
      <c r="F269" s="66"/>
      <c r="G269" s="66"/>
      <c r="H269" s="66"/>
      <c r="I269" s="66"/>
    </row>
    <row r="270" spans="4:9">
      <c r="D270" s="66"/>
      <c r="E270" s="66"/>
      <c r="F270" s="66"/>
      <c r="G270" s="66"/>
      <c r="H270" s="66"/>
      <c r="I270" s="66"/>
    </row>
    <row r="271" spans="4:9">
      <c r="D271" s="66"/>
      <c r="E271" s="66"/>
      <c r="F271" s="66"/>
      <c r="G271" s="66"/>
      <c r="H271" s="66"/>
      <c r="I271" s="66"/>
    </row>
  </sheetData>
  <mergeCells count="8">
    <mergeCell ref="A8:I8"/>
    <mergeCell ref="A9:I9"/>
    <mergeCell ref="A40:C40"/>
    <mergeCell ref="A42:C42"/>
    <mergeCell ref="B10:C10"/>
    <mergeCell ref="H10:I10"/>
    <mergeCell ref="H12:I12"/>
    <mergeCell ref="I37:J37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9:H23 C26:H32">
      <formula1>0</formula1>
      <formula2>9999999999999990</formula2>
    </dataValidation>
  </dataValidations>
  <pageMargins left="0.75" right="0.75" top="1" bottom="1" header="0" footer="0"/>
  <pageSetup paperSize="9" scale="1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7:P43"/>
  <sheetViews>
    <sheetView workbookViewId="0">
      <selection activeCell="A34" sqref="A34"/>
    </sheetView>
  </sheetViews>
  <sheetFormatPr defaultColWidth="10.44140625" defaultRowHeight="13.2"/>
  <cols>
    <col min="1" max="1" width="42" style="70" customWidth="1"/>
    <col min="2" max="2" width="8.44140625" style="108" customWidth="1"/>
    <col min="3" max="3" width="9.5546875" style="70" customWidth="1"/>
    <col min="4" max="4" width="12.44140625" style="70" customWidth="1"/>
    <col min="5" max="5" width="14" style="70" customWidth="1"/>
    <col min="6" max="6" width="13" style="70" customWidth="1"/>
    <col min="7" max="16384" width="10.44140625" style="70"/>
  </cols>
  <sheetData>
    <row r="7" spans="1:15" ht="12.75" customHeight="1">
      <c r="A7" s="69" t="s">
        <v>812</v>
      </c>
      <c r="B7" s="69"/>
      <c r="C7" s="69"/>
      <c r="D7" s="69"/>
      <c r="E7" s="69"/>
      <c r="F7" s="69"/>
    </row>
    <row r="8" spans="1:15" ht="12.75" customHeight="1">
      <c r="A8" s="69" t="s">
        <v>813</v>
      </c>
      <c r="B8" s="69"/>
      <c r="C8" s="69"/>
      <c r="D8" s="69"/>
      <c r="E8" s="69"/>
      <c r="F8" s="69"/>
    </row>
    <row r="9" spans="1:15" ht="12.75" customHeight="1">
      <c r="A9" s="71"/>
      <c r="B9" s="72"/>
      <c r="C9" s="71"/>
      <c r="D9" s="71"/>
      <c r="E9" s="71"/>
      <c r="F9" s="71"/>
    </row>
    <row r="10" spans="1:15" ht="12.75" customHeight="1">
      <c r="A10" s="73" t="s">
        <v>378</v>
      </c>
      <c r="B10" s="659" t="s">
        <v>840</v>
      </c>
      <c r="C10" s="659"/>
      <c r="D10" s="659"/>
      <c r="E10" s="74" t="s">
        <v>2</v>
      </c>
      <c r="F10" s="75">
        <v>131350366</v>
      </c>
    </row>
    <row r="11" spans="1:15" s="11" customFormat="1" ht="13.8">
      <c r="A11" s="109" t="str">
        <f>'Справка №7'!A11</f>
        <v>Неодитиран и незаверен отчет</v>
      </c>
      <c r="B11" s="7"/>
      <c r="C11" s="7"/>
      <c r="D11" s="7"/>
      <c r="E11" s="8"/>
      <c r="F11" s="9"/>
      <c r="G11" s="10"/>
      <c r="H11" s="9"/>
    </row>
    <row r="12" spans="1:15" ht="15" customHeight="1">
      <c r="A12" s="76" t="str">
        <f>'Справка №7'!A12</f>
        <v>Отчетен период:31.12.2018г.</v>
      </c>
      <c r="B12" s="660"/>
      <c r="C12" s="660"/>
      <c r="D12" s="77"/>
      <c r="E12" s="78"/>
      <c r="F12" s="79"/>
      <c r="G12" s="77"/>
      <c r="H12" s="77"/>
      <c r="I12" s="77"/>
      <c r="J12" s="77"/>
      <c r="K12" s="77"/>
      <c r="L12" s="77"/>
      <c r="M12" s="77"/>
    </row>
    <row r="13" spans="1:15" s="83" customFormat="1" ht="15" customHeight="1">
      <c r="A13" s="17" t="s">
        <v>268</v>
      </c>
      <c r="B13" s="80"/>
      <c r="C13" s="81"/>
      <c r="D13" s="81"/>
      <c r="E13" s="81"/>
      <c r="F13" s="82" t="s">
        <v>269</v>
      </c>
      <c r="G13" s="81"/>
      <c r="H13" s="81"/>
      <c r="I13" s="81"/>
      <c r="J13" s="81"/>
      <c r="K13" s="81"/>
      <c r="L13" s="81"/>
      <c r="M13" s="81"/>
    </row>
    <row r="14" spans="1:15" s="88" customFormat="1" ht="79.2">
      <c r="A14" s="84" t="s">
        <v>814</v>
      </c>
      <c r="B14" s="85" t="s">
        <v>6</v>
      </c>
      <c r="C14" s="86" t="s">
        <v>815</v>
      </c>
      <c r="D14" s="86" t="s">
        <v>816</v>
      </c>
      <c r="E14" s="86" t="s">
        <v>817</v>
      </c>
      <c r="F14" s="86" t="s">
        <v>818</v>
      </c>
      <c r="G14" s="87"/>
      <c r="H14" s="87"/>
      <c r="I14" s="87"/>
      <c r="J14" s="87"/>
      <c r="K14" s="87"/>
      <c r="L14" s="87"/>
      <c r="M14" s="87"/>
      <c r="N14" s="87"/>
      <c r="O14" s="87"/>
    </row>
    <row r="15" spans="1:15" s="88" customFormat="1">
      <c r="A15" s="86" t="s">
        <v>8</v>
      </c>
      <c r="B15" s="85" t="s">
        <v>9</v>
      </c>
      <c r="C15" s="86">
        <v>1</v>
      </c>
      <c r="D15" s="86">
        <v>2</v>
      </c>
      <c r="E15" s="86">
        <v>3</v>
      </c>
      <c r="F15" s="86">
        <v>4</v>
      </c>
    </row>
    <row r="16" spans="1:15" ht="14.25" customHeight="1">
      <c r="A16" s="89" t="s">
        <v>819</v>
      </c>
      <c r="B16" s="90"/>
      <c r="C16" s="91"/>
      <c r="D16" s="91"/>
      <c r="E16" s="91"/>
      <c r="F16" s="91"/>
    </row>
    <row r="17" spans="1:16" ht="11.25" customHeight="1">
      <c r="A17" s="92" t="s">
        <v>482</v>
      </c>
      <c r="B17" s="93" t="s">
        <v>821</v>
      </c>
      <c r="C17" s="91"/>
      <c r="D17" s="91"/>
      <c r="E17" s="91"/>
      <c r="F17" s="94"/>
      <c r="G17" s="95"/>
      <c r="H17" s="95"/>
      <c r="I17" s="95"/>
      <c r="J17" s="95"/>
      <c r="K17" s="95"/>
      <c r="L17" s="95"/>
      <c r="M17" s="95"/>
      <c r="N17" s="95"/>
      <c r="O17" s="95"/>
      <c r="P17" s="95"/>
    </row>
    <row r="18" spans="1:16" ht="16.5" customHeight="1">
      <c r="A18" s="96" t="s">
        <v>822</v>
      </c>
      <c r="B18" s="97"/>
      <c r="C18" s="91"/>
      <c r="D18" s="91"/>
      <c r="E18" s="91"/>
      <c r="F18" s="94"/>
    </row>
    <row r="19" spans="1:16" ht="15" customHeight="1">
      <c r="A19" s="92" t="s">
        <v>809</v>
      </c>
      <c r="B19" s="93" t="s">
        <v>823</v>
      </c>
      <c r="C19" s="91"/>
      <c r="D19" s="91"/>
      <c r="E19" s="91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5"/>
    </row>
    <row r="20" spans="1:16" ht="12.75" customHeight="1">
      <c r="A20" s="96" t="s">
        <v>824</v>
      </c>
      <c r="B20" s="97"/>
      <c r="C20" s="91"/>
      <c r="D20" s="91"/>
      <c r="E20" s="91"/>
      <c r="F20" s="94"/>
    </row>
    <row r="21" spans="1:16" ht="12" customHeight="1">
      <c r="A21" s="92" t="s">
        <v>825</v>
      </c>
      <c r="B21" s="93" t="s">
        <v>826</v>
      </c>
      <c r="C21" s="91"/>
      <c r="D21" s="91"/>
      <c r="E21" s="91"/>
      <c r="F21" s="94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8.899999999999999" customHeight="1">
      <c r="A22" s="96" t="s">
        <v>827</v>
      </c>
      <c r="B22" s="97"/>
      <c r="C22" s="91"/>
      <c r="D22" s="91"/>
      <c r="E22" s="91"/>
      <c r="F22" s="94"/>
    </row>
    <row r="23" spans="1:16" ht="14.25" customHeight="1">
      <c r="A23" s="92" t="s">
        <v>498</v>
      </c>
      <c r="B23" s="93" t="s">
        <v>828</v>
      </c>
      <c r="C23" s="91"/>
      <c r="D23" s="91"/>
      <c r="E23" s="91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ht="20.25" customHeight="1">
      <c r="A24" s="98" t="s">
        <v>829</v>
      </c>
      <c r="B24" s="93" t="s">
        <v>830</v>
      </c>
      <c r="C24" s="91"/>
      <c r="D24" s="91"/>
      <c r="E24" s="91"/>
      <c r="F24" s="94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ht="15" customHeight="1">
      <c r="A25" s="89" t="s">
        <v>831</v>
      </c>
      <c r="B25" s="93"/>
      <c r="C25" s="91"/>
      <c r="D25" s="91"/>
      <c r="E25" s="91"/>
      <c r="F25" s="94"/>
    </row>
    <row r="26" spans="1:16" ht="14.25" customHeight="1">
      <c r="A26" s="96" t="s">
        <v>820</v>
      </c>
      <c r="B26" s="97"/>
      <c r="C26" s="91"/>
      <c r="D26" s="91"/>
      <c r="E26" s="91"/>
      <c r="F26" s="94"/>
    </row>
    <row r="27" spans="1:16" ht="15" customHeight="1">
      <c r="A27" s="92" t="s">
        <v>482</v>
      </c>
      <c r="B27" s="93" t="s">
        <v>832</v>
      </c>
      <c r="C27" s="91"/>
      <c r="D27" s="91"/>
      <c r="E27" s="91"/>
      <c r="F27" s="94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5.75" customHeight="1">
      <c r="A28" s="96" t="s">
        <v>822</v>
      </c>
      <c r="B28" s="97"/>
      <c r="C28" s="91"/>
      <c r="D28" s="91"/>
      <c r="E28" s="91"/>
      <c r="F28" s="94"/>
    </row>
    <row r="29" spans="1:16" ht="11.25" customHeight="1">
      <c r="A29" s="92" t="s">
        <v>809</v>
      </c>
      <c r="B29" s="93" t="s">
        <v>833</v>
      </c>
      <c r="C29" s="91"/>
      <c r="D29" s="91"/>
      <c r="E29" s="91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</row>
    <row r="30" spans="1:16" ht="15" customHeight="1">
      <c r="A30" s="96" t="s">
        <v>824</v>
      </c>
      <c r="B30" s="97"/>
      <c r="C30" s="91"/>
      <c r="D30" s="91"/>
      <c r="E30" s="91"/>
      <c r="F30" s="94"/>
    </row>
    <row r="31" spans="1:16">
      <c r="A31" s="96">
        <v>15</v>
      </c>
      <c r="B31" s="99"/>
      <c r="C31" s="100"/>
      <c r="D31" s="100"/>
      <c r="E31" s="100"/>
      <c r="F31" s="94"/>
    </row>
    <row r="32" spans="1:16" ht="15.75" customHeight="1">
      <c r="A32" s="92" t="s">
        <v>825</v>
      </c>
      <c r="B32" s="93" t="s">
        <v>834</v>
      </c>
      <c r="C32" s="91"/>
      <c r="D32" s="91"/>
      <c r="E32" s="91"/>
      <c r="F32" s="94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 ht="12.75" customHeight="1">
      <c r="A33" s="96" t="s">
        <v>827</v>
      </c>
      <c r="B33" s="97"/>
      <c r="C33" s="91"/>
      <c r="D33" s="91"/>
      <c r="E33" s="91"/>
      <c r="F33" s="94"/>
      <c r="G33" s="70" t="s">
        <v>1</v>
      </c>
    </row>
    <row r="34" spans="1:16" ht="17.25" customHeight="1">
      <c r="A34" s="92" t="s">
        <v>498</v>
      </c>
      <c r="B34" s="93" t="s">
        <v>835</v>
      </c>
      <c r="C34" s="91"/>
      <c r="D34" s="91"/>
      <c r="E34" s="91"/>
      <c r="F34" s="94"/>
      <c r="G34" s="95"/>
      <c r="H34" s="95"/>
      <c r="I34" s="95"/>
      <c r="J34" s="95"/>
      <c r="K34" s="95"/>
      <c r="L34" s="95"/>
      <c r="M34" s="95"/>
      <c r="N34" s="95"/>
      <c r="O34" s="95"/>
      <c r="P34" s="95"/>
    </row>
    <row r="35" spans="1:16" ht="19.5" customHeight="1">
      <c r="A35" s="98" t="s">
        <v>836</v>
      </c>
      <c r="B35" s="93" t="s">
        <v>837</v>
      </c>
      <c r="C35" s="91"/>
      <c r="D35" s="91"/>
      <c r="E35" s="91"/>
      <c r="F35" s="94"/>
      <c r="G35" s="95"/>
      <c r="H35" s="95"/>
      <c r="I35" s="95"/>
      <c r="J35" s="95"/>
      <c r="K35" s="95"/>
      <c r="L35" s="95"/>
      <c r="M35" s="95"/>
      <c r="N35" s="95"/>
      <c r="O35" s="95"/>
      <c r="P35" s="95"/>
    </row>
    <row r="36" spans="1:16" ht="19.5" customHeight="1">
      <c r="A36" s="101"/>
      <c r="B36" s="102"/>
      <c r="C36" s="103"/>
      <c r="D36" s="103"/>
      <c r="E36" s="103"/>
      <c r="F36" s="103"/>
    </row>
    <row r="37" spans="1:16">
      <c r="A37" s="104" t="str">
        <f>'Справка №7'!A37</f>
        <v>Дата на съставяне : 16.01.2019</v>
      </c>
      <c r="B37" s="105"/>
      <c r="C37" s="661"/>
      <c r="D37" s="661"/>
      <c r="E37" s="661"/>
      <c r="F37" s="661"/>
    </row>
    <row r="38" spans="1:16">
      <c r="A38" s="106"/>
      <c r="B38" s="107"/>
      <c r="C38" s="106"/>
      <c r="D38" s="106"/>
      <c r="E38" s="106"/>
      <c r="F38" s="106"/>
    </row>
    <row r="39" spans="1:16">
      <c r="A39" s="106"/>
      <c r="B39" s="107"/>
      <c r="C39" s="661"/>
      <c r="D39" s="661"/>
      <c r="E39" s="661"/>
      <c r="F39" s="661"/>
    </row>
    <row r="40" spans="1:16">
      <c r="C40" s="106"/>
      <c r="E40" s="106"/>
    </row>
    <row r="41" spans="1:16" ht="13.8">
      <c r="A41" s="653" t="s">
        <v>844</v>
      </c>
      <c r="B41" s="653"/>
      <c r="C41" s="653"/>
    </row>
    <row r="42" spans="1:16" ht="13.8">
      <c r="A42" s="67"/>
      <c r="B42" s="9"/>
      <c r="C42" s="67"/>
    </row>
    <row r="43" spans="1:16" ht="13.8">
      <c r="A43" s="653" t="s">
        <v>845</v>
      </c>
      <c r="B43" s="654"/>
      <c r="C43" s="654"/>
    </row>
  </sheetData>
  <mergeCells count="6">
    <mergeCell ref="A41:C41"/>
    <mergeCell ref="A43:C43"/>
    <mergeCell ref="B10:D10"/>
    <mergeCell ref="B12:C12"/>
    <mergeCell ref="C37:F37"/>
    <mergeCell ref="C39:F39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F31">
      <formula1>0</formula1>
      <formula2>9999999999999990</formula2>
    </dataValidation>
  </dataValidations>
  <pageMargins left="0.75" right="0.75" top="1" bottom="1" header="0" footer="0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Справка№1-Баланс</vt:lpstr>
      <vt:lpstr>Справка№2-Отчет за доходите</vt:lpstr>
      <vt:lpstr>ОПП-по прекия метод</vt:lpstr>
      <vt:lpstr>Справка№4-ОСК</vt:lpstr>
      <vt:lpstr> Справка №5</vt:lpstr>
      <vt:lpstr>Справка №6 </vt:lpstr>
      <vt:lpstr>Справка №7</vt:lpstr>
      <vt:lpstr>Справка №8</vt:lpstr>
    </vt:vector>
  </TitlesOfParts>
  <Company>GS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 Pavlova</dc:creator>
  <cp:lastModifiedBy>PC-Admin</cp:lastModifiedBy>
  <cp:lastPrinted>2019-01-30T14:50:32Z</cp:lastPrinted>
  <dcterms:created xsi:type="dcterms:W3CDTF">2004-09-28T07:21:11Z</dcterms:created>
  <dcterms:modified xsi:type="dcterms:W3CDTF">2019-01-30T15:25:01Z</dcterms:modified>
</cp:coreProperties>
</file>