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b\Documents\My Documents\ERGC3\Q1 2016 reports\"/>
    </mc:Choice>
  </mc:AlternateContent>
  <bookViews>
    <workbookView xWindow="0" yWindow="0" windowWidth="11910" windowHeight="6135" tabRatio="927"/>
  </bookViews>
  <sheets>
    <sheet name="справка №1-БАЛАНС" sheetId="1" r:id="rId1"/>
    <sheet name="справка №2-ОТЧЕТ ЗА ДОХОДИТЕ" sheetId="2" r:id="rId2"/>
    <sheet name="справка №3-ОПП по прекия метод" sheetId="3" r:id="rId3"/>
    <sheet name="Справка 4-ОСК" sheetId="9" r:id="rId4"/>
    <sheet name="справка №5" sheetId="5" r:id="rId5"/>
    <sheet name="справка №6" sheetId="6" r:id="rId6"/>
    <sheet name="справка №7" sheetId="7" r:id="rId7"/>
    <sheet name="справка №8" sheetId="8" r:id="rId8"/>
  </sheets>
  <definedNames>
    <definedName name="_1_0011">'справка №1-БАЛАНС'!$C$11</definedName>
    <definedName name="_xlnm._FilterDatabase" localSheetId="0" hidden="1">'справка №1-БАЛАНС'!#REF!</definedName>
    <definedName name="_xlnm._FilterDatabase" localSheetId="2" hidden="1">'справка №3-ОПП по прекия метод'!$A$8:$D$47</definedName>
    <definedName name="_xlnm.Print_Area" localSheetId="2">'справка №3-ОПП по прекия метод'!$A$1:$D$52</definedName>
    <definedName name="_xlnm.Print_Area" localSheetId="5">'справка №6'!$A$1:$F$111</definedName>
    <definedName name="_xlnm.Print_Area" localSheetId="6">'справка №7'!$A$1:$I$30</definedName>
    <definedName name="_xlnm.Print_Area" localSheetId="7">'справка №8'!$A$1:$F$154</definedName>
    <definedName name="_xlnm.Print_Titles" localSheetId="0">'справка №1-БАЛАНС'!$8:$8</definedName>
  </definedNames>
  <calcPr calcId="152511" fullCalcOnLoad="1"/>
</workbook>
</file>

<file path=xl/calcChain.xml><?xml version="1.0" encoding="utf-8"?>
<calcChain xmlns="http://schemas.openxmlformats.org/spreadsheetml/2006/main">
  <c r="J27" i="9" l="1"/>
  <c r="C46" i="3"/>
  <c r="D46" i="3"/>
  <c r="D87" i="6"/>
  <c r="D42" i="6"/>
  <c r="B5" i="9"/>
  <c r="K27" i="9"/>
  <c r="I27" i="9"/>
  <c r="H27" i="9"/>
  <c r="G27" i="9"/>
  <c r="F27" i="9"/>
  <c r="E27" i="9"/>
  <c r="D27" i="9"/>
  <c r="C27" i="9"/>
  <c r="B27" i="9"/>
  <c r="B5" i="8"/>
  <c r="F5" i="8"/>
  <c r="B6" i="8"/>
  <c r="F6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C27" i="8"/>
  <c r="E27" i="8"/>
  <c r="F27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C44" i="8"/>
  <c r="C79" i="8"/>
  <c r="E44" i="8"/>
  <c r="F46" i="8"/>
  <c r="F47" i="8"/>
  <c r="F48" i="8"/>
  <c r="F49" i="8"/>
  <c r="F50" i="8"/>
  <c r="F51" i="8"/>
  <c r="F52" i="8"/>
  <c r="F53" i="8"/>
  <c r="F54" i="8"/>
  <c r="F55" i="8"/>
  <c r="F56" i="8"/>
  <c r="F61" i="8"/>
  <c r="F57" i="8"/>
  <c r="F58" i="8"/>
  <c r="F59" i="8"/>
  <c r="F60" i="8"/>
  <c r="C61" i="8"/>
  <c r="E61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C78" i="8"/>
  <c r="E78" i="8"/>
  <c r="E79" i="8"/>
  <c r="F78" i="8"/>
  <c r="F82" i="8"/>
  <c r="F83" i="8"/>
  <c r="F84" i="8"/>
  <c r="F85" i="8"/>
  <c r="F97" i="8"/>
  <c r="F86" i="8"/>
  <c r="F87" i="8"/>
  <c r="F88" i="8"/>
  <c r="F89" i="8"/>
  <c r="F90" i="8"/>
  <c r="F91" i="8"/>
  <c r="F92" i="8"/>
  <c r="F93" i="8"/>
  <c r="F94" i="8"/>
  <c r="F95" i="8"/>
  <c r="F96" i="8"/>
  <c r="C97" i="8"/>
  <c r="C149" i="8"/>
  <c r="E97" i="8"/>
  <c r="F99" i="8"/>
  <c r="F100" i="8"/>
  <c r="F101" i="8"/>
  <c r="F102" i="8"/>
  <c r="F103" i="8"/>
  <c r="F104" i="8"/>
  <c r="F105" i="8"/>
  <c r="F106" i="8"/>
  <c r="F107" i="8"/>
  <c r="F108" i="8"/>
  <c r="F109" i="8"/>
  <c r="F114" i="8"/>
  <c r="F110" i="8"/>
  <c r="F111" i="8"/>
  <c r="F112" i="8"/>
  <c r="F113" i="8"/>
  <c r="C114" i="8"/>
  <c r="E114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1" i="8"/>
  <c r="F130" i="8"/>
  <c r="C131" i="8"/>
  <c r="E131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8" i="8"/>
  <c r="F146" i="8"/>
  <c r="F147" i="8"/>
  <c r="C148" i="8"/>
  <c r="E148" i="8"/>
  <c r="E149" i="8"/>
  <c r="A151" i="8"/>
  <c r="B4" i="7"/>
  <c r="I4" i="7"/>
  <c r="B5" i="7"/>
  <c r="I5" i="7"/>
  <c r="I12" i="7"/>
  <c r="I13" i="7"/>
  <c r="I14" i="7"/>
  <c r="I15" i="7"/>
  <c r="I16" i="7"/>
  <c r="C17" i="7"/>
  <c r="D17" i="7"/>
  <c r="E17" i="7"/>
  <c r="F17" i="7"/>
  <c r="G17" i="7"/>
  <c r="H17" i="7"/>
  <c r="I19" i="7"/>
  <c r="I20" i="7"/>
  <c r="I21" i="7"/>
  <c r="I22" i="7"/>
  <c r="I23" i="7"/>
  <c r="I24" i="7"/>
  <c r="I25" i="7"/>
  <c r="C26" i="7"/>
  <c r="D26" i="7"/>
  <c r="E26" i="7"/>
  <c r="F26" i="7"/>
  <c r="G26" i="7"/>
  <c r="H26" i="7"/>
  <c r="A30" i="7"/>
  <c r="B3" i="6"/>
  <c r="E3" i="6"/>
  <c r="B4" i="6"/>
  <c r="E4" i="6"/>
  <c r="E9" i="6"/>
  <c r="C11" i="6"/>
  <c r="C19" i="6"/>
  <c r="D11" i="6"/>
  <c r="E12" i="6"/>
  <c r="E13" i="6"/>
  <c r="E14" i="6"/>
  <c r="E11" i="6"/>
  <c r="E19" i="6"/>
  <c r="E15" i="6"/>
  <c r="C16" i="6"/>
  <c r="D16" i="6"/>
  <c r="E16" i="6"/>
  <c r="E17" i="6"/>
  <c r="E18" i="6"/>
  <c r="D19" i="6"/>
  <c r="E20" i="6"/>
  <c r="E21" i="6"/>
  <c r="C24" i="6"/>
  <c r="D24" i="6"/>
  <c r="E25" i="6"/>
  <c r="E24" i="6"/>
  <c r="E26" i="6"/>
  <c r="E27" i="6"/>
  <c r="E28" i="6"/>
  <c r="E29" i="6"/>
  <c r="E30" i="6"/>
  <c r="E31" i="6"/>
  <c r="E32" i="6"/>
  <c r="C33" i="6"/>
  <c r="D33" i="6"/>
  <c r="E34" i="6"/>
  <c r="E35" i="6"/>
  <c r="E36" i="6"/>
  <c r="E37" i="6"/>
  <c r="C38" i="6"/>
  <c r="C43" i="6"/>
  <c r="D38" i="6"/>
  <c r="D43" i="6"/>
  <c r="D44" i="6"/>
  <c r="E39" i="6"/>
  <c r="E40" i="6"/>
  <c r="E41" i="6"/>
  <c r="E42" i="6"/>
  <c r="E38" i="6"/>
  <c r="C52" i="6"/>
  <c r="D52" i="6"/>
  <c r="F52" i="6"/>
  <c r="E53" i="6"/>
  <c r="E54" i="6"/>
  <c r="E55" i="6"/>
  <c r="C56" i="6"/>
  <c r="E56" i="6"/>
  <c r="D56" i="6"/>
  <c r="D66" i="6"/>
  <c r="F56" i="6"/>
  <c r="F66" i="6"/>
  <c r="E57" i="6"/>
  <c r="E58" i="6"/>
  <c r="E59" i="6"/>
  <c r="E60" i="6"/>
  <c r="E61" i="6"/>
  <c r="E62" i="6"/>
  <c r="E63" i="6"/>
  <c r="E64" i="6"/>
  <c r="E65" i="6"/>
  <c r="E68" i="6"/>
  <c r="C71" i="6"/>
  <c r="F71" i="6"/>
  <c r="E72" i="6"/>
  <c r="E73" i="6"/>
  <c r="D71" i="6"/>
  <c r="E74" i="6"/>
  <c r="E71" i="6"/>
  <c r="C75" i="6"/>
  <c r="D75" i="6"/>
  <c r="F75" i="6"/>
  <c r="E76" i="6"/>
  <c r="E75" i="6"/>
  <c r="E77" i="6"/>
  <c r="E78" i="6"/>
  <c r="E79" i="6"/>
  <c r="C80" i="6"/>
  <c r="D80" i="6"/>
  <c r="F80" i="6"/>
  <c r="E81" i="6"/>
  <c r="E82" i="6"/>
  <c r="E80" i="6"/>
  <c r="E83" i="6"/>
  <c r="E84" i="6"/>
  <c r="E86" i="6"/>
  <c r="E87" i="6"/>
  <c r="E88" i="6"/>
  <c r="E89" i="6"/>
  <c r="C90" i="6"/>
  <c r="C85" i="6"/>
  <c r="C96" i="6"/>
  <c r="D90" i="6"/>
  <c r="D85" i="6"/>
  <c r="D96" i="6"/>
  <c r="D97" i="6"/>
  <c r="F90" i="6"/>
  <c r="F85" i="6"/>
  <c r="F96" i="6"/>
  <c r="E91" i="6"/>
  <c r="E92" i="6"/>
  <c r="E90" i="6"/>
  <c r="E93" i="6"/>
  <c r="E94" i="6"/>
  <c r="E95" i="6"/>
  <c r="F102" i="6"/>
  <c r="F105" i="6"/>
  <c r="F103" i="6"/>
  <c r="F104" i="6"/>
  <c r="C105" i="6"/>
  <c r="D105" i="6"/>
  <c r="E105" i="6"/>
  <c r="A109" i="6"/>
  <c r="C2" i="5"/>
  <c r="O2" i="5"/>
  <c r="C3" i="5"/>
  <c r="O3" i="5"/>
  <c r="G9" i="5"/>
  <c r="J9" i="5"/>
  <c r="R9" i="5"/>
  <c r="N9" i="5"/>
  <c r="Q9" i="5"/>
  <c r="G10" i="5"/>
  <c r="J10" i="5"/>
  <c r="R10" i="5"/>
  <c r="N10" i="5"/>
  <c r="Q10" i="5"/>
  <c r="G11" i="5"/>
  <c r="J11" i="5"/>
  <c r="R11" i="5"/>
  <c r="N11" i="5"/>
  <c r="Q11" i="5"/>
  <c r="G12" i="5"/>
  <c r="J12" i="5"/>
  <c r="R12" i="5"/>
  <c r="N12" i="5"/>
  <c r="Q12" i="5"/>
  <c r="G13" i="5"/>
  <c r="J13" i="5"/>
  <c r="N13" i="5"/>
  <c r="Q13" i="5"/>
  <c r="G14" i="5"/>
  <c r="J14" i="5"/>
  <c r="N14" i="5"/>
  <c r="Q14" i="5"/>
  <c r="G15" i="5"/>
  <c r="J15" i="5"/>
  <c r="N15" i="5"/>
  <c r="Q15" i="5"/>
  <c r="R15" i="5"/>
  <c r="G16" i="5"/>
  <c r="J16" i="5"/>
  <c r="N16" i="5"/>
  <c r="Q16" i="5"/>
  <c r="D17" i="5"/>
  <c r="G17" i="5"/>
  <c r="E17" i="5"/>
  <c r="F17" i="5"/>
  <c r="H17" i="5"/>
  <c r="I17" i="5"/>
  <c r="K17" i="5"/>
  <c r="L17" i="5"/>
  <c r="L40" i="5"/>
  <c r="M17" i="5"/>
  <c r="M40" i="5"/>
  <c r="O17" i="5"/>
  <c r="P17" i="5"/>
  <c r="G18" i="5"/>
  <c r="J18" i="5"/>
  <c r="R18" i="5"/>
  <c r="N18" i="5"/>
  <c r="Q18" i="5"/>
  <c r="G19" i="5"/>
  <c r="J19" i="5"/>
  <c r="N19" i="5"/>
  <c r="Q19" i="5"/>
  <c r="G20" i="5"/>
  <c r="J20" i="5"/>
  <c r="N20" i="5"/>
  <c r="Q20" i="5"/>
  <c r="G21" i="5"/>
  <c r="J21" i="5"/>
  <c r="R21" i="5"/>
  <c r="N21" i="5"/>
  <c r="Q21" i="5"/>
  <c r="G22" i="5"/>
  <c r="J22" i="5"/>
  <c r="R22" i="5"/>
  <c r="N22" i="5"/>
  <c r="Q22" i="5"/>
  <c r="G23" i="5"/>
  <c r="J23" i="5"/>
  <c r="R23" i="5"/>
  <c r="N23" i="5"/>
  <c r="Q23" i="5"/>
  <c r="G24" i="5"/>
  <c r="J24" i="5"/>
  <c r="R24" i="5"/>
  <c r="N24" i="5"/>
  <c r="Q24" i="5"/>
  <c r="D25" i="5"/>
  <c r="E25" i="5"/>
  <c r="G25" i="5"/>
  <c r="J25" i="5"/>
  <c r="F25" i="5"/>
  <c r="H25" i="5"/>
  <c r="I25" i="5"/>
  <c r="K25" i="5"/>
  <c r="K40" i="5"/>
  <c r="L25" i="5"/>
  <c r="M25" i="5"/>
  <c r="O25" i="5"/>
  <c r="O40" i="5"/>
  <c r="P25" i="5"/>
  <c r="D27" i="5"/>
  <c r="E27" i="5"/>
  <c r="F27" i="5"/>
  <c r="H27" i="5"/>
  <c r="H38" i="5"/>
  <c r="H40" i="5"/>
  <c r="I27" i="5"/>
  <c r="K27" i="5"/>
  <c r="L27" i="5"/>
  <c r="L38" i="5"/>
  <c r="M27" i="5"/>
  <c r="N27" i="5"/>
  <c r="Q27" i="5"/>
  <c r="O27" i="5"/>
  <c r="P27" i="5"/>
  <c r="P38" i="5"/>
  <c r="G28" i="5"/>
  <c r="J28" i="5"/>
  <c r="R28" i="5"/>
  <c r="N28" i="5"/>
  <c r="Q28" i="5"/>
  <c r="G29" i="5"/>
  <c r="J29" i="5"/>
  <c r="R29" i="5"/>
  <c r="N29" i="5"/>
  <c r="Q29" i="5"/>
  <c r="G30" i="5"/>
  <c r="J30" i="5"/>
  <c r="R30" i="5"/>
  <c r="N30" i="5"/>
  <c r="Q30" i="5"/>
  <c r="G31" i="5"/>
  <c r="J31" i="5"/>
  <c r="R31" i="5"/>
  <c r="N31" i="5"/>
  <c r="Q31" i="5"/>
  <c r="D32" i="5"/>
  <c r="E32" i="5"/>
  <c r="G32" i="5"/>
  <c r="J32" i="5"/>
  <c r="F32" i="5"/>
  <c r="F38" i="5"/>
  <c r="H32" i="5"/>
  <c r="I32" i="5"/>
  <c r="K32" i="5"/>
  <c r="N32" i="5"/>
  <c r="Q32" i="5"/>
  <c r="L32" i="5"/>
  <c r="M32" i="5"/>
  <c r="O32" i="5"/>
  <c r="O38" i="5"/>
  <c r="P32" i="5"/>
  <c r="G33" i="5"/>
  <c r="J33" i="5"/>
  <c r="R33" i="5"/>
  <c r="N33" i="5"/>
  <c r="Q33" i="5"/>
  <c r="G34" i="5"/>
  <c r="J34" i="5"/>
  <c r="R34" i="5"/>
  <c r="N34" i="5"/>
  <c r="Q34" i="5"/>
  <c r="G35" i="5"/>
  <c r="J35" i="5"/>
  <c r="R35" i="5"/>
  <c r="N35" i="5"/>
  <c r="Q35" i="5"/>
  <c r="G36" i="5"/>
  <c r="J36" i="5"/>
  <c r="R36" i="5"/>
  <c r="N36" i="5"/>
  <c r="Q36" i="5"/>
  <c r="G37" i="5"/>
  <c r="J37" i="5"/>
  <c r="R37" i="5"/>
  <c r="N37" i="5"/>
  <c r="Q37" i="5"/>
  <c r="I38" i="5"/>
  <c r="K38" i="5"/>
  <c r="N38" i="5"/>
  <c r="Q38" i="5"/>
  <c r="M38" i="5"/>
  <c r="G39" i="5"/>
  <c r="J39" i="5"/>
  <c r="N39" i="5"/>
  <c r="Q39" i="5"/>
  <c r="I40" i="5"/>
  <c r="B44" i="5"/>
  <c r="L3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8" i="9"/>
  <c r="L29" i="9"/>
  <c r="B30" i="9"/>
  <c r="C30" i="9"/>
  <c r="D30" i="9"/>
  <c r="E30" i="9"/>
  <c r="F30" i="9"/>
  <c r="G30" i="9"/>
  <c r="H30" i="9"/>
  <c r="I30" i="9"/>
  <c r="K30" i="9"/>
  <c r="A36" i="9"/>
  <c r="B4" i="3"/>
  <c r="D4" i="3"/>
  <c r="B5" i="3"/>
  <c r="D5" i="3"/>
  <c r="B6" i="3"/>
  <c r="C20" i="3"/>
  <c r="D20" i="3"/>
  <c r="C32" i="3"/>
  <c r="D32" i="3"/>
  <c r="C42" i="3"/>
  <c r="D42" i="3"/>
  <c r="A49" i="3"/>
  <c r="B2" i="2"/>
  <c r="H2" i="2"/>
  <c r="B3" i="2"/>
  <c r="H3" i="2"/>
  <c r="B4" i="2"/>
  <c r="G13" i="2"/>
  <c r="H13" i="2"/>
  <c r="C19" i="2"/>
  <c r="D19" i="2"/>
  <c r="G24" i="2"/>
  <c r="H24" i="2"/>
  <c r="C26" i="2"/>
  <c r="D26" i="2"/>
  <c r="C35" i="2"/>
  <c r="D35" i="2"/>
  <c r="G17" i="1"/>
  <c r="H17" i="1"/>
  <c r="C19" i="1"/>
  <c r="D19" i="1"/>
  <c r="G21" i="1"/>
  <c r="H21" i="1"/>
  <c r="H25" i="1"/>
  <c r="G25" i="1"/>
  <c r="C27" i="1"/>
  <c r="D27" i="1"/>
  <c r="G27" i="1"/>
  <c r="G33" i="1"/>
  <c r="H27" i="1"/>
  <c r="H33" i="1"/>
  <c r="C32" i="1"/>
  <c r="D32" i="1"/>
  <c r="C34" i="1"/>
  <c r="C45" i="1"/>
  <c r="D34" i="1"/>
  <c r="D45" i="1"/>
  <c r="D55" i="1"/>
  <c r="C39" i="1"/>
  <c r="D39" i="1"/>
  <c r="G49" i="1"/>
  <c r="G55" i="1"/>
  <c r="H49" i="1"/>
  <c r="H55" i="1"/>
  <c r="C51" i="1"/>
  <c r="D51" i="1"/>
  <c r="G61" i="1"/>
  <c r="G71" i="1"/>
  <c r="G79" i="1"/>
  <c r="H61" i="1"/>
  <c r="H71" i="1"/>
  <c r="H79" i="1"/>
  <c r="C64" i="1"/>
  <c r="D64" i="1"/>
  <c r="C75" i="1"/>
  <c r="D75" i="1"/>
  <c r="C78" i="1"/>
  <c r="D78" i="1"/>
  <c r="D84" i="1"/>
  <c r="C84" i="1"/>
  <c r="C91" i="1"/>
  <c r="D91" i="1"/>
  <c r="G27" i="5"/>
  <c r="J27" i="5"/>
  <c r="R27" i="5"/>
  <c r="D38" i="5"/>
  <c r="E52" i="6"/>
  <c r="I26" i="7"/>
  <c r="E33" i="6"/>
  <c r="I17" i="7"/>
  <c r="D40" i="5"/>
  <c r="J30" i="9"/>
  <c r="D93" i="1"/>
  <c r="G36" i="1"/>
  <c r="R19" i="5"/>
  <c r="R16" i="5"/>
  <c r="R39" i="5"/>
  <c r="F40" i="5"/>
  <c r="R20" i="5"/>
  <c r="R13" i="5"/>
  <c r="R32" i="5"/>
  <c r="P40" i="5"/>
  <c r="R25" i="5"/>
  <c r="J17" i="5"/>
  <c r="R14" i="5"/>
  <c r="H36" i="1"/>
  <c r="H94" i="1"/>
  <c r="E43" i="6"/>
  <c r="E44" i="6"/>
  <c r="N25" i="5"/>
  <c r="Q25" i="5"/>
  <c r="E85" i="6"/>
  <c r="E96" i="6"/>
  <c r="F97" i="6"/>
  <c r="C44" i="6"/>
  <c r="F44" i="8"/>
  <c r="N17" i="5"/>
  <c r="C55" i="1"/>
  <c r="E38" i="5"/>
  <c r="L27" i="9"/>
  <c r="L30" i="9"/>
  <c r="C93" i="1"/>
  <c r="C66" i="6"/>
  <c r="C97" i="6"/>
  <c r="F149" i="8"/>
  <c r="F79" i="8"/>
  <c r="C43" i="3"/>
  <c r="D43" i="3"/>
  <c r="G28" i="2"/>
  <c r="G33" i="2"/>
  <c r="C28" i="2"/>
  <c r="H28" i="2"/>
  <c r="H33" i="2"/>
  <c r="D28" i="2"/>
  <c r="G94" i="1"/>
  <c r="E66" i="6"/>
  <c r="D94" i="1"/>
  <c r="C94" i="1"/>
  <c r="N40" i="5"/>
  <c r="Q17" i="5"/>
  <c r="Q40" i="5"/>
  <c r="G38" i="5"/>
  <c r="E40" i="5"/>
  <c r="E97" i="6"/>
  <c r="C45" i="3"/>
  <c r="D45" i="3"/>
  <c r="C30" i="2"/>
  <c r="C33" i="2"/>
  <c r="C34" i="2"/>
  <c r="G30" i="2"/>
  <c r="D33" i="2"/>
  <c r="H30" i="2"/>
  <c r="D30" i="2"/>
  <c r="J38" i="5"/>
  <c r="G40" i="5"/>
  <c r="R17" i="5"/>
  <c r="C39" i="2"/>
  <c r="C41" i="2"/>
  <c r="G34" i="2"/>
  <c r="G39" i="2"/>
  <c r="H34" i="2"/>
  <c r="D34" i="2"/>
  <c r="D39" i="2"/>
  <c r="D41" i="2"/>
  <c r="R38" i="5"/>
  <c r="R40" i="5"/>
  <c r="J40" i="5"/>
  <c r="C42" i="2"/>
  <c r="G42" i="2"/>
  <c r="G41" i="2"/>
  <c r="D42" i="2"/>
  <c r="H39" i="2"/>
  <c r="H41" i="2"/>
  <c r="H42" i="2"/>
</calcChain>
</file>

<file path=xl/sharedStrings.xml><?xml version="1.0" encoding="utf-8"?>
<sst xmlns="http://schemas.openxmlformats.org/spreadsheetml/2006/main" count="1027" uniqueCount="849">
  <si>
    <t xml:space="preserve"> СЧЕТОВОДЕН  БАЛАНС </t>
  </si>
  <si>
    <t xml:space="preserve">Име на отчитащото се предприятие: </t>
  </si>
  <si>
    <t>ЕИК по БУЛСТАТ</t>
  </si>
  <si>
    <t xml:space="preserve">Вид на отчета: консолидиран /неконсолидиран: </t>
  </si>
  <si>
    <t>РГ-05-</t>
  </si>
  <si>
    <t>Отчетен период:</t>
  </si>
  <si>
    <t>( в хил. лв.)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</si>
  <si>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</si>
  <si>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</si>
  <si>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</si>
  <si>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</si>
  <si>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</si>
  <si>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</si>
  <si>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</si>
  <si>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</si>
  <si>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</si>
  <si>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</si>
  <si>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</si>
  <si>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</si>
  <si>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</si>
  <si>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</si>
  <si>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</si>
  <si>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</si>
  <si>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</si>
  <si>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</si>
  <si>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</si>
  <si>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</si>
  <si>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</si>
  <si>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</si>
  <si>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</si>
  <si>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</si>
  <si>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</si>
  <si>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</si>
  <si>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</si>
  <si>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</si>
  <si>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</si>
  <si>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</si>
  <si>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</si>
  <si>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</si>
  <si>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</si>
  <si>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</si>
  <si>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</si>
  <si>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</si>
  <si>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</si>
  <si>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 xml:space="preserve">7. Разходи за придобиване и ликвидация на дълготрайни материалини активи 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</si>
  <si>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</si>
  <si>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</si>
  <si>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</si>
  <si>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</si>
  <si>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</si>
  <si>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</si>
  <si>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</si>
  <si>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</si>
  <si>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</si>
  <si>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</si>
  <si>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</si>
  <si>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</si>
  <si>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</si>
  <si>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</si>
  <si>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</si>
  <si>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</si>
  <si>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</si>
  <si>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</si>
  <si>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</si>
  <si>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</si>
  <si>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</si>
  <si>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</si>
  <si>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</si>
  <si>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</si>
  <si>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</si>
  <si>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</si>
  <si>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</si>
  <si>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</si>
  <si>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</si>
  <si>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</si>
  <si>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</si>
  <si>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</si>
  <si>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</si>
  <si>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</si>
  <si>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</si>
  <si>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</si>
  <si>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</si>
  <si>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</si>
  <si>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</si>
  <si>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</si>
  <si>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</si>
  <si>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</si>
  <si>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</si>
  <si>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</si>
  <si>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</si>
  <si>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</si>
  <si>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</si>
  <si>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</si>
  <si>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</si>
  <si>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</si>
  <si>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</si>
  <si>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</si>
  <si>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</si>
  <si>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</si>
  <si>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</si>
  <si>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</si>
  <si>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</si>
  <si>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</si>
  <si>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</si>
  <si>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</si>
  <si>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>1-0031</t>
  </si>
  <si>
    <t>дъщерни предприятия</t>
  </si>
  <si>
    <t>1-0032</t>
  </si>
  <si>
    <t>смесени предприятия</t>
  </si>
  <si>
    <t>1-0033</t>
  </si>
  <si>
    <t xml:space="preserve">    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</si>
  <si>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</si>
  <si>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</si>
  <si>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</si>
  <si>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</si>
  <si>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</si>
  <si>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</si>
  <si>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</si>
  <si>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</si>
  <si>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</si>
  <si>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</si>
  <si>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</si>
  <si>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</si>
  <si>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</si>
  <si>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</si>
  <si>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</si>
  <si>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</si>
  <si>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</si>
  <si>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</si>
  <si>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</si>
  <si>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</si>
  <si>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</si>
  <si>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</si>
  <si>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</si>
  <si>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</si>
  <si>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</si>
  <si>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</si>
  <si>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</si>
  <si>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</si>
  <si>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</si>
  <si>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</si>
  <si>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</si>
  <si>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</si>
  <si>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</si>
  <si>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</si>
  <si>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</si>
  <si>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</si>
  <si>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</si>
  <si>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</si>
  <si>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</si>
  <si>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</si>
  <si>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</si>
  <si>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</si>
  <si>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</si>
  <si>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</si>
  <si>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</si>
  <si>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</si>
  <si>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</si>
  <si>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</si>
  <si>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</si>
  <si>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</si>
  <si>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</si>
  <si>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</si>
  <si>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</si>
  <si>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</si>
  <si>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</si>
  <si>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</si>
  <si>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</si>
  <si>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</si>
  <si>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</si>
  <si>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</si>
  <si>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</si>
  <si>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 xml:space="preserve">    ОБЩО  ЗА РАЗДЕЛ "В" (I+II+III+IV+V):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</si>
  <si>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</si>
  <si>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</si>
  <si>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</si>
  <si>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</si>
  <si>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</si>
  <si>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</si>
  <si>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</si>
  <si>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</si>
  <si>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</si>
  <si>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</si>
  <si>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</si>
  <si>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</si>
  <si>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</si>
  <si>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</si>
  <si>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</si>
  <si>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</si>
  <si>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</si>
  <si>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</si>
  <si>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</si>
  <si>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</si>
  <si>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</si>
  <si>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</si>
  <si>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</si>
  <si>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</si>
  <si>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</si>
  <si>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</si>
  <si>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</si>
  <si>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</si>
  <si>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</si>
  <si>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</si>
  <si>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</si>
  <si>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</si>
  <si>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</si>
  <si>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</si>
  <si>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</si>
  <si>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</si>
  <si>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</si>
  <si>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</si>
  <si>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</si>
  <si>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</si>
  <si>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</si>
  <si>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</si>
  <si>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</si>
  <si>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</si>
  <si>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</si>
  <si>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</si>
  <si>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</si>
  <si>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</si>
  <si>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</si>
  <si>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</si>
  <si>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</si>
  <si>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</si>
  <si>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</si>
  <si>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</si>
  <si>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</si>
  <si>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</si>
  <si>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</si>
  <si>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</si>
  <si>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</si>
  <si>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</si>
  <si>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</si>
  <si>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</si>
  <si>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</si>
  <si>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</si>
  <si>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</si>
  <si>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</si>
  <si>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</si>
  <si>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</si>
  <si>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</si>
  <si>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 xml:space="preserve">    ОБЩО  ЗА РАЗДЕЛ "Г" (I+II+III+IV):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</si>
  <si>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</si>
  <si>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</si>
  <si>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</si>
  <si>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</si>
  <si>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</si>
  <si>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</si>
  <si>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</si>
  <si>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</si>
  <si>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</si>
  <si>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</si>
  <si>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</si>
  <si>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</si>
  <si>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</si>
  <si>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</si>
  <si>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</si>
  <si>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</si>
  <si>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</si>
  <si>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</si>
  <si>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</si>
  <si>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 xml:space="preserve">    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</si>
  <si>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</si>
  <si>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</si>
  <si>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</si>
  <si>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</si>
  <si>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</si>
  <si>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</si>
  <si>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</si>
  <si>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</si>
  <si>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</si>
  <si>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Дата на съставяне: </t>
  </si>
  <si>
    <t>Съставител:……………</t>
  </si>
  <si>
    <t xml:space="preserve">ОТЧЕТ ЗА ДОХОДИТЕ  </t>
  </si>
  <si>
    <t xml:space="preserve">Вид на отчета: консолидиран /неконсолидиран </t>
  </si>
  <si>
    <t>(в хил. лв.)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</si>
  <si>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</si>
  <si>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</si>
  <si>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</si>
  <si>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</si>
  <si>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</si>
  <si>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</si>
  <si>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</si>
  <si>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</si>
  <si>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</si>
  <si>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</si>
  <si>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</si>
  <si>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</si>
  <si>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</si>
  <si>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</si>
  <si>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</si>
  <si>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</si>
  <si>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</si>
  <si>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</si>
  <si>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</si>
  <si>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</si>
  <si>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</si>
  <si>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</si>
  <si>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</si>
  <si>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</si>
  <si>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</si>
  <si>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</si>
  <si>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</si>
  <si>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</si>
  <si>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</si>
  <si>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</si>
  <si>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</si>
  <si>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</si>
  <si>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</si>
  <si>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</si>
  <si>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</si>
  <si>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</si>
  <si>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</si>
  <si>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</si>
  <si>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</si>
  <si>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</si>
  <si>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</si>
  <si>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</si>
  <si>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</si>
  <si>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</si>
  <si>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</si>
  <si>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</si>
  <si>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</si>
  <si>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</si>
  <si>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</si>
  <si>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</si>
  <si>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</si>
  <si>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</si>
  <si>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</si>
  <si>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</si>
  <si>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</si>
  <si>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</si>
  <si>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</si>
  <si>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</si>
  <si>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</si>
  <si>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</si>
  <si>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</si>
  <si>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</si>
  <si>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(I + II + III):</t>
  </si>
  <si>
    <t>2-1600</t>
  </si>
  <si>
    <t>В.  Печалба от дейността</t>
  </si>
  <si>
    <t>2-1310</t>
  </si>
  <si>
    <t>В. Загуба от дейността</t>
  </si>
  <si>
    <t>2-1810</t>
  </si>
  <si>
    <t>2-1250-1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</si>
  <si>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</si>
  <si>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</si>
  <si>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</si>
  <si>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</si>
  <si>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</si>
  <si>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</si>
  <si>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</si>
  <si>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</si>
  <si>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</si>
  <si>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</si>
  <si>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</si>
  <si>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</si>
  <si>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</si>
  <si>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</si>
  <si>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</si>
  <si>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</si>
  <si>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</si>
  <si>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</si>
  <si>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</si>
  <si>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</si>
  <si>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</si>
  <si>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</si>
  <si>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</si>
  <si>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</si>
  <si>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</si>
  <si>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</si>
  <si>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</si>
  <si>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</si>
  <si>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</si>
  <si>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</si>
  <si>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</si>
  <si>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</si>
  <si>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</si>
  <si>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</si>
  <si>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</si>
  <si>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</si>
  <si>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>Съставител:</t>
  </si>
  <si>
    <t xml:space="preserve"> ОТЧЕТ ЗА ПАРИЧНИТЕ ПОТОЦИ ПО ПРЕКИЯ МЕТОД</t>
  </si>
  <si>
    <t>Име на отчитащото се предприятие: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</si>
  <si>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</si>
  <si>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</si>
  <si>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</si>
  <si>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</si>
  <si>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</si>
  <si>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</si>
  <si>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</si>
  <si>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</si>
  <si>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</si>
  <si>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</si>
  <si>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</si>
  <si>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</si>
  <si>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</si>
  <si>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</si>
  <si>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</si>
  <si>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</si>
  <si>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</si>
  <si>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</si>
  <si>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</si>
  <si>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</si>
  <si>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</si>
  <si>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</si>
  <si>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</si>
  <si>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</si>
  <si>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</si>
  <si>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</si>
  <si>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</si>
  <si>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</si>
  <si>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</si>
  <si>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</si>
  <si>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</si>
  <si>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</si>
  <si>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</si>
  <si>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</si>
  <si>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</si>
  <si>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</si>
  <si>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</si>
  <si>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</si>
  <si>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</si>
  <si>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</si>
  <si>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</si>
  <si>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</si>
  <si>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</si>
  <si>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</si>
  <si>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</si>
  <si>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</si>
  <si>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</si>
  <si>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</si>
  <si>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</si>
  <si>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</si>
  <si>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</si>
  <si>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</si>
  <si>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</si>
  <si>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</si>
  <si>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</si>
  <si>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</si>
  <si>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</si>
  <si>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</si>
  <si>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</si>
  <si>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</si>
  <si>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</si>
  <si>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</si>
  <si>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</si>
  <si>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</si>
  <si>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</si>
  <si>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</si>
  <si>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</si>
  <si>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</si>
  <si>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</si>
  <si>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</si>
  <si>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</si>
  <si>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</si>
  <si>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</si>
  <si>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</si>
  <si>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</si>
  <si>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 xml:space="preserve"> ОТЧЕТ  ЗА ИЗМЕНЕНИЯТА В СОБСТВЕНИЯ  КАПИТАЛ</t>
  </si>
  <si>
    <t>Резерви</t>
  </si>
  <si>
    <t>ПОКАЗАТЕЛИ</t>
  </si>
  <si>
    <t>Код на реда</t>
  </si>
  <si>
    <t>печалба</t>
  </si>
  <si>
    <t>загуба</t>
  </si>
  <si>
    <t xml:space="preserve">                                                                      СПРАВКА ЗА НЕТЕКУЩИТЕ АКТИВИ </t>
  </si>
  <si>
    <t xml:space="preserve">                                                    </t>
  </si>
  <si>
    <t>(в хил. лв)</t>
  </si>
  <si>
    <t>Отчетна стойност на нетекущите активи</t>
  </si>
  <si>
    <t xml:space="preserve">Преоценка </t>
  </si>
  <si>
    <t>Преоценена стойностна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</si>
  <si>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</si>
  <si>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</si>
  <si>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</si>
  <si>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началото на периода</t>
  </si>
  <si>
    <t>на постъпилите през периода</t>
  </si>
  <si>
    <t>на излезлите през периода</t>
  </si>
  <si>
    <t>в края на периода (1+2-3)</t>
  </si>
  <si>
    <t>увеличение</t>
  </si>
  <si>
    <t>намаление</t>
  </si>
  <si>
    <t>начислена през периода</t>
  </si>
  <si>
    <t>отписана през периода</t>
  </si>
  <si>
    <t>в края на периода (8+9-10)</t>
  </si>
  <si>
    <t>a</t>
  </si>
  <si>
    <t xml:space="preserve">I.
</t>
  </si>
  <si>
    <t xml:space="preserve">Имоти, машини, съоръжения и оборудване
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</si>
  <si>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</si>
  <si>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</si>
  <si>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</si>
  <si>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</si>
  <si>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</si>
  <si>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</si>
  <si>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</si>
  <si>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</si>
  <si>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</si>
  <si>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</si>
  <si>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</si>
  <si>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</si>
  <si>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</si>
  <si>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</si>
  <si>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</si>
  <si>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 xml:space="preserve">6. </t>
  </si>
  <si>
    <t>Стопански инвентар</t>
  </si>
  <si>
    <t>5-1007-1</t>
  </si>
  <si>
    <t>8.</t>
  </si>
  <si>
    <t xml:space="preserve">Други </t>
  </si>
  <si>
    <t>5-1007</t>
  </si>
  <si>
    <t>Обща сума I:</t>
  </si>
  <si>
    <t>5-1015</t>
  </si>
  <si>
    <t xml:space="preserve">II.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</si>
  <si>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Инвестиционни имоти  </t>
  </si>
  <si>
    <t>5-1037</t>
  </si>
  <si>
    <t xml:space="preserve">III.
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</si>
  <si>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</si>
  <si>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</si>
  <si>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</si>
  <si>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</si>
  <si>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</si>
  <si>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</si>
  <si>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</si>
  <si>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</si>
  <si>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</si>
  <si>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</si>
  <si>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</si>
  <si>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II:</t>
  </si>
  <si>
    <t>5-1030</t>
  </si>
  <si>
    <t xml:space="preserve">V.
</t>
  </si>
  <si>
    <t xml:space="preserve">Финансови активи (без дългосрочни вземания)  
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</si>
  <si>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</si>
  <si>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</si>
  <si>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</si>
  <si>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</si>
  <si>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</si>
  <si>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</si>
  <si>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</si>
  <si>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</si>
  <si>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</si>
  <si>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</si>
  <si>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</si>
  <si>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</si>
  <si>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</si>
  <si>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</si>
  <si>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</si>
  <si>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III: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</si>
  <si>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</si>
  <si>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</si>
  <si>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</si>
  <si>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</si>
  <si>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</si>
  <si>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</si>
  <si>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</si>
  <si>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                                    Съставител: …………………..                         </t>
  </si>
  <si>
    <t xml:space="preserve">СПРАВКА ЗА ВЗЕМАНИЯТА, ЗАДЪЛЖЕНИЯТА И ПРОВИЗИИТЕ 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</si>
  <si>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</si>
  <si>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</si>
  <si>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</si>
  <si>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</si>
  <si>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</si>
  <si>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</si>
  <si>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</si>
  <si>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</si>
  <si>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</si>
  <si>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</si>
  <si>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</si>
  <si>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</si>
  <si>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</si>
  <si>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</si>
  <si>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</si>
  <si>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</si>
  <si>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</si>
  <si>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</si>
  <si>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</si>
  <si>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</si>
  <si>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</si>
  <si>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</si>
  <si>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</si>
  <si>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</si>
  <si>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</si>
  <si>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</si>
  <si>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</si>
  <si>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</si>
  <si>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</si>
  <si>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</si>
  <si>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</si>
  <si>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</si>
  <si>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</si>
  <si>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</si>
  <si>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</si>
  <si>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</si>
  <si>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</si>
  <si>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</si>
  <si>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</si>
  <si>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</si>
  <si>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</si>
  <si>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</si>
  <si>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</si>
  <si>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</si>
  <si>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</si>
  <si>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</si>
  <si>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</si>
  <si>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</si>
  <si>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</si>
  <si>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</si>
  <si>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</si>
  <si>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</si>
  <si>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</si>
  <si>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</si>
  <si>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</si>
  <si>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</si>
  <si>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</si>
  <si>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</si>
  <si>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</si>
  <si>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</si>
  <si>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</si>
  <si>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</si>
  <si>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</si>
  <si>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</si>
  <si>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</si>
  <si>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</si>
  <si>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</si>
  <si>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</si>
  <si>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</si>
  <si>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</si>
  <si>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</si>
  <si>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</si>
  <si>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</si>
  <si>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</si>
  <si>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</si>
  <si>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</si>
  <si>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</si>
  <si>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</si>
  <si>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</si>
  <si>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</si>
  <si>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</si>
  <si>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</si>
  <si>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</si>
  <si>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</si>
  <si>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</si>
  <si>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</si>
  <si>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</si>
  <si>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</si>
  <si>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</si>
  <si>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</si>
  <si>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</si>
  <si>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</si>
  <si>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</si>
  <si>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</si>
  <si>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</si>
  <si>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</si>
  <si>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</si>
  <si>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</si>
  <si>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</si>
  <si>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</si>
  <si>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</si>
  <si>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</si>
  <si>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</si>
  <si>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</si>
  <si>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</si>
  <si>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</si>
  <si>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</si>
  <si>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</si>
  <si>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</si>
  <si>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</si>
  <si>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</si>
  <si>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</si>
  <si>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</si>
  <si>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</si>
  <si>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</si>
  <si>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</si>
  <si>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</si>
  <si>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</si>
  <si>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</si>
  <si>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</si>
  <si>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</si>
  <si>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</si>
  <si>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</si>
  <si>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</si>
  <si>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</si>
  <si>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</si>
  <si>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</si>
  <si>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</si>
  <si>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</si>
  <si>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</si>
  <si>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</si>
  <si>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</si>
  <si>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</si>
  <si>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</si>
  <si>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</si>
  <si>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</si>
  <si>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</si>
  <si>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</si>
  <si>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</si>
  <si>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</si>
  <si>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</si>
  <si>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</si>
  <si>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</si>
  <si>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</si>
  <si>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</si>
  <si>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</si>
  <si>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</si>
  <si>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</si>
  <si>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</si>
  <si>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</si>
  <si>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</si>
  <si>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</si>
  <si>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</si>
  <si>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</si>
  <si>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</si>
  <si>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</si>
  <si>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</si>
  <si>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</si>
  <si>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</si>
  <si>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</si>
  <si>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</si>
  <si>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</si>
  <si>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</si>
  <si>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</si>
  <si>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</si>
  <si>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</si>
  <si>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</si>
  <si>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</si>
  <si>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</si>
  <si>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</t>
  </si>
  <si>
    <t>Вземанията и задълженията от и към чужбина се посочват в отделна справка за всяка страна.</t>
  </si>
  <si>
    <t>Ръководител:</t>
  </si>
  <si>
    <t>СПРАВКА</t>
  </si>
  <si>
    <t>ЗА ЦЕННИТЕ КНИЖА</t>
  </si>
  <si>
    <t>( в хил.лв.)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</si>
  <si>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</si>
  <si>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</si>
  <si>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</si>
  <si>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</si>
  <si>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</si>
  <si>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</si>
  <si>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</si>
  <si>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   (4+5-6)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</si>
  <si>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</si>
  <si>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</si>
  <si>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</si>
  <si>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</si>
  <si>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</si>
  <si>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</si>
  <si>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</si>
  <si>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</si>
  <si>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</si>
  <si>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</si>
  <si>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</si>
  <si>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</si>
  <si>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</si>
  <si>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</si>
  <si>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</si>
  <si>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</si>
  <si>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</si>
  <si>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</si>
  <si>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</si>
  <si>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</si>
  <si>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</si>
  <si>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</si>
  <si>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</si>
  <si>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</si>
  <si>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</si>
  <si>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      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</si>
  <si>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Съставител: </t>
  </si>
  <si>
    <t xml:space="preserve">           СПРАВКА </t>
  </si>
  <si>
    <t>за инвестициите в дъщерни, смесени, асоциирани и други предприятия</t>
  </si>
  <si>
    <t xml:space="preserve">Наименование и седалище на предприятията, 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</si>
  <si>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</si>
  <si>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</si>
  <si>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</si>
  <si>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</si>
  <si>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</si>
  <si>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</si>
  <si>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 xml:space="preserve">1. </t>
  </si>
  <si>
    <t xml:space="preserve">2. 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</si>
  <si>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</si>
  <si>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</si>
  <si>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</si>
  <si>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</si>
  <si>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</si>
  <si>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</si>
  <si>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</si>
  <si>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</si>
  <si>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</si>
  <si>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</si>
  <si>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</si>
  <si>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</si>
  <si>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</si>
  <si>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</si>
  <si>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</si>
  <si>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</si>
  <si>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</si>
  <si>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Съставител: ……………………</t>
  </si>
  <si>
    <t xml:space="preserve">1. Инвестиции в: </t>
  </si>
  <si>
    <t>Забележка: Да се посочи метода на осчетоводяване на инвестициите</t>
  </si>
  <si>
    <t>III. Дял от печалбата на асоциирани и съвместни предприятия</t>
  </si>
  <si>
    <t>Инвестиции в:</t>
  </si>
  <si>
    <t>Обща сума V:</t>
  </si>
  <si>
    <t>IV. Дял от загубата на асоциирани и съвместни предприятия</t>
  </si>
  <si>
    <t>Ръководител:………………….</t>
  </si>
  <si>
    <t>Ръководител: …………………..</t>
  </si>
  <si>
    <t>7.</t>
  </si>
  <si>
    <t>Р-ди за придобиване и ликвидация на активи по стопански начин</t>
  </si>
  <si>
    <t>5-1007-2</t>
  </si>
  <si>
    <t>Забележка:  Справка № 2 - Отчет за доходите се изготвя само с натрупване.</t>
  </si>
  <si>
    <t>неконсолидиран</t>
  </si>
  <si>
    <r>
      <t xml:space="preserve">Отчетен период:  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</t>
    </r>
    <r>
      <rPr>
        <b/>
        <sz val="10"/>
        <rFont val="Times New Roman"/>
        <family val="1"/>
        <charset val="204"/>
      </rPr>
      <t>(в хил. лв.)</t>
    </r>
  </si>
  <si>
    <t>Показатели</t>
  </si>
  <si>
    <t xml:space="preserve">Основен </t>
  </si>
  <si>
    <t>Финансов резултат</t>
  </si>
  <si>
    <t xml:space="preserve">Резерви </t>
  </si>
  <si>
    <t xml:space="preserve">Общо </t>
  </si>
  <si>
    <t>Допълнителен</t>
  </si>
  <si>
    <t>Резерви от</t>
  </si>
  <si>
    <t>Целеви резерви</t>
  </si>
  <si>
    <t>от</t>
  </si>
  <si>
    <t xml:space="preserve">собствен </t>
  </si>
  <si>
    <t>капитал</t>
  </si>
  <si>
    <t>Общи</t>
  </si>
  <si>
    <t>Специализирани</t>
  </si>
  <si>
    <t>Други</t>
  </si>
  <si>
    <t>преводи</t>
  </si>
  <si>
    <t>Салдо в началото на отчетния период</t>
  </si>
  <si>
    <t>1. Изменения за сметка на собствениците  в т.ч.:</t>
  </si>
  <si>
    <t>а. увеличение</t>
  </si>
  <si>
    <t>б. намаление</t>
  </si>
  <si>
    <t>2.Финансов резултат за текущия период</t>
  </si>
  <si>
    <t>3. Разпределение на печалбата:</t>
  </si>
  <si>
    <t>а. в т.ч. дивиденти</t>
  </si>
  <si>
    <t xml:space="preserve">4. Покриване на загуби </t>
  </si>
  <si>
    <t>5.Последващи оценки на дълготрайни материални активи в т.ч.</t>
  </si>
  <si>
    <t>6.Последващи оценки на финансови активи и инструменти в т.ч.</t>
  </si>
  <si>
    <t>7. Промени в счетоводната политика, грешки и други</t>
  </si>
  <si>
    <t>8. Други изменения в собствения капитал</t>
  </si>
  <si>
    <t>Салдо на капитала към края на отчетния период</t>
  </si>
  <si>
    <t>9.Промени от преводи на годишни финансови отчети на предприятия в чужбина</t>
  </si>
  <si>
    <t>10.Промени от призчисляване на финансови отчети при свръхинфлация</t>
  </si>
  <si>
    <t>Преизчисление на собствен капитал към края на отчетниая период</t>
  </si>
  <si>
    <t xml:space="preserve">Съставил: </t>
  </si>
  <si>
    <t xml:space="preserve">Вид на отчета: </t>
  </si>
  <si>
    <t>консолидиран /неконсолидиран: неконсолидиран</t>
  </si>
  <si>
    <t>емитиране на ценни книжа</t>
  </si>
  <si>
    <t>РГ-05-1216</t>
  </si>
  <si>
    <t>Хедж</t>
  </si>
  <si>
    <t>резерв</t>
  </si>
  <si>
    <t>И АР ДЖИ Капитал - 3 АДСИЦ</t>
  </si>
  <si>
    <t>01.01 - 31.03.2016 г.</t>
  </si>
  <si>
    <t>Дата на съставяне: 26.04.2016 г.</t>
  </si>
  <si>
    <t>26.04.2016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</si>
</sst>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_);_(* \(#,##0\);_(* &quot;-&quot;_);_(@_)"/>
    <numFmt numFmtId="165" formatCode="_-* #,##0.00\ &quot;лв&quot;_-;\-* #,##0.00\ &quot;лв&quot;_-;_-* &quot;-&quot;??\ &quot;лв&quot;_-;_-@_-"/>
    <numFmt numFmtId="166" formatCode="_-* #,##0.00\ _л_в_-;\-* #,##0.00\ _л_в_-;_-* &quot;-&quot;??\ _л_в_-;_-@_-"/>
    <numFmt numFmtId="167" formatCode="d/m/yyyy&quot; &quot;&quot;г.&quot;;@"/>
    <numFmt numFmtId="168" formatCode="dd/mm/yyyy&quot; &quot;&quot;г.&quot;;@"/>
    <numFmt numFmtId="169" formatCode="_-* #,##0_-;\-* #,##0_-;_-* &quot;-&quot;??_-;_-@_-"/>
    <numFmt numFmtId="170" formatCode="_(* #,##0_);_(* \(#,##0\);_(* &quot;-&quot;??_);_(@_)"/>
  </numFmts>
  <fonts count="19">
    <font>
      <sz val="10"/>
      <name val="TmsCyr"/>
      <charset val="204"/>
    </font>
    <font>
      <sz val="10"/>
      <name val="TmsCyr"/>
      <charset val="204"/>
    </font>
    <font>
      <sz val="10"/>
      <name val="Timok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7">
    <xf numFmtId="0" fontId="0" fillId="0" borderId="0" xfId="0"/>
    <xf numFmtId="0" fontId="8" fillId="0" borderId="0" xfId="9" applyFont="1" applyBorder="1" applyAlignment="1" applyProtection="1">
      <alignment horizontal="left" vertical="top"/>
      <protection locked="0"/>
    </xf>
    <xf numFmtId="0" fontId="10" fillId="0" borderId="0" xfId="12" applyFont="1"/>
    <xf numFmtId="0" fontId="9" fillId="0" borderId="0" xfId="12" applyFont="1" applyAlignment="1"/>
    <xf numFmtId="0" fontId="9" fillId="0" borderId="0" xfId="10" applyFont="1" applyAlignment="1">
      <alignment wrapText="1"/>
    </xf>
    <xf numFmtId="0" fontId="10" fillId="0" borderId="0" xfId="8" applyFont="1"/>
    <xf numFmtId="0" fontId="10" fillId="0" borderId="0" xfId="7" applyFont="1" applyAlignment="1">
      <alignment horizontal="center"/>
    </xf>
    <xf numFmtId="49" fontId="3" fillId="0" borderId="0" xfId="6" applyNumberFormat="1" applyFont="1" applyAlignment="1">
      <alignment horizontal="center" vertical="center" wrapText="1"/>
    </xf>
    <xf numFmtId="0" fontId="3" fillId="0" borderId="0" xfId="6" applyNumberFormat="1" applyFont="1" applyAlignment="1">
      <alignment horizontal="center" vertical="center" wrapText="1"/>
    </xf>
    <xf numFmtId="0" fontId="3" fillId="0" borderId="0" xfId="7" applyFont="1" applyAlignment="1">
      <alignment vertical="justify"/>
    </xf>
    <xf numFmtId="0" fontId="3" fillId="0" borderId="0" xfId="7" applyFont="1" applyBorder="1" applyAlignment="1">
      <alignment vertical="justify"/>
    </xf>
    <xf numFmtId="49" fontId="3" fillId="0" borderId="0" xfId="7" applyNumberFormat="1" applyFont="1" applyBorder="1" applyAlignment="1">
      <alignment vertical="justify"/>
    </xf>
    <xf numFmtId="0" fontId="4" fillId="0" borderId="0" xfId="7" applyFont="1" applyBorder="1" applyAlignment="1">
      <alignment vertical="justify"/>
    </xf>
    <xf numFmtId="0" fontId="3" fillId="0" borderId="0" xfId="7" applyFont="1" applyBorder="1" applyAlignment="1">
      <alignment horizontal="right" vertical="justify"/>
    </xf>
    <xf numFmtId="0" fontId="3" fillId="0" borderId="1" xfId="6" applyFont="1" applyBorder="1" applyAlignment="1">
      <alignment vertical="center" wrapText="1"/>
    </xf>
    <xf numFmtId="49" fontId="3" fillId="0" borderId="1" xfId="6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1" xfId="6" applyFont="1" applyBorder="1" applyAlignment="1">
      <alignment horizontal="left" vertical="center" wrapText="1"/>
    </xf>
    <xf numFmtId="49" fontId="3" fillId="0" borderId="1" xfId="6" applyNumberFormat="1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49" fontId="10" fillId="0" borderId="1" xfId="6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right" vertical="center" wrapText="1"/>
    </xf>
    <xf numFmtId="49" fontId="11" fillId="0" borderId="1" xfId="6" applyNumberFormat="1" applyFont="1" applyBorder="1" applyAlignment="1">
      <alignment horizontal="center" vertical="center" wrapText="1"/>
    </xf>
    <xf numFmtId="49" fontId="15" fillId="0" borderId="1" xfId="6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left" vertical="center" wrapText="1"/>
    </xf>
    <xf numFmtId="0" fontId="3" fillId="0" borderId="0" xfId="6" applyFont="1" applyBorder="1" applyAlignment="1">
      <alignment horizontal="left" vertical="center" wrapText="1"/>
    </xf>
    <xf numFmtId="49" fontId="3" fillId="0" borderId="0" xfId="6" applyNumberFormat="1" applyFont="1" applyBorder="1" applyAlignment="1">
      <alignment horizontal="left" vertical="center" wrapText="1"/>
    </xf>
    <xf numFmtId="0" fontId="4" fillId="0" borderId="0" xfId="6" applyFont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left" vertical="top"/>
      <protection locked="0"/>
    </xf>
    <xf numFmtId="1" fontId="10" fillId="2" borderId="1" xfId="11" applyNumberFormat="1" applyFont="1" applyFill="1" applyBorder="1" applyAlignment="1" applyProtection="1">
      <alignment vertical="center"/>
      <protection locked="0"/>
    </xf>
    <xf numFmtId="1" fontId="10" fillId="3" borderId="1" xfId="11" applyNumberFormat="1" applyFont="1" applyFill="1" applyBorder="1" applyAlignment="1" applyProtection="1">
      <alignment vertical="center"/>
      <protection locked="0"/>
    </xf>
    <xf numFmtId="1" fontId="10" fillId="4" borderId="1" xfId="11" applyNumberFormat="1" applyFont="1" applyFill="1" applyBorder="1" applyAlignment="1" applyProtection="1">
      <alignment vertical="center"/>
      <protection locked="0"/>
    </xf>
    <xf numFmtId="3" fontId="10" fillId="0" borderId="1" xfId="11" applyNumberFormat="1" applyFont="1" applyBorder="1" applyAlignment="1" applyProtection="1">
      <alignment vertical="center"/>
    </xf>
    <xf numFmtId="3" fontId="10" fillId="0" borderId="1" xfId="11" applyNumberFormat="1" applyFont="1" applyFill="1" applyBorder="1" applyAlignment="1" applyProtection="1">
      <alignment vertical="center"/>
    </xf>
    <xf numFmtId="1" fontId="9" fillId="2" borderId="1" xfId="11" applyNumberFormat="1" applyFont="1" applyFill="1" applyBorder="1" applyAlignment="1" applyProtection="1">
      <alignment vertical="center"/>
      <protection locked="0"/>
    </xf>
    <xf numFmtId="3" fontId="9" fillId="0" borderId="1" xfId="11" applyNumberFormat="1" applyFont="1" applyBorder="1" applyAlignment="1" applyProtection="1">
      <alignment vertical="center"/>
    </xf>
    <xf numFmtId="3" fontId="10" fillId="0" borderId="1" xfId="11" applyNumberFormat="1" applyFont="1" applyBorder="1" applyProtection="1"/>
    <xf numFmtId="1" fontId="10" fillId="3" borderId="1" xfId="10" applyNumberFormat="1" applyFont="1" applyFill="1" applyBorder="1" applyAlignment="1" applyProtection="1">
      <alignment wrapText="1"/>
      <protection locked="0"/>
    </xf>
    <xf numFmtId="3" fontId="10" fillId="0" borderId="1" xfId="10" applyNumberFormat="1" applyFont="1" applyFill="1" applyBorder="1" applyAlignment="1" applyProtection="1">
      <alignment wrapText="1"/>
    </xf>
    <xf numFmtId="1" fontId="10" fillId="4" borderId="1" xfId="10" applyNumberFormat="1" applyFont="1" applyFill="1" applyBorder="1" applyAlignment="1" applyProtection="1">
      <alignment wrapText="1"/>
      <protection locked="0"/>
    </xf>
    <xf numFmtId="1" fontId="11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10" fillId="0" borderId="1" xfId="7" applyNumberFormat="1" applyFont="1" applyBorder="1" applyAlignment="1" applyProtection="1">
      <alignment horizontal="center" vertical="center" wrapText="1"/>
    </xf>
    <xf numFmtId="1" fontId="10" fillId="2" borderId="1" xfId="7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Border="1" applyAlignment="1" applyProtection="1">
      <alignment horizontal="center" vertical="center" wrapText="1"/>
    </xf>
    <xf numFmtId="0" fontId="10" fillId="0" borderId="2" xfId="7" applyFont="1" applyFill="1" applyBorder="1" applyAlignment="1" applyProtection="1">
      <alignment horizontal="center" vertical="center" wrapText="1"/>
    </xf>
    <xf numFmtId="1" fontId="10" fillId="5" borderId="3" xfId="7" applyNumberFormat="1" applyFont="1" applyFill="1" applyBorder="1" applyAlignment="1" applyProtection="1">
      <alignment horizontal="left" vertical="center" wrapText="1"/>
    </xf>
    <xf numFmtId="1" fontId="10" fillId="5" borderId="3" xfId="7" applyNumberFormat="1" applyFont="1" applyFill="1" applyBorder="1" applyAlignment="1" applyProtection="1">
      <alignment horizontal="center" vertical="center" wrapText="1"/>
    </xf>
    <xf numFmtId="0" fontId="10" fillId="0" borderId="4" xfId="7" applyFont="1" applyBorder="1" applyAlignment="1" applyProtection="1">
      <alignment horizontal="center" vertical="center" wrapText="1"/>
    </xf>
    <xf numFmtId="0" fontId="10" fillId="0" borderId="4" xfId="7" applyFont="1" applyFill="1" applyBorder="1" applyAlignment="1" applyProtection="1">
      <alignment horizontal="center" vertical="center" wrapText="1"/>
    </xf>
    <xf numFmtId="1" fontId="10" fillId="2" borderId="1" xfId="7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7" applyFont="1" applyBorder="1" applyAlignment="1" applyProtection="1">
      <alignment horizontal="center" vertical="center" wrapText="1"/>
    </xf>
    <xf numFmtId="0" fontId="10" fillId="0" borderId="1" xfId="7" applyFont="1" applyFill="1" applyBorder="1" applyAlignment="1" applyProtection="1">
      <alignment horizontal="center" vertical="center" wrapText="1"/>
    </xf>
    <xf numFmtId="0" fontId="11" fillId="0" borderId="1" xfId="7" applyFont="1" applyBorder="1" applyAlignment="1" applyProtection="1">
      <alignment horizontal="center" vertical="center" wrapText="1"/>
    </xf>
    <xf numFmtId="0" fontId="10" fillId="0" borderId="1" xfId="5" applyFont="1" applyBorder="1" applyAlignment="1" applyProtection="1">
      <alignment horizontal="left" vertical="center" wrapText="1"/>
    </xf>
    <xf numFmtId="0" fontId="10" fillId="0" borderId="0" xfId="5" applyFont="1" applyBorder="1" applyAlignment="1" applyProtection="1">
      <alignment horizontal="left" vertical="center" wrapText="1"/>
    </xf>
    <xf numFmtId="1" fontId="10" fillId="0" borderId="0" xfId="5" applyNumberFormat="1" applyFont="1" applyBorder="1" applyAlignment="1" applyProtection="1">
      <alignment horizontal="left" vertical="center" wrapText="1"/>
    </xf>
    <xf numFmtId="49" fontId="9" fillId="0" borderId="2" xfId="5" applyNumberFormat="1" applyFont="1" applyBorder="1" applyAlignment="1" applyProtection="1">
      <alignment horizontal="center" vertical="center" wrapText="1"/>
    </xf>
    <xf numFmtId="0" fontId="9" fillId="0" borderId="1" xfId="5" applyFont="1" applyBorder="1" applyAlignment="1" applyProtection="1">
      <alignment horizontal="center" vertical="center" wrapText="1"/>
    </xf>
    <xf numFmtId="49" fontId="9" fillId="0" borderId="5" xfId="5" applyNumberFormat="1" applyFont="1" applyBorder="1" applyAlignment="1" applyProtection="1">
      <alignment horizontal="center" vertical="center" wrapText="1"/>
    </xf>
    <xf numFmtId="0" fontId="9" fillId="0" borderId="2" xfId="5" applyFont="1" applyBorder="1" applyAlignment="1" applyProtection="1">
      <alignment horizontal="center" vertical="center" wrapText="1"/>
    </xf>
    <xf numFmtId="49" fontId="9" fillId="0" borderId="4" xfId="5" applyNumberFormat="1" applyFont="1" applyBorder="1" applyAlignment="1" applyProtection="1">
      <alignment horizontal="center" vertical="center" wrapText="1"/>
    </xf>
    <xf numFmtId="0" fontId="9" fillId="0" borderId="4" xfId="5" applyFont="1" applyBorder="1" applyAlignment="1" applyProtection="1">
      <alignment horizontal="center" vertical="center" wrapText="1"/>
    </xf>
    <xf numFmtId="0" fontId="10" fillId="0" borderId="1" xfId="5" applyFont="1" applyBorder="1" applyAlignment="1" applyProtection="1">
      <alignment horizontal="center" vertical="center" wrapText="1"/>
    </xf>
    <xf numFmtId="49" fontId="10" fillId="0" borderId="4" xfId="5" applyNumberFormat="1" applyFont="1" applyBorder="1" applyAlignment="1" applyProtection="1">
      <alignment horizontal="center" vertical="center" wrapText="1"/>
    </xf>
    <xf numFmtId="0" fontId="10" fillId="0" borderId="4" xfId="5" applyFont="1" applyBorder="1" applyAlignment="1" applyProtection="1">
      <alignment horizontal="center" vertical="center" wrapText="1"/>
    </xf>
    <xf numFmtId="0" fontId="9" fillId="0" borderId="1" xfId="5" applyFont="1" applyBorder="1" applyAlignment="1" applyProtection="1">
      <alignment horizontal="left" vertical="center" wrapText="1"/>
    </xf>
    <xf numFmtId="49" fontId="9" fillId="0" borderId="1" xfId="5" applyNumberFormat="1" applyFont="1" applyBorder="1" applyAlignment="1" applyProtection="1">
      <alignment horizontal="left" vertical="center" wrapText="1"/>
    </xf>
    <xf numFmtId="49" fontId="10" fillId="0" borderId="1" xfId="5" applyNumberFormat="1" applyFont="1" applyBorder="1" applyAlignment="1" applyProtection="1">
      <alignment horizontal="center" vertical="center" wrapText="1"/>
    </xf>
    <xf numFmtId="0" fontId="11" fillId="0" borderId="1" xfId="5" applyFont="1" applyBorder="1" applyAlignment="1" applyProtection="1">
      <alignment horizontal="right" vertical="center" wrapText="1"/>
    </xf>
    <xf numFmtId="49" fontId="11" fillId="0" borderId="1" xfId="5" applyNumberFormat="1" applyFont="1" applyBorder="1" applyAlignment="1" applyProtection="1">
      <alignment horizontal="center" vertical="center" wrapText="1"/>
    </xf>
    <xf numFmtId="49" fontId="9" fillId="0" borderId="1" xfId="5" applyNumberFormat="1" applyFont="1" applyBorder="1" applyAlignment="1" applyProtection="1">
      <alignment horizontal="center" vertical="center" wrapText="1"/>
    </xf>
    <xf numFmtId="0" fontId="10" fillId="0" borderId="1" xfId="5" applyFont="1" applyFill="1" applyBorder="1" applyAlignment="1" applyProtection="1">
      <alignment vertical="center" wrapText="1"/>
    </xf>
    <xf numFmtId="49" fontId="10" fillId="0" borderId="1" xfId="5" applyNumberFormat="1" applyFont="1" applyFill="1" applyBorder="1" applyAlignment="1" applyProtection="1">
      <alignment horizontal="center" vertical="center" wrapText="1"/>
    </xf>
    <xf numFmtId="0" fontId="9" fillId="0" borderId="0" xfId="5" applyFont="1" applyBorder="1" applyAlignment="1" applyProtection="1">
      <alignment horizontal="right" vertical="center" wrapText="1"/>
    </xf>
    <xf numFmtId="49" fontId="9" fillId="0" borderId="0" xfId="5" applyNumberFormat="1" applyFont="1" applyBorder="1" applyAlignment="1" applyProtection="1">
      <alignment horizontal="right" vertical="center" wrapText="1"/>
    </xf>
    <xf numFmtId="1" fontId="10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4" applyFont="1" applyAlignment="1"/>
    <xf numFmtId="0" fontId="9" fillId="0" borderId="0" xfId="8" applyFont="1"/>
    <xf numFmtId="0" fontId="10" fillId="0" borderId="0" xfId="8" applyFont="1" applyBorder="1"/>
    <xf numFmtId="49" fontId="10" fillId="0" borderId="0" xfId="8" applyNumberFormat="1" applyFont="1"/>
    <xf numFmtId="0" fontId="10" fillId="0" borderId="1" xfId="4" applyFont="1" applyBorder="1" applyAlignment="1" applyProtection="1">
      <alignment horizontal="right" vertical="center" wrapText="1"/>
    </xf>
    <xf numFmtId="1" fontId="10" fillId="0" borderId="1" xfId="4" applyNumberFormat="1" applyFont="1" applyBorder="1" applyAlignment="1" applyProtection="1">
      <alignment horizontal="right" vertical="center" wrapText="1"/>
    </xf>
    <xf numFmtId="0" fontId="10" fillId="0" borderId="1" xfId="4" applyFont="1" applyFill="1" applyBorder="1" applyAlignment="1" applyProtection="1">
      <alignment horizontal="right" vertical="center" wrapText="1"/>
    </xf>
    <xf numFmtId="0" fontId="10" fillId="0" borderId="0" xfId="4" applyFont="1" applyBorder="1" applyProtection="1"/>
    <xf numFmtId="0" fontId="10" fillId="0" borderId="0" xfId="8" applyFont="1" applyProtection="1"/>
    <xf numFmtId="1" fontId="10" fillId="2" borderId="1" xfId="4" applyNumberFormat="1" applyFont="1" applyFill="1" applyBorder="1" applyAlignment="1" applyProtection="1">
      <alignment horizontal="right" vertical="center" wrapText="1"/>
      <protection locked="0"/>
    </xf>
    <xf numFmtId="1" fontId="10" fillId="4" borderId="1" xfId="4" applyNumberFormat="1" applyFont="1" applyFill="1" applyBorder="1" applyAlignment="1" applyProtection="1">
      <alignment horizontal="right" vertical="center" wrapText="1"/>
      <protection locked="0"/>
    </xf>
    <xf numFmtId="1" fontId="10" fillId="2" borderId="1" xfId="4" applyNumberFormat="1" applyFont="1" applyFill="1" applyBorder="1" applyAlignment="1" applyProtection="1">
      <alignment horizontal="right"/>
      <protection locked="0"/>
    </xf>
    <xf numFmtId="1" fontId="10" fillId="4" borderId="1" xfId="4" applyNumberFormat="1" applyFont="1" applyFill="1" applyBorder="1" applyAlignment="1" applyProtection="1">
      <alignment horizontal="right"/>
      <protection locked="0"/>
    </xf>
    <xf numFmtId="1" fontId="10" fillId="0" borderId="1" xfId="4" applyNumberFormat="1" applyFont="1" applyBorder="1" applyAlignment="1" applyProtection="1">
      <alignment horizontal="right"/>
    </xf>
    <xf numFmtId="1" fontId="10" fillId="0" borderId="0" xfId="4" applyNumberFormat="1" applyFont="1" applyBorder="1" applyAlignment="1" applyProtection="1">
      <alignment horizontal="left" vertical="center" wrapText="1"/>
    </xf>
    <xf numFmtId="1" fontId="10" fillId="0" borderId="0" xfId="4" applyNumberFormat="1" applyFont="1" applyBorder="1" applyProtection="1"/>
    <xf numFmtId="0" fontId="9" fillId="0" borderId="1" xfId="4" applyFont="1" applyBorder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/>
    </xf>
    <xf numFmtId="0" fontId="9" fillId="0" borderId="1" xfId="4" applyFont="1" applyBorder="1" applyAlignment="1" applyProtection="1">
      <alignment horizontal="center"/>
    </xf>
    <xf numFmtId="1" fontId="10" fillId="0" borderId="1" xfId="4" applyNumberFormat="1" applyFont="1" applyBorder="1" applyAlignment="1" applyProtection="1">
      <alignment horizontal="center" vertical="center" wrapText="1"/>
    </xf>
    <xf numFmtId="1" fontId="10" fillId="0" borderId="1" xfId="4" applyNumberFormat="1" applyFont="1" applyFill="1" applyBorder="1" applyAlignment="1" applyProtection="1">
      <alignment horizontal="right" vertical="center" wrapText="1"/>
    </xf>
    <xf numFmtId="1" fontId="10" fillId="0" borderId="1" xfId="4" applyNumberFormat="1" applyFont="1" applyFill="1" applyBorder="1" applyAlignment="1" applyProtection="1">
      <alignment horizontal="center" vertical="center" wrapText="1"/>
    </xf>
    <xf numFmtId="0" fontId="10" fillId="0" borderId="1" xfId="4" applyFont="1" applyFill="1" applyBorder="1" applyAlignment="1" applyProtection="1">
      <alignment horizontal="center" vertical="center" wrapText="1"/>
    </xf>
    <xf numFmtId="0" fontId="9" fillId="0" borderId="0" xfId="4" applyFont="1" applyBorder="1" applyProtection="1"/>
    <xf numFmtId="0" fontId="9" fillId="0" borderId="0" xfId="8" applyFont="1" applyProtection="1"/>
    <xf numFmtId="0" fontId="9" fillId="0" borderId="1" xfId="4" applyFont="1" applyBorder="1" applyProtection="1"/>
    <xf numFmtId="1" fontId="10" fillId="0" borderId="1" xfId="4" applyNumberFormat="1" applyFont="1" applyFill="1" applyBorder="1" applyAlignment="1" applyProtection="1">
      <alignment horizontal="right"/>
    </xf>
    <xf numFmtId="1" fontId="9" fillId="2" borderId="6" xfId="11" applyNumberFormat="1" applyFont="1" applyFill="1" applyBorder="1" applyAlignment="1" applyProtection="1">
      <alignment vertical="center"/>
      <protection locked="0"/>
    </xf>
    <xf numFmtId="0" fontId="9" fillId="0" borderId="1" xfId="11" applyFont="1" applyBorder="1" applyAlignment="1" applyProtection="1">
      <alignment vertical="center" wrapText="1"/>
    </xf>
    <xf numFmtId="0" fontId="9" fillId="0" borderId="1" xfId="11" applyFont="1" applyBorder="1" applyAlignment="1" applyProtection="1">
      <alignment horizontal="left" vertical="center" wrapText="1"/>
    </xf>
    <xf numFmtId="49" fontId="9" fillId="0" borderId="1" xfId="11" applyNumberFormat="1" applyFont="1" applyBorder="1" applyAlignment="1" applyProtection="1">
      <alignment horizontal="center" vertical="center" wrapText="1"/>
    </xf>
    <xf numFmtId="0" fontId="10" fillId="0" borderId="0" xfId="10" applyFont="1" applyBorder="1" applyAlignment="1" applyProtection="1">
      <alignment wrapText="1"/>
    </xf>
    <xf numFmtId="0" fontId="10" fillId="0" borderId="0" xfId="10" applyFont="1" applyAlignment="1" applyProtection="1">
      <alignment wrapText="1"/>
    </xf>
    <xf numFmtId="1" fontId="10" fillId="2" borderId="1" xfId="10" applyNumberFormat="1" applyFont="1" applyFill="1" applyBorder="1" applyAlignment="1" applyProtection="1">
      <alignment wrapText="1"/>
      <protection locked="0"/>
    </xf>
    <xf numFmtId="1" fontId="10" fillId="0" borderId="0" xfId="10" applyNumberFormat="1" applyFont="1" applyAlignment="1" applyProtection="1">
      <alignment wrapText="1"/>
    </xf>
    <xf numFmtId="0" fontId="9" fillId="0" borderId="0" xfId="12" applyFont="1" applyBorder="1" applyAlignment="1" applyProtection="1">
      <alignment horizontal="left" vertical="center" wrapText="1"/>
    </xf>
    <xf numFmtId="0" fontId="10" fillId="0" borderId="0" xfId="4" applyFont="1" applyAlignment="1">
      <alignment horizontal="centerContinuous" vertical="center" wrapText="1"/>
    </xf>
    <xf numFmtId="0" fontId="9" fillId="0" borderId="1" xfId="4" applyFont="1" applyBorder="1" applyAlignment="1" applyProtection="1">
      <alignment horizontal="centerContinuous" vertical="center" wrapText="1"/>
    </xf>
    <xf numFmtId="1" fontId="10" fillId="0" borderId="0" xfId="7" applyNumberFormat="1" applyFont="1" applyBorder="1" applyAlignment="1">
      <alignment vertical="justify" wrapText="1"/>
    </xf>
    <xf numFmtId="0" fontId="9" fillId="0" borderId="7" xfId="5" applyFont="1" applyBorder="1" applyAlignment="1" applyProtection="1">
      <alignment horizontal="centerContinuous" vertical="center" wrapText="1"/>
    </xf>
    <xf numFmtId="0" fontId="9" fillId="0" borderId="3" xfId="5" applyFont="1" applyBorder="1" applyAlignment="1" applyProtection="1">
      <alignment horizontal="centerContinuous" vertical="center" wrapText="1"/>
    </xf>
    <xf numFmtId="0" fontId="9" fillId="0" borderId="6" xfId="5" applyFont="1" applyBorder="1" applyAlignment="1" applyProtection="1">
      <alignment horizontal="centerContinuous" vertical="center" wrapText="1"/>
    </xf>
    <xf numFmtId="0" fontId="9" fillId="0" borderId="1" xfId="5" applyFont="1" applyBorder="1" applyAlignment="1" applyProtection="1">
      <alignment horizontal="centerContinuous" vertical="center" wrapText="1"/>
    </xf>
    <xf numFmtId="165" fontId="9" fillId="0" borderId="1" xfId="2" applyFont="1" applyBorder="1" applyAlignment="1" applyProtection="1">
      <alignment horizontal="centerContinuous" vertical="center" wrapText="1"/>
    </xf>
    <xf numFmtId="49" fontId="3" fillId="0" borderId="0" xfId="6" applyNumberFormat="1" applyFont="1" applyAlignment="1">
      <alignment horizontal="centerContinuous" vertical="center" wrapText="1"/>
    </xf>
    <xf numFmtId="0" fontId="8" fillId="0" borderId="0" xfId="9" applyFont="1" applyAlignment="1">
      <alignment horizontal="left" vertical="top" wrapText="1"/>
    </xf>
    <xf numFmtId="0" fontId="8" fillId="0" borderId="0" xfId="9" applyFont="1" applyAlignment="1">
      <alignment vertical="top" wrapText="1"/>
    </xf>
    <xf numFmtId="0" fontId="8" fillId="0" borderId="0" xfId="9" applyFont="1" applyAlignment="1">
      <alignment vertical="top"/>
    </xf>
    <xf numFmtId="0" fontId="4" fillId="0" borderId="0" xfId="9" applyFont="1" applyAlignment="1">
      <alignment vertical="top"/>
    </xf>
    <xf numFmtId="0" fontId="6" fillId="0" borderId="0" xfId="9" applyFont="1" applyBorder="1" applyAlignment="1" applyProtection="1">
      <alignment vertical="top" wrapText="1"/>
      <protection locked="0"/>
    </xf>
    <xf numFmtId="1" fontId="8" fillId="2" borderId="7" xfId="9" applyNumberFormat="1" applyFont="1" applyFill="1" applyBorder="1" applyAlignment="1" applyProtection="1">
      <alignment vertical="top" wrapText="1"/>
      <protection locked="0"/>
    </xf>
    <xf numFmtId="1" fontId="8" fillId="2" borderId="8" xfId="9" applyNumberFormat="1" applyFont="1" applyFill="1" applyBorder="1" applyAlignment="1" applyProtection="1">
      <alignment vertical="top" wrapText="1"/>
      <protection locked="0"/>
    </xf>
    <xf numFmtId="1" fontId="8" fillId="4" borderId="8" xfId="9" applyNumberFormat="1" applyFont="1" applyFill="1" applyBorder="1" applyAlignment="1" applyProtection="1">
      <alignment vertical="top" wrapText="1"/>
      <protection locked="0"/>
    </xf>
    <xf numFmtId="1" fontId="8" fillId="0" borderId="8" xfId="9" applyNumberFormat="1" applyFont="1" applyBorder="1" applyAlignment="1" applyProtection="1">
      <alignment vertical="top" wrapText="1"/>
    </xf>
    <xf numFmtId="1" fontId="8" fillId="0" borderId="7" xfId="9" applyNumberFormat="1" applyFont="1" applyBorder="1" applyAlignment="1" applyProtection="1">
      <alignment vertical="top" wrapText="1"/>
    </xf>
    <xf numFmtId="1" fontId="8" fillId="0" borderId="8" xfId="9" applyNumberFormat="1" applyFont="1" applyFill="1" applyBorder="1" applyAlignment="1" applyProtection="1">
      <alignment vertical="top" wrapText="1"/>
    </xf>
    <xf numFmtId="1" fontId="4" fillId="0" borderId="0" xfId="9" applyNumberFormat="1" applyFont="1" applyAlignment="1">
      <alignment vertical="top"/>
    </xf>
    <xf numFmtId="1" fontId="8" fillId="3" borderId="8" xfId="9" applyNumberFormat="1" applyFont="1" applyFill="1" applyBorder="1" applyAlignment="1" applyProtection="1">
      <alignment vertical="top" wrapText="1"/>
      <protection locked="0"/>
    </xf>
    <xf numFmtId="1" fontId="8" fillId="0" borderId="9" xfId="9" applyNumberFormat="1" applyFont="1" applyBorder="1" applyAlignment="1" applyProtection="1">
      <alignment vertical="top" wrapText="1"/>
    </xf>
    <xf numFmtId="1" fontId="8" fillId="4" borderId="10" xfId="9" applyNumberFormat="1" applyFont="1" applyFill="1" applyBorder="1" applyAlignment="1" applyProtection="1">
      <alignment vertical="top" wrapText="1"/>
      <protection locked="0"/>
    </xf>
    <xf numFmtId="1" fontId="8" fillId="0" borderId="11" xfId="9" applyNumberFormat="1" applyFont="1" applyBorder="1" applyAlignment="1" applyProtection="1">
      <alignment vertical="top" wrapText="1"/>
    </xf>
    <xf numFmtId="1" fontId="6" fillId="0" borderId="8" xfId="9" applyNumberFormat="1" applyFont="1" applyBorder="1" applyAlignment="1" applyProtection="1">
      <alignment vertical="top" wrapText="1"/>
    </xf>
    <xf numFmtId="1" fontId="17" fillId="6" borderId="1" xfId="0" applyNumberFormat="1" applyFont="1" applyFill="1" applyBorder="1" applyAlignment="1" applyProtection="1">
      <alignment vertical="top"/>
    </xf>
    <xf numFmtId="1" fontId="6" fillId="0" borderId="12" xfId="9" applyNumberFormat="1" applyFont="1" applyBorder="1" applyAlignment="1" applyProtection="1">
      <alignment vertical="top" wrapText="1"/>
    </xf>
    <xf numFmtId="1" fontId="8" fillId="0" borderId="13" xfId="9" applyNumberFormat="1" applyFont="1" applyBorder="1" applyAlignment="1" applyProtection="1">
      <alignment vertical="top" wrapText="1"/>
    </xf>
    <xf numFmtId="0" fontId="6" fillId="0" borderId="0" xfId="9" applyFont="1" applyBorder="1" applyAlignment="1">
      <alignment vertical="top" wrapText="1"/>
    </xf>
    <xf numFmtId="49" fontId="6" fillId="0" borderId="0" xfId="9" applyNumberFormat="1" applyFont="1" applyBorder="1" applyAlignment="1">
      <alignment vertical="top" wrapText="1"/>
    </xf>
    <xf numFmtId="1" fontId="8" fillId="0" borderId="0" xfId="9" applyNumberFormat="1" applyFont="1" applyBorder="1" applyAlignment="1">
      <alignment vertical="top" wrapText="1"/>
    </xf>
    <xf numFmtId="0" fontId="4" fillId="0" borderId="0" xfId="9" applyFont="1" applyAlignment="1" applyProtection="1">
      <alignment vertical="top" wrapText="1"/>
      <protection locked="0"/>
    </xf>
    <xf numFmtId="0" fontId="8" fillId="0" borderId="0" xfId="9" applyFont="1" applyAlignment="1" applyProtection="1">
      <alignment horizontal="left" vertical="top" wrapText="1"/>
      <protection locked="0"/>
    </xf>
    <xf numFmtId="0" fontId="8" fillId="0" borderId="0" xfId="9" applyFont="1" applyAlignment="1" applyProtection="1">
      <alignment vertical="top" wrapText="1"/>
      <protection locked="0"/>
    </xf>
    <xf numFmtId="0" fontId="8" fillId="0" borderId="0" xfId="9" applyFont="1" applyAlignment="1" applyProtection="1">
      <alignment vertical="top"/>
      <protection locked="0"/>
    </xf>
    <xf numFmtId="0" fontId="4" fillId="0" borderId="0" xfId="9" applyFont="1" applyBorder="1" applyAlignment="1" applyProtection="1">
      <alignment vertical="top" wrapText="1"/>
      <protection locked="0"/>
    </xf>
    <xf numFmtId="0" fontId="4" fillId="0" borderId="0" xfId="9" applyFont="1" applyAlignment="1" applyProtection="1">
      <alignment horizontal="left"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1" fontId="4" fillId="0" borderId="0" xfId="9" applyNumberFormat="1" applyFont="1" applyAlignment="1" applyProtection="1">
      <alignment vertical="top" wrapText="1"/>
      <protection locked="0"/>
    </xf>
    <xf numFmtId="1" fontId="11" fillId="2" borderId="1" xfId="7" applyNumberFormat="1" applyFont="1" applyFill="1" applyBorder="1" applyAlignment="1" applyProtection="1">
      <alignment vertical="center" wrapText="1"/>
      <protection locked="0"/>
    </xf>
    <xf numFmtId="1" fontId="10" fillId="0" borderId="1" xfId="7" applyNumberFormat="1" applyFont="1" applyBorder="1" applyAlignment="1" applyProtection="1">
      <alignment vertical="center" wrapText="1"/>
    </xf>
    <xf numFmtId="1" fontId="10" fillId="2" borderId="1" xfId="7" applyNumberFormat="1" applyFont="1" applyFill="1" applyBorder="1" applyAlignment="1" applyProtection="1">
      <alignment vertical="center" wrapText="1"/>
      <protection locked="0"/>
    </xf>
    <xf numFmtId="0" fontId="11" fillId="0" borderId="2" xfId="7" applyFont="1" applyBorder="1" applyAlignment="1" applyProtection="1">
      <alignment vertical="center" wrapText="1"/>
    </xf>
    <xf numFmtId="1" fontId="10" fillId="5" borderId="3" xfId="7" applyNumberFormat="1" applyFont="1" applyFill="1" applyBorder="1" applyAlignment="1" applyProtection="1">
      <alignment vertical="center" wrapText="1"/>
    </xf>
    <xf numFmtId="0" fontId="10" fillId="0" borderId="4" xfId="7" applyFont="1" applyBorder="1" applyAlignment="1" applyProtection="1">
      <alignment vertical="center" wrapText="1"/>
    </xf>
    <xf numFmtId="0" fontId="10" fillId="0" borderId="1" xfId="7" applyFont="1" applyBorder="1" applyAlignment="1" applyProtection="1">
      <alignment vertical="center" wrapText="1"/>
    </xf>
    <xf numFmtId="0" fontId="11" fillId="0" borderId="1" xfId="7" applyFont="1" applyBorder="1" applyAlignment="1" applyProtection="1">
      <alignment vertical="center" wrapText="1"/>
    </xf>
    <xf numFmtId="1" fontId="10" fillId="4" borderId="1" xfId="5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5" applyNumberFormat="1" applyFont="1" applyAlignment="1" applyProtection="1">
      <alignment horizontal="centerContinuous" vertical="center" wrapText="1"/>
    </xf>
    <xf numFmtId="0" fontId="6" fillId="0" borderId="0" xfId="9" applyFont="1" applyBorder="1" applyAlignment="1" applyProtection="1">
      <alignment horizontal="left" vertical="top" wrapText="1"/>
      <protection locked="0"/>
    </xf>
    <xf numFmtId="0" fontId="6" fillId="0" borderId="0" xfId="9" applyFont="1" applyBorder="1" applyAlignment="1" applyProtection="1">
      <alignment horizontal="centerContinuous" vertical="top" wrapText="1"/>
      <protection locked="0"/>
    </xf>
    <xf numFmtId="0" fontId="6" fillId="0" borderId="0" xfId="9" applyFont="1" applyAlignment="1" applyProtection="1">
      <alignment horizontal="left" vertical="top" wrapText="1"/>
      <protection locked="0"/>
    </xf>
    <xf numFmtId="0" fontId="8" fillId="0" borderId="0" xfId="9" applyFont="1" applyBorder="1" applyAlignment="1" applyProtection="1">
      <alignment horizontal="centerContinuous" vertical="top" wrapText="1"/>
      <protection locked="0"/>
    </xf>
    <xf numFmtId="0" fontId="6" fillId="0" borderId="0" xfId="9" applyFont="1" applyAlignment="1" applyProtection="1">
      <alignment horizontal="center" vertical="top" wrapText="1"/>
      <protection locked="0"/>
    </xf>
    <xf numFmtId="0" fontId="8" fillId="0" borderId="0" xfId="9" applyFont="1" applyAlignment="1" applyProtection="1">
      <alignment horizontal="left" vertical="top"/>
      <protection locked="0"/>
    </xf>
    <xf numFmtId="0" fontId="6" fillId="0" borderId="0" xfId="9" applyFont="1" applyBorder="1" applyAlignment="1" applyProtection="1">
      <alignment horizontal="center" vertical="top"/>
      <protection locked="0"/>
    </xf>
    <xf numFmtId="0" fontId="6" fillId="0" borderId="0" xfId="10" applyFont="1" applyAlignment="1" applyProtection="1">
      <alignment wrapText="1"/>
      <protection locked="0"/>
    </xf>
    <xf numFmtId="0" fontId="6" fillId="0" borderId="14" xfId="9" applyFont="1" applyBorder="1" applyAlignment="1" applyProtection="1">
      <alignment horizontal="center" vertical="center"/>
    </xf>
    <xf numFmtId="0" fontId="6" fillId="0" borderId="15" xfId="9" applyFont="1" applyBorder="1" applyAlignment="1" applyProtection="1">
      <alignment horizontal="center" vertical="top" wrapText="1"/>
    </xf>
    <xf numFmtId="14" fontId="6" fillId="0" borderId="15" xfId="9" applyNumberFormat="1" applyFont="1" applyBorder="1" applyAlignment="1" applyProtection="1">
      <alignment horizontal="center" vertical="top" wrapText="1"/>
    </xf>
    <xf numFmtId="49" fontId="6" fillId="0" borderId="15" xfId="9" applyNumberFormat="1" applyFont="1" applyBorder="1" applyAlignment="1" applyProtection="1">
      <alignment horizontal="center" vertical="center" wrapText="1"/>
    </xf>
    <xf numFmtId="14" fontId="6" fillId="0" borderId="16" xfId="9" applyNumberFormat="1" applyFont="1" applyBorder="1" applyAlignment="1" applyProtection="1">
      <alignment horizontal="center" vertical="top" wrapText="1"/>
    </xf>
    <xf numFmtId="0" fontId="6" fillId="0" borderId="17" xfId="9" applyFont="1" applyBorder="1" applyAlignment="1" applyProtection="1">
      <alignment horizontal="center" vertical="center" wrapText="1"/>
    </xf>
    <xf numFmtId="0" fontId="6" fillId="0" borderId="1" xfId="9" applyFont="1" applyBorder="1" applyAlignment="1" applyProtection="1">
      <alignment horizontal="center" vertical="top" wrapText="1"/>
    </xf>
    <xf numFmtId="49" fontId="6" fillId="0" borderId="1" xfId="9" applyNumberFormat="1" applyFont="1" applyBorder="1" applyAlignment="1" applyProtection="1">
      <alignment horizontal="center" vertical="center" wrapText="1"/>
    </xf>
    <xf numFmtId="0" fontId="6" fillId="0" borderId="8" xfId="9" applyFont="1" applyBorder="1" applyAlignment="1" applyProtection="1">
      <alignment horizontal="center" vertical="top" wrapText="1"/>
    </xf>
    <xf numFmtId="49" fontId="6" fillId="0" borderId="1" xfId="9" applyNumberFormat="1" applyFont="1" applyBorder="1" applyAlignment="1" applyProtection="1">
      <alignment horizontal="right" vertical="top" wrapText="1"/>
    </xf>
    <xf numFmtId="0" fontId="8" fillId="0" borderId="1" xfId="9" applyFont="1" applyBorder="1" applyAlignment="1" applyProtection="1">
      <alignment vertical="top" wrapText="1"/>
    </xf>
    <xf numFmtId="0" fontId="8" fillId="0" borderId="7" xfId="9" applyFont="1" applyBorder="1" applyAlignment="1" applyProtection="1">
      <alignment vertical="top" wrapText="1"/>
    </xf>
    <xf numFmtId="49" fontId="6" fillId="5" borderId="9" xfId="9" applyNumberFormat="1" applyFont="1" applyFill="1" applyBorder="1" applyAlignment="1" applyProtection="1">
      <alignment horizontal="right" vertical="top" wrapText="1"/>
    </xf>
    <xf numFmtId="0" fontId="4" fillId="5" borderId="18" xfId="0" applyFont="1" applyFill="1" applyBorder="1" applyAlignment="1" applyProtection="1">
      <alignment vertical="top" wrapText="1"/>
    </xf>
    <xf numFmtId="0" fontId="4" fillId="5" borderId="19" xfId="0" applyFont="1" applyFill="1" applyBorder="1" applyAlignment="1" applyProtection="1">
      <alignment vertical="top" wrapText="1"/>
    </xf>
    <xf numFmtId="0" fontId="17" fillId="6" borderId="17" xfId="9" applyFont="1" applyFill="1" applyBorder="1" applyAlignment="1" applyProtection="1">
      <alignment vertical="top" wrapText="1"/>
    </xf>
    <xf numFmtId="0" fontId="8" fillId="0" borderId="1" xfId="9" applyFont="1" applyBorder="1" applyAlignment="1" applyProtection="1">
      <alignment horizontal="right" vertical="top" wrapText="1"/>
    </xf>
    <xf numFmtId="0" fontId="17" fillId="6" borderId="1" xfId="9" applyFont="1" applyFill="1" applyBorder="1" applyAlignment="1" applyProtection="1">
      <alignment vertical="top" wrapText="1"/>
    </xf>
    <xf numFmtId="0" fontId="4" fillId="5" borderId="20" xfId="0" applyFont="1" applyFill="1" applyBorder="1" applyAlignment="1" applyProtection="1">
      <alignment vertical="top" wrapText="1"/>
    </xf>
    <xf numFmtId="0" fontId="4" fillId="5" borderId="21" xfId="0" applyFont="1" applyFill="1" applyBorder="1" applyAlignment="1" applyProtection="1">
      <alignment vertical="top" wrapText="1"/>
    </xf>
    <xf numFmtId="0" fontId="4" fillId="5" borderId="22" xfId="0" applyFont="1" applyFill="1" applyBorder="1" applyAlignment="1" applyProtection="1">
      <alignment vertical="top" wrapText="1"/>
    </xf>
    <xf numFmtId="49" fontId="4" fillId="0" borderId="1" xfId="9" applyNumberFormat="1" applyFont="1" applyBorder="1" applyAlignment="1" applyProtection="1">
      <alignment horizontal="right" vertical="top" wrapText="1"/>
    </xf>
    <xf numFmtId="1" fontId="4" fillId="0" borderId="1" xfId="9" applyNumberFormat="1" applyFont="1" applyBorder="1" applyAlignment="1" applyProtection="1">
      <alignment horizontal="right" vertical="top" wrapText="1"/>
    </xf>
    <xf numFmtId="0" fontId="17" fillId="6" borderId="1" xfId="9" applyFont="1" applyFill="1" applyBorder="1" applyAlignment="1" applyProtection="1">
      <alignment vertical="top"/>
    </xf>
    <xf numFmtId="49" fontId="4" fillId="0" borderId="1" xfId="9" applyNumberFormat="1" applyFont="1" applyFill="1" applyBorder="1" applyAlignment="1" applyProtection="1">
      <alignment horizontal="right" vertical="top" wrapText="1"/>
    </xf>
    <xf numFmtId="1" fontId="5" fillId="0" borderId="1" xfId="9" applyNumberFormat="1" applyFont="1" applyBorder="1" applyAlignment="1" applyProtection="1">
      <alignment horizontal="right" vertical="top" wrapText="1"/>
    </xf>
    <xf numFmtId="1" fontId="7" fillId="0" borderId="7" xfId="9" applyNumberFormat="1" applyFont="1" applyBorder="1" applyAlignment="1" applyProtection="1">
      <alignment horizontal="right" vertical="top" wrapText="1"/>
    </xf>
    <xf numFmtId="1" fontId="4" fillId="0" borderId="3" xfId="0" applyNumberFormat="1" applyFont="1" applyBorder="1" applyAlignment="1" applyProtection="1">
      <alignment vertical="top" wrapText="1"/>
    </xf>
    <xf numFmtId="1" fontId="4" fillId="0" borderId="23" xfId="0" applyNumberFormat="1" applyFont="1" applyBorder="1" applyAlignment="1" applyProtection="1">
      <alignment vertical="top" wrapText="1"/>
    </xf>
    <xf numFmtId="49" fontId="5" fillId="0" borderId="1" xfId="9" applyNumberFormat="1" applyFont="1" applyBorder="1" applyAlignment="1" applyProtection="1">
      <alignment horizontal="right" vertical="top" wrapText="1"/>
    </xf>
    <xf numFmtId="49" fontId="5" fillId="0" borderId="1" xfId="9" applyNumberFormat="1" applyFont="1" applyFill="1" applyBorder="1" applyAlignment="1" applyProtection="1">
      <alignment horizontal="right" vertical="top" wrapText="1"/>
    </xf>
    <xf numFmtId="1" fontId="17" fillId="6" borderId="1" xfId="9" applyNumberFormat="1" applyFont="1" applyFill="1" applyBorder="1" applyAlignment="1" applyProtection="1">
      <alignment vertical="top" wrapText="1"/>
    </xf>
    <xf numFmtId="1" fontId="8" fillId="0" borderId="1" xfId="9" applyNumberFormat="1" applyFont="1" applyBorder="1" applyAlignment="1" applyProtection="1">
      <alignment vertical="top" wrapText="1"/>
    </xf>
    <xf numFmtId="1" fontId="17" fillId="6" borderId="1" xfId="9" applyNumberFormat="1" applyFont="1" applyFill="1" applyBorder="1" applyAlignment="1" applyProtection="1">
      <alignment vertical="top"/>
    </xf>
    <xf numFmtId="1" fontId="3" fillId="0" borderId="9" xfId="9" applyNumberFormat="1" applyFont="1" applyBorder="1" applyAlignment="1" applyProtection="1">
      <alignment horizontal="right" vertical="top" wrapText="1"/>
    </xf>
    <xf numFmtId="1" fontId="4" fillId="0" borderId="18" xfId="0" applyNumberFormat="1" applyFont="1" applyBorder="1" applyAlignment="1" applyProtection="1">
      <alignment vertical="top" wrapText="1"/>
    </xf>
    <xf numFmtId="1" fontId="4" fillId="0" borderId="19" xfId="0" applyNumberFormat="1" applyFont="1" applyBorder="1" applyAlignment="1" applyProtection="1">
      <alignment vertical="top" wrapText="1"/>
    </xf>
    <xf numFmtId="1" fontId="17" fillId="6" borderId="1" xfId="0" applyNumberFormat="1" applyFont="1" applyFill="1" applyBorder="1" applyAlignment="1" applyProtection="1">
      <alignment vertical="top" wrapText="1"/>
    </xf>
    <xf numFmtId="1" fontId="4" fillId="0" borderId="20" xfId="0" applyNumberFormat="1" applyFont="1" applyBorder="1" applyAlignment="1" applyProtection="1">
      <alignment vertical="top" wrapText="1"/>
    </xf>
    <xf numFmtId="1" fontId="4" fillId="0" borderId="21" xfId="0" applyNumberFormat="1" applyFont="1" applyBorder="1" applyAlignment="1" applyProtection="1">
      <alignment vertical="top" wrapText="1"/>
    </xf>
    <xf numFmtId="1" fontId="4" fillId="0" borderId="22" xfId="0" applyNumberFormat="1" applyFont="1" applyBorder="1" applyAlignment="1" applyProtection="1">
      <alignment vertical="top" wrapText="1"/>
    </xf>
    <xf numFmtId="1" fontId="3" fillId="0" borderId="1" xfId="9" applyNumberFormat="1" applyFont="1" applyBorder="1" applyAlignment="1" applyProtection="1">
      <alignment horizontal="right" vertical="top" wrapText="1"/>
    </xf>
    <xf numFmtId="1" fontId="6" fillId="0" borderId="9" xfId="9" applyNumberFormat="1" applyFont="1" applyBorder="1" applyAlignment="1" applyProtection="1">
      <alignment horizontal="right" vertical="top" wrapText="1"/>
    </xf>
    <xf numFmtId="0" fontId="17" fillId="6" borderId="1" xfId="0" applyFont="1" applyFill="1" applyBorder="1" applyAlignment="1" applyProtection="1">
      <alignment vertical="top"/>
    </xf>
    <xf numFmtId="49" fontId="4" fillId="0" borderId="7" xfId="9" applyNumberFormat="1" applyFont="1" applyBorder="1" applyAlignment="1" applyProtection="1">
      <alignment horizontal="right" vertical="top" wrapText="1"/>
    </xf>
    <xf numFmtId="1" fontId="4" fillId="0" borderId="10" xfId="0" applyNumberFormat="1" applyFont="1" applyBorder="1" applyAlignment="1" applyProtection="1">
      <alignment vertical="top" wrapText="1"/>
    </xf>
    <xf numFmtId="1" fontId="4" fillId="0" borderId="0" xfId="0" applyNumberFormat="1" applyFont="1" applyBorder="1" applyAlignment="1" applyProtection="1">
      <alignment vertical="top" wrapText="1"/>
    </xf>
    <xf numFmtId="1" fontId="4" fillId="0" borderId="24" xfId="0" applyNumberFormat="1" applyFont="1" applyBorder="1" applyAlignment="1" applyProtection="1">
      <alignment vertical="top" wrapText="1"/>
    </xf>
    <xf numFmtId="49" fontId="17" fillId="6" borderId="1" xfId="9" applyNumberFormat="1" applyFont="1" applyFill="1" applyBorder="1" applyAlignment="1" applyProtection="1">
      <alignment vertical="top"/>
    </xf>
    <xf numFmtId="0" fontId="17" fillId="6" borderId="17" xfId="9" applyNumberFormat="1" applyFont="1" applyFill="1" applyBorder="1" applyAlignment="1" applyProtection="1">
      <alignment vertical="top" wrapText="1"/>
    </xf>
    <xf numFmtId="49" fontId="3" fillId="0" borderId="1" xfId="9" applyNumberFormat="1" applyFont="1" applyFill="1" applyBorder="1" applyAlignment="1" applyProtection="1">
      <alignment horizontal="right" vertical="top" wrapText="1"/>
    </xf>
    <xf numFmtId="1" fontId="6" fillId="0" borderId="1" xfId="9" applyNumberFormat="1" applyFont="1" applyBorder="1" applyAlignment="1" applyProtection="1">
      <alignment horizontal="right" vertical="top" wrapText="1"/>
    </xf>
    <xf numFmtId="1" fontId="8" fillId="0" borderId="1" xfId="9" applyNumberFormat="1" applyFont="1" applyBorder="1" applyAlignment="1" applyProtection="1">
      <alignment horizontal="right" vertical="top" wrapText="1"/>
    </xf>
    <xf numFmtId="1" fontId="5" fillId="0" borderId="2" xfId="9" applyNumberFormat="1" applyFont="1" applyBorder="1" applyAlignment="1" applyProtection="1">
      <alignment horizontal="right" vertical="top" wrapText="1"/>
    </xf>
    <xf numFmtId="1" fontId="4" fillId="0" borderId="9" xfId="9" applyNumberFormat="1" applyFont="1" applyBorder="1" applyAlignment="1" applyProtection="1">
      <alignment horizontal="right" vertical="top" wrapText="1"/>
    </xf>
    <xf numFmtId="1" fontId="8" fillId="0" borderId="18" xfId="9" applyNumberFormat="1" applyFont="1" applyBorder="1" applyAlignment="1" applyProtection="1">
      <alignment vertical="top" wrapText="1"/>
    </xf>
    <xf numFmtId="1" fontId="8" fillId="0" borderId="19" xfId="9" applyNumberFormat="1" applyFont="1" applyBorder="1" applyAlignment="1" applyProtection="1">
      <alignment vertical="top" wrapText="1"/>
    </xf>
    <xf numFmtId="1" fontId="4" fillId="0" borderId="20" xfId="9" applyNumberFormat="1" applyFont="1" applyBorder="1" applyAlignment="1" applyProtection="1">
      <alignment horizontal="right" vertical="top" wrapText="1"/>
    </xf>
    <xf numFmtId="1" fontId="8" fillId="0" borderId="21" xfId="9" applyNumberFormat="1" applyFont="1" applyBorder="1" applyAlignment="1" applyProtection="1">
      <alignment vertical="top" wrapText="1"/>
    </xf>
    <xf numFmtId="1" fontId="8" fillId="0" borderId="22" xfId="9" applyNumberFormat="1" applyFont="1" applyBorder="1" applyAlignment="1" applyProtection="1">
      <alignment vertical="top" wrapText="1"/>
    </xf>
    <xf numFmtId="1" fontId="5" fillId="0" borderId="4" xfId="9" applyNumberFormat="1" applyFont="1" applyBorder="1" applyAlignment="1" applyProtection="1">
      <alignment horizontal="right" vertical="top" wrapText="1"/>
    </xf>
    <xf numFmtId="1" fontId="5" fillId="5" borderId="1" xfId="9" applyNumberFormat="1" applyFont="1" applyFill="1" applyBorder="1" applyAlignment="1" applyProtection="1">
      <alignment horizontal="right" vertical="top" wrapText="1"/>
    </xf>
    <xf numFmtId="1" fontId="4" fillId="0" borderId="1" xfId="0" applyNumberFormat="1" applyFont="1" applyBorder="1" applyAlignment="1" applyProtection="1">
      <alignment vertical="top" wrapText="1"/>
    </xf>
    <xf numFmtId="1" fontId="4" fillId="0" borderId="8" xfId="0" applyNumberFormat="1" applyFont="1" applyBorder="1" applyAlignment="1" applyProtection="1">
      <alignment vertical="top" wrapText="1"/>
    </xf>
    <xf numFmtId="1" fontId="4" fillId="5" borderId="1" xfId="0" applyNumberFormat="1" applyFont="1" applyFill="1" applyBorder="1" applyAlignment="1" applyProtection="1">
      <alignment vertical="top"/>
    </xf>
    <xf numFmtId="1" fontId="4" fillId="0" borderId="1" xfId="0" applyNumberFormat="1" applyFont="1" applyBorder="1" applyAlignment="1" applyProtection="1">
      <alignment vertical="top"/>
    </xf>
    <xf numFmtId="1" fontId="4" fillId="0" borderId="8" xfId="0" applyNumberFormat="1" applyFont="1" applyBorder="1" applyAlignment="1" applyProtection="1">
      <alignment vertical="top"/>
    </xf>
    <xf numFmtId="49" fontId="3" fillId="0" borderId="1" xfId="9" applyNumberFormat="1" applyFont="1" applyBorder="1" applyAlignment="1" applyProtection="1">
      <alignment horizontal="right" vertical="top" wrapText="1"/>
    </xf>
    <xf numFmtId="49" fontId="3" fillId="0" borderId="25" xfId="9" applyNumberFormat="1" applyFont="1" applyBorder="1" applyAlignment="1" applyProtection="1">
      <alignment horizontal="right" vertical="top" wrapText="1"/>
    </xf>
    <xf numFmtId="1" fontId="3" fillId="0" borderId="25" xfId="9" applyNumberFormat="1" applyFont="1" applyBorder="1" applyAlignment="1" applyProtection="1">
      <alignment horizontal="right" vertical="top" wrapText="1"/>
    </xf>
    <xf numFmtId="0" fontId="4" fillId="0" borderId="0" xfId="9" applyFont="1" applyAlignment="1" applyProtection="1">
      <alignment vertical="top"/>
    </xf>
    <xf numFmtId="1" fontId="4" fillId="0" borderId="0" xfId="9" applyNumberFormat="1" applyFont="1" applyAlignment="1" applyProtection="1">
      <alignment vertical="top"/>
    </xf>
    <xf numFmtId="0" fontId="9" fillId="0" borderId="1" xfId="11" applyFont="1" applyBorder="1" applyAlignment="1" applyProtection="1">
      <alignment horizontal="center" vertical="center" wrapText="1"/>
    </xf>
    <xf numFmtId="0" fontId="9" fillId="0" borderId="6" xfId="11" applyFont="1" applyBorder="1" applyAlignment="1" applyProtection="1">
      <alignment horizontal="center" vertical="center" wrapText="1"/>
    </xf>
    <xf numFmtId="0" fontId="9" fillId="0" borderId="7" xfId="11" applyFont="1" applyBorder="1" applyAlignment="1" applyProtection="1">
      <alignment horizontal="center" vertical="center" wrapText="1"/>
    </xf>
    <xf numFmtId="0" fontId="9" fillId="0" borderId="4" xfId="11" applyFont="1" applyBorder="1" applyAlignment="1" applyProtection="1">
      <alignment horizontal="center" vertical="center" wrapText="1"/>
    </xf>
    <xf numFmtId="0" fontId="11" fillId="0" borderId="1" xfId="11" applyFont="1" applyBorder="1" applyAlignment="1" applyProtection="1">
      <alignment vertical="center" wrapText="1"/>
    </xf>
    <xf numFmtId="0" fontId="10" fillId="0" borderId="1" xfId="11" applyFont="1" applyFill="1" applyBorder="1" applyProtection="1"/>
    <xf numFmtId="0" fontId="10" fillId="0" borderId="1" xfId="11" applyFont="1" applyBorder="1" applyAlignment="1" applyProtection="1">
      <alignment vertical="center" wrapText="1"/>
    </xf>
    <xf numFmtId="3" fontId="10" fillId="0" borderId="1" xfId="11" applyNumberFormat="1" applyFont="1" applyBorder="1" applyAlignment="1" applyProtection="1">
      <alignment horizontal="center" vertical="center"/>
    </xf>
    <xf numFmtId="0" fontId="10" fillId="0" borderId="1" xfId="11" applyFont="1" applyFill="1" applyBorder="1" applyAlignment="1" applyProtection="1">
      <alignment vertical="center" wrapText="1"/>
    </xf>
    <xf numFmtId="0" fontId="11" fillId="0" borderId="1" xfId="11" applyFont="1" applyBorder="1" applyAlignment="1" applyProtection="1">
      <alignment horizontal="right" vertical="center" wrapText="1"/>
    </xf>
    <xf numFmtId="0" fontId="10" fillId="0" borderId="1" xfId="11" applyFont="1" applyBorder="1" applyAlignment="1" applyProtection="1">
      <alignment horizontal="left" vertical="center" wrapText="1"/>
    </xf>
    <xf numFmtId="3" fontId="11" fillId="0" borderId="1" xfId="11" applyNumberFormat="1" applyFont="1" applyBorder="1" applyAlignment="1" applyProtection="1">
      <alignment horizontal="center" vertical="center"/>
    </xf>
    <xf numFmtId="0" fontId="10" fillId="0" borderId="1" xfId="11" applyFont="1" applyBorder="1" applyAlignment="1" applyProtection="1">
      <alignment wrapText="1"/>
    </xf>
    <xf numFmtId="0" fontId="10" fillId="0" borderId="6" xfId="11" applyFont="1" applyBorder="1" applyAlignment="1" applyProtection="1">
      <alignment horizontal="center" vertical="center" wrapText="1"/>
    </xf>
    <xf numFmtId="0" fontId="11" fillId="0" borderId="6" xfId="11" applyFont="1" applyBorder="1" applyAlignment="1" applyProtection="1">
      <alignment horizontal="center" vertical="center" wrapText="1"/>
    </xf>
    <xf numFmtId="0" fontId="11" fillId="0" borderId="6" xfId="11" applyFont="1" applyBorder="1" applyAlignment="1" applyProtection="1">
      <alignment horizontal="center" wrapText="1"/>
    </xf>
    <xf numFmtId="0" fontId="12" fillId="0" borderId="1" xfId="11" applyFont="1" applyBorder="1" applyAlignment="1" applyProtection="1">
      <alignment vertical="center" wrapText="1"/>
    </xf>
    <xf numFmtId="0" fontId="10" fillId="0" borderId="17" xfId="11" applyFont="1" applyBorder="1" applyAlignment="1" applyProtection="1">
      <alignment vertical="center" wrapText="1"/>
    </xf>
    <xf numFmtId="49" fontId="10" fillId="0" borderId="6" xfId="11" applyNumberFormat="1" applyFont="1" applyBorder="1" applyAlignment="1" applyProtection="1">
      <alignment horizontal="center" vertical="center" wrapText="1"/>
    </xf>
    <xf numFmtId="0" fontId="10" fillId="0" borderId="3" xfId="11" applyFont="1" applyBorder="1" applyAlignment="1" applyProtection="1">
      <alignment vertical="center" wrapText="1"/>
    </xf>
    <xf numFmtId="0" fontId="9" fillId="0" borderId="7" xfId="11" applyFont="1" applyBorder="1" applyAlignment="1" applyProtection="1">
      <alignment vertical="center" wrapText="1"/>
    </xf>
    <xf numFmtId="0" fontId="13" fillId="0" borderId="1" xfId="11" applyFont="1" applyBorder="1" applyAlignment="1" applyProtection="1">
      <alignment vertical="center" wrapText="1"/>
    </xf>
    <xf numFmtId="0" fontId="10" fillId="0" borderId="0" xfId="11" applyFont="1" applyBorder="1" applyAlignment="1" applyProtection="1">
      <alignment wrapText="1"/>
    </xf>
    <xf numFmtId="1" fontId="10" fillId="0" borderId="1" xfId="11" applyNumberFormat="1" applyFont="1" applyBorder="1" applyAlignment="1" applyProtection="1">
      <alignment vertical="center"/>
    </xf>
    <xf numFmtId="1" fontId="8" fillId="7" borderId="8" xfId="9" applyNumberFormat="1" applyFont="1" applyFill="1" applyBorder="1" applyAlignment="1" applyProtection="1">
      <alignment vertical="top" wrapText="1"/>
      <protection locked="0"/>
    </xf>
    <xf numFmtId="1" fontId="8" fillId="7" borderId="7" xfId="9" applyNumberFormat="1" applyFont="1" applyFill="1" applyBorder="1" applyAlignment="1" applyProtection="1">
      <alignment vertical="top" wrapText="1"/>
      <protection locked="0"/>
    </xf>
    <xf numFmtId="0" fontId="10" fillId="0" borderId="0" xfId="10" applyFont="1" applyAlignment="1" applyProtection="1">
      <alignment wrapText="1"/>
      <protection locked="0"/>
    </xf>
    <xf numFmtId="0" fontId="10" fillId="0" borderId="0" xfId="10" applyFont="1" applyFill="1" applyAlignment="1" applyProtection="1">
      <alignment wrapText="1"/>
      <protection locked="0"/>
    </xf>
    <xf numFmtId="0" fontId="9" fillId="0" borderId="0" xfId="10" applyFont="1" applyBorder="1" applyAlignment="1" applyProtection="1">
      <alignment horizontal="centerContinuous" vertical="center" wrapText="1"/>
      <protection locked="0"/>
    </xf>
    <xf numFmtId="0" fontId="9" fillId="0" borderId="0" xfId="10" applyFont="1" applyFill="1" applyBorder="1" applyAlignment="1" applyProtection="1">
      <alignment horizontal="centerContinuous" vertical="center" wrapText="1"/>
      <protection locked="0"/>
    </xf>
    <xf numFmtId="1" fontId="10" fillId="0" borderId="0" xfId="10" applyNumberFormat="1" applyFont="1" applyBorder="1" applyAlignment="1" applyProtection="1">
      <alignment wrapText="1"/>
    </xf>
    <xf numFmtId="0" fontId="10" fillId="0" borderId="0" xfId="10" applyFont="1" applyAlignment="1" applyProtection="1">
      <alignment horizontal="centerContinuous" wrapText="1"/>
    </xf>
    <xf numFmtId="0" fontId="10" fillId="0" borderId="0" xfId="10" applyFont="1" applyAlignment="1" applyProtection="1">
      <alignment horizontal="center" wrapText="1"/>
    </xf>
    <xf numFmtId="0" fontId="9" fillId="0" borderId="0" xfId="10" applyFont="1" applyAlignment="1" applyProtection="1">
      <alignment wrapText="1"/>
    </xf>
    <xf numFmtId="0" fontId="9" fillId="0" borderId="1" xfId="10" applyFont="1" applyBorder="1" applyAlignment="1" applyProtection="1">
      <alignment horizontal="center" vertical="center" wrapText="1"/>
    </xf>
    <xf numFmtId="14" fontId="9" fillId="0" borderId="1" xfId="10" applyNumberFormat="1" applyFont="1" applyFill="1" applyBorder="1" applyAlignment="1" applyProtection="1">
      <alignment horizontal="center" vertical="center" wrapText="1"/>
    </xf>
    <xf numFmtId="0" fontId="10" fillId="0" borderId="0" xfId="10" applyFont="1" applyBorder="1" applyAlignment="1" applyProtection="1">
      <alignment horizontal="center" wrapText="1"/>
    </xf>
    <xf numFmtId="49" fontId="9" fillId="0" borderId="1" xfId="10" applyNumberFormat="1" applyFont="1" applyFill="1" applyBorder="1" applyAlignment="1" applyProtection="1">
      <alignment horizontal="center" vertical="center" wrapText="1"/>
    </xf>
    <xf numFmtId="0" fontId="11" fillId="0" borderId="1" xfId="10" applyFont="1" applyBorder="1" applyAlignment="1" applyProtection="1">
      <alignment wrapText="1"/>
    </xf>
    <xf numFmtId="49" fontId="11" fillId="0" borderId="1" xfId="10" applyNumberFormat="1" applyFont="1" applyBorder="1" applyAlignment="1" applyProtection="1">
      <alignment wrapText="1"/>
    </xf>
    <xf numFmtId="0" fontId="10" fillId="0" borderId="1" xfId="10" applyFont="1" applyBorder="1" applyAlignment="1" applyProtection="1">
      <alignment wrapText="1"/>
    </xf>
    <xf numFmtId="49" fontId="10" fillId="0" borderId="1" xfId="10" applyNumberFormat="1" applyFont="1" applyBorder="1" applyAlignment="1" applyProtection="1">
      <alignment horizontal="center" wrapText="1"/>
    </xf>
    <xf numFmtId="0" fontId="10" fillId="0" borderId="1" xfId="10" applyFont="1" applyFill="1" applyBorder="1" applyAlignment="1" applyProtection="1">
      <alignment wrapText="1"/>
    </xf>
    <xf numFmtId="49" fontId="10" fillId="0" borderId="1" xfId="10" applyNumberFormat="1" applyFont="1" applyFill="1" applyBorder="1" applyAlignment="1" applyProtection="1">
      <alignment horizontal="center" wrapText="1"/>
    </xf>
    <xf numFmtId="0" fontId="9" fillId="0" borderId="1" xfId="10" applyFont="1" applyBorder="1" applyAlignment="1" applyProtection="1">
      <alignment horizontal="right" wrapText="1"/>
    </xf>
    <xf numFmtId="49" fontId="9" fillId="0" borderId="1" xfId="10" applyNumberFormat="1" applyFont="1" applyBorder="1" applyAlignment="1" applyProtection="1">
      <alignment horizontal="center" wrapText="1"/>
    </xf>
    <xf numFmtId="49" fontId="11" fillId="0" borderId="1" xfId="10" applyNumberFormat="1" applyFont="1" applyBorder="1" applyAlignment="1" applyProtection="1">
      <alignment horizontal="center" wrapText="1"/>
    </xf>
    <xf numFmtId="1" fontId="10" fillId="0" borderId="1" xfId="10" applyNumberFormat="1" applyFont="1" applyFill="1" applyBorder="1" applyAlignment="1" applyProtection="1">
      <alignment wrapText="1"/>
    </xf>
    <xf numFmtId="0" fontId="9" fillId="0" borderId="1" xfId="10" applyFont="1" applyBorder="1" applyAlignment="1" applyProtection="1">
      <alignment wrapText="1"/>
    </xf>
    <xf numFmtId="49" fontId="10" fillId="0" borderId="0" xfId="10" applyNumberFormat="1" applyFont="1" applyBorder="1" applyAlignment="1" applyProtection="1">
      <alignment wrapText="1"/>
    </xf>
    <xf numFmtId="1" fontId="10" fillId="0" borderId="0" xfId="10" applyNumberFormat="1" applyFont="1" applyFill="1" applyBorder="1" applyAlignment="1" applyProtection="1">
      <alignment wrapText="1"/>
    </xf>
    <xf numFmtId="0" fontId="9" fillId="0" borderId="0" xfId="10" applyFont="1" applyAlignment="1" applyProtection="1">
      <alignment horizontal="center"/>
    </xf>
    <xf numFmtId="0" fontId="10" fillId="0" borderId="0" xfId="8" applyFont="1" applyProtection="1">
      <protection locked="0"/>
    </xf>
    <xf numFmtId="0" fontId="9" fillId="0" borderId="0" xfId="7" applyFont="1" applyAlignment="1" applyProtection="1">
      <alignment horizontal="centerContinuous"/>
      <protection locked="0"/>
    </xf>
    <xf numFmtId="0" fontId="10" fillId="0" borderId="0" xfId="7" applyFont="1" applyProtection="1">
      <protection locked="0"/>
    </xf>
    <xf numFmtId="0" fontId="10" fillId="0" borderId="0" xfId="7" applyFont="1" applyAlignment="1" applyProtection="1">
      <alignment horizontal="left" vertical="center" wrapText="1"/>
      <protection locked="0"/>
    </xf>
    <xf numFmtId="0" fontId="10" fillId="0" borderId="0" xfId="7" applyFont="1" applyAlignment="1" applyProtection="1">
      <alignment vertical="center" wrapText="1"/>
      <protection locked="0"/>
    </xf>
    <xf numFmtId="0" fontId="9" fillId="0" borderId="0" xfId="7" applyFont="1" applyProtection="1">
      <protection locked="0"/>
    </xf>
    <xf numFmtId="0" fontId="10" fillId="0" borderId="0" xfId="7" applyFont="1" applyAlignment="1" applyProtection="1">
      <protection locked="0"/>
    </xf>
    <xf numFmtId="0" fontId="9" fillId="0" borderId="0" xfId="7" applyFont="1" applyBorder="1" applyAlignment="1" applyProtection="1">
      <alignment horizontal="centerContinuous"/>
      <protection locked="0"/>
    </xf>
    <xf numFmtId="0" fontId="9" fillId="0" borderId="1" xfId="7" applyFont="1" applyBorder="1" applyAlignment="1" applyProtection="1">
      <alignment horizontal="centerContinuous" vertical="center" wrapText="1"/>
    </xf>
    <xf numFmtId="0" fontId="9" fillId="0" borderId="1" xfId="7" applyFont="1" applyBorder="1" applyAlignment="1" applyProtection="1">
      <alignment horizontal="center" vertical="center" wrapText="1"/>
    </xf>
    <xf numFmtId="49" fontId="9" fillId="0" borderId="1" xfId="7" applyNumberFormat="1" applyFont="1" applyBorder="1" applyAlignment="1" applyProtection="1">
      <alignment horizontal="center" vertical="center" wrapText="1"/>
    </xf>
    <xf numFmtId="0" fontId="9" fillId="0" borderId="1" xfId="7" applyFont="1" applyBorder="1" applyAlignment="1" applyProtection="1">
      <alignment horizontal="centerContinuous"/>
    </xf>
    <xf numFmtId="0" fontId="9" fillId="0" borderId="1" xfId="7" applyFont="1" applyBorder="1" applyAlignment="1" applyProtection="1">
      <alignment horizontal="center"/>
    </xf>
    <xf numFmtId="0" fontId="9" fillId="0" borderId="1" xfId="7" applyFont="1" applyBorder="1" applyAlignment="1" applyProtection="1">
      <alignment wrapText="1"/>
    </xf>
    <xf numFmtId="0" fontId="9" fillId="0" borderId="1" xfId="7" applyFont="1" applyBorder="1" applyAlignment="1" applyProtection="1">
      <alignment vertical="justify" wrapText="1"/>
    </xf>
    <xf numFmtId="49" fontId="9" fillId="5" borderId="1" xfId="7" applyNumberFormat="1" applyFont="1" applyFill="1" applyBorder="1" applyAlignment="1" applyProtection="1">
      <alignment vertical="justify" wrapText="1"/>
    </xf>
    <xf numFmtId="0" fontId="10" fillId="5" borderId="1" xfId="7" applyFont="1" applyFill="1" applyBorder="1" applyAlignment="1" applyProtection="1">
      <alignment horizontal="left" vertical="center" wrapText="1"/>
    </xf>
    <xf numFmtId="0" fontId="10" fillId="0" borderId="1" xfId="7" applyFont="1" applyBorder="1" applyProtection="1"/>
    <xf numFmtId="49" fontId="10" fillId="0" borderId="1" xfId="7" applyNumberFormat="1" applyFont="1" applyBorder="1" applyAlignment="1" applyProtection="1">
      <alignment horizontal="center" vertical="center" wrapText="1"/>
    </xf>
    <xf numFmtId="0" fontId="11" fillId="0" borderId="1" xfId="7" applyFont="1" applyBorder="1" applyAlignment="1" applyProtection="1">
      <alignment horizontal="right"/>
    </xf>
    <xf numFmtId="49" fontId="11" fillId="0" borderId="1" xfId="7" applyNumberFormat="1" applyFont="1" applyBorder="1" applyAlignment="1" applyProtection="1">
      <alignment horizontal="center" vertical="center" wrapText="1"/>
    </xf>
    <xf numFmtId="0" fontId="9" fillId="0" borderId="1" xfId="7" applyFont="1" applyBorder="1" applyProtection="1"/>
    <xf numFmtId="0" fontId="9" fillId="0" borderId="1" xfId="7" applyFont="1" applyBorder="1" applyAlignment="1" applyProtection="1">
      <alignment horizontal="left"/>
    </xf>
    <xf numFmtId="0" fontId="9" fillId="0" borderId="1" xfId="7" applyFont="1" applyBorder="1" applyAlignment="1" applyProtection="1">
      <alignment vertical="top" wrapText="1"/>
    </xf>
    <xf numFmtId="0" fontId="9" fillId="0" borderId="1" xfId="7" applyFont="1" applyBorder="1" applyAlignment="1" applyProtection="1">
      <alignment horizontal="left" vertical="center" wrapText="1"/>
    </xf>
    <xf numFmtId="0" fontId="10" fillId="0" borderId="1" xfId="7" applyFont="1" applyBorder="1" applyAlignment="1" applyProtection="1">
      <alignment wrapText="1"/>
    </xf>
    <xf numFmtId="0" fontId="10" fillId="0" borderId="1" xfId="7" applyFont="1" applyBorder="1" applyAlignment="1" applyProtection="1">
      <alignment horizontal="left" vertical="center" wrapText="1"/>
    </xf>
    <xf numFmtId="49" fontId="11" fillId="0" borderId="2" xfId="7" applyNumberFormat="1" applyFont="1" applyBorder="1" applyAlignment="1" applyProtection="1">
      <alignment horizontal="center" vertical="center" wrapText="1"/>
    </xf>
    <xf numFmtId="0" fontId="9" fillId="0" borderId="7" xfId="7" applyFont="1" applyBorder="1" applyAlignment="1" applyProtection="1">
      <alignment vertical="justify" wrapText="1"/>
    </xf>
    <xf numFmtId="49" fontId="10" fillId="5" borderId="7" xfId="7" applyNumberFormat="1" applyFont="1" applyFill="1" applyBorder="1" applyAlignment="1" applyProtection="1">
      <alignment horizontal="center" vertical="center" wrapText="1"/>
    </xf>
    <xf numFmtId="0" fontId="15" fillId="0" borderId="1" xfId="7" applyFont="1" applyBorder="1" applyAlignment="1" applyProtection="1">
      <alignment vertical="justify"/>
    </xf>
    <xf numFmtId="49" fontId="10" fillId="0" borderId="4" xfId="7" applyNumberFormat="1" applyFont="1" applyBorder="1" applyAlignment="1" applyProtection="1">
      <alignment horizontal="center" vertical="center" wrapText="1"/>
    </xf>
    <xf numFmtId="0" fontId="10" fillId="0" borderId="1" xfId="7" applyFont="1" applyBorder="1" applyAlignment="1" applyProtection="1">
      <alignment vertical="justify"/>
    </xf>
    <xf numFmtId="1" fontId="10" fillId="5" borderId="6" xfId="7" applyNumberFormat="1" applyFont="1" applyFill="1" applyBorder="1" applyAlignment="1" applyProtection="1">
      <alignment horizontal="center" vertical="center" wrapText="1"/>
    </xf>
    <xf numFmtId="1" fontId="10" fillId="0" borderId="0" xfId="7" applyNumberFormat="1" applyFont="1" applyAlignment="1" applyProtection="1">
      <alignment vertical="center" wrapText="1"/>
      <protection locked="0"/>
    </xf>
    <xf numFmtId="1" fontId="10" fillId="0" borderId="0" xfId="7" applyNumberFormat="1" applyFont="1" applyAlignment="1" applyProtection="1">
      <alignment horizontal="left" vertical="center" wrapText="1"/>
      <protection locked="0"/>
    </xf>
    <xf numFmtId="0" fontId="10" fillId="0" borderId="0" xfId="4" applyFont="1" applyAlignment="1" applyProtection="1">
      <alignment horizontal="left" vertical="center" wrapText="1"/>
      <protection locked="0"/>
    </xf>
    <xf numFmtId="49" fontId="10" fillId="0" borderId="0" xfId="4" applyNumberFormat="1" applyFont="1" applyAlignment="1" applyProtection="1">
      <alignment horizontal="left" vertical="center" wrapText="1"/>
      <protection locked="0"/>
    </xf>
    <xf numFmtId="0" fontId="10" fillId="0" borderId="0" xfId="4" applyFont="1" applyProtection="1">
      <protection locked="0"/>
    </xf>
    <xf numFmtId="49" fontId="10" fillId="0" borderId="0" xfId="8" applyNumberFormat="1" applyFont="1" applyProtection="1">
      <protection locked="0"/>
    </xf>
    <xf numFmtId="0" fontId="9" fillId="0" borderId="7" xfId="4" applyFont="1" applyBorder="1" applyAlignment="1" applyProtection="1">
      <alignment horizontal="centerContinuous" vertical="center" wrapText="1"/>
    </xf>
    <xf numFmtId="49" fontId="9" fillId="0" borderId="2" xfId="4" applyNumberFormat="1" applyFont="1" applyBorder="1" applyAlignment="1" applyProtection="1">
      <alignment horizontal="center" vertical="center" wrapText="1"/>
    </xf>
    <xf numFmtId="1" fontId="9" fillId="0" borderId="6" xfId="4" applyNumberFormat="1" applyFont="1" applyBorder="1" applyAlignment="1" applyProtection="1">
      <alignment horizontal="centerContinuous" vertical="center" wrapText="1"/>
    </xf>
    <xf numFmtId="49" fontId="9" fillId="0" borderId="4" xfId="4" applyNumberFormat="1" applyFont="1" applyBorder="1" applyAlignment="1" applyProtection="1">
      <alignment horizontal="center" vertical="center" wrapText="1"/>
    </xf>
    <xf numFmtId="0" fontId="9" fillId="0" borderId="1" xfId="4" applyFont="1" applyBorder="1" applyAlignment="1" applyProtection="1">
      <alignment horizontal="left" vertical="center" wrapText="1"/>
    </xf>
    <xf numFmtId="49" fontId="11" fillId="0" borderId="1" xfId="4" applyNumberFormat="1" applyFont="1" applyBorder="1" applyAlignment="1" applyProtection="1">
      <alignment horizontal="center" vertical="center" wrapText="1"/>
    </xf>
    <xf numFmtId="49" fontId="9" fillId="0" borderId="1" xfId="4" applyNumberFormat="1" applyFont="1" applyBorder="1" applyAlignment="1" applyProtection="1">
      <alignment horizontal="center" vertical="center" wrapText="1"/>
    </xf>
    <xf numFmtId="0" fontId="10" fillId="0" borderId="1" xfId="4" applyFont="1" applyBorder="1" applyAlignment="1" applyProtection="1">
      <alignment horizontal="left" vertical="center" wrapText="1"/>
    </xf>
    <xf numFmtId="49" fontId="10" fillId="0" borderId="1" xfId="4" applyNumberFormat="1" applyFont="1" applyBorder="1" applyAlignment="1" applyProtection="1">
      <alignment horizontal="center" vertical="center" wrapText="1"/>
    </xf>
    <xf numFmtId="0" fontId="11" fillId="0" borderId="1" xfId="4" applyFont="1" applyBorder="1" applyAlignment="1" applyProtection="1">
      <alignment horizontal="right" vertical="center" wrapText="1"/>
    </xf>
    <xf numFmtId="49" fontId="9" fillId="0" borderId="1" xfId="4" applyNumberFormat="1" applyFont="1" applyBorder="1" applyAlignment="1" applyProtection="1">
      <alignment horizontal="left" vertical="center" wrapText="1"/>
    </xf>
    <xf numFmtId="0" fontId="9" fillId="0" borderId="0" xfId="4" applyFont="1" applyBorder="1" applyAlignment="1" applyProtection="1">
      <alignment horizontal="left" vertical="center" wrapText="1"/>
    </xf>
    <xf numFmtId="49" fontId="9" fillId="0" borderId="0" xfId="4" applyNumberFormat="1" applyFont="1" applyBorder="1" applyAlignment="1" applyProtection="1">
      <alignment horizontal="left" vertical="center" wrapText="1"/>
    </xf>
    <xf numFmtId="0" fontId="10" fillId="0" borderId="0" xfId="4" applyFont="1" applyBorder="1" applyAlignment="1" applyProtection="1">
      <alignment horizontal="right" vertical="center" wrapText="1"/>
    </xf>
    <xf numFmtId="0" fontId="10" fillId="0" borderId="0" xfId="4" applyFont="1" applyBorder="1" applyAlignment="1" applyProtection="1">
      <alignment horizontal="left" vertical="center" wrapText="1"/>
    </xf>
    <xf numFmtId="0" fontId="9" fillId="0" borderId="6" xfId="4" applyFont="1" applyBorder="1" applyAlignment="1" applyProtection="1">
      <alignment horizontal="centerContinuous" vertical="center" wrapText="1"/>
    </xf>
    <xf numFmtId="0" fontId="10" fillId="0" borderId="1" xfId="4" applyFont="1" applyBorder="1" applyAlignment="1" applyProtection="1">
      <alignment horizontal="right"/>
    </xf>
    <xf numFmtId="0" fontId="10" fillId="0" borderId="1" xfId="4" applyFont="1" applyBorder="1" applyAlignment="1" applyProtection="1">
      <alignment vertical="center" wrapText="1"/>
    </xf>
    <xf numFmtId="49" fontId="15" fillId="0" borderId="1" xfId="4" applyNumberFormat="1" applyFont="1" applyBorder="1" applyAlignment="1" applyProtection="1">
      <alignment horizontal="center" vertical="center" wrapText="1"/>
    </xf>
    <xf numFmtId="0" fontId="10" fillId="0" borderId="1" xfId="4" quotePrefix="1" applyFont="1" applyBorder="1" applyAlignment="1" applyProtection="1">
      <alignment horizontal="left" vertical="center" wrapText="1"/>
    </xf>
    <xf numFmtId="49" fontId="10" fillId="0" borderId="0" xfId="4" applyNumberFormat="1" applyFont="1" applyBorder="1" applyAlignment="1" applyProtection="1">
      <alignment horizontal="center" vertical="center" wrapText="1"/>
    </xf>
    <xf numFmtId="49" fontId="9" fillId="0" borderId="0" xfId="4" applyNumberFormat="1" applyFont="1" applyBorder="1" applyAlignment="1" applyProtection="1">
      <alignment horizontal="center" vertical="center" wrapText="1"/>
    </xf>
    <xf numFmtId="0" fontId="9" fillId="0" borderId="0" xfId="4" applyFont="1" applyBorder="1" applyAlignment="1" applyProtection="1">
      <alignment horizontal="center"/>
    </xf>
    <xf numFmtId="0" fontId="11" fillId="0" borderId="1" xfId="4" applyFont="1" applyBorder="1" applyAlignment="1" applyProtection="1">
      <alignment horizontal="left" vertical="center" wrapText="1"/>
    </xf>
    <xf numFmtId="0" fontId="11" fillId="0" borderId="0" xfId="4" applyFont="1" applyBorder="1" applyAlignment="1" applyProtection="1">
      <alignment horizontal="left" vertical="center" wrapText="1"/>
    </xf>
    <xf numFmtId="49" fontId="11" fillId="0" borderId="0" xfId="4" applyNumberFormat="1" applyFont="1" applyBorder="1" applyAlignment="1" applyProtection="1">
      <alignment horizontal="left" vertical="center" wrapText="1"/>
    </xf>
    <xf numFmtId="1" fontId="10" fillId="0" borderId="0" xfId="7" applyNumberFormat="1" applyFont="1" applyBorder="1" applyAlignment="1" applyProtection="1">
      <alignment vertical="justify" wrapText="1"/>
      <protection locked="0"/>
    </xf>
    <xf numFmtId="0" fontId="10" fillId="0" borderId="0" xfId="5" applyFont="1" applyAlignment="1" applyProtection="1">
      <alignment vertical="center" wrapText="1"/>
      <protection locked="0"/>
    </xf>
    <xf numFmtId="49" fontId="10" fillId="0" borderId="0" xfId="5" applyNumberFormat="1" applyFont="1" applyAlignment="1" applyProtection="1">
      <alignment vertical="center" wrapText="1"/>
      <protection locked="0"/>
    </xf>
    <xf numFmtId="0" fontId="9" fillId="0" borderId="0" xfId="5" applyFont="1" applyAlignment="1" applyProtection="1">
      <alignment vertical="center" wrapText="1"/>
      <protection locked="0"/>
    </xf>
    <xf numFmtId="0" fontId="9" fillId="0" borderId="0" xfId="5" applyFont="1" applyAlignment="1" applyProtection="1">
      <alignment horizontal="centerContinuous" vertical="center" wrapText="1"/>
      <protection locked="0"/>
    </xf>
    <xf numFmtId="0" fontId="9" fillId="0" borderId="0" xfId="5" applyFont="1" applyAlignment="1" applyProtection="1">
      <alignment horizontal="center" vertical="center" wrapText="1"/>
      <protection locked="0"/>
    </xf>
    <xf numFmtId="0" fontId="9" fillId="0" borderId="0" xfId="5" applyFont="1" applyProtection="1">
      <protection locked="0"/>
    </xf>
    <xf numFmtId="1" fontId="10" fillId="0" borderId="0" xfId="5" applyNumberFormat="1" applyFont="1" applyAlignment="1" applyProtection="1">
      <alignment horizontal="centerContinuous" vertical="center" wrapText="1"/>
    </xf>
    <xf numFmtId="1" fontId="10" fillId="0" borderId="0" xfId="5" applyNumberFormat="1" applyFont="1" applyAlignment="1" applyProtection="1">
      <alignment vertical="center" wrapText="1"/>
      <protection locked="0"/>
    </xf>
    <xf numFmtId="0" fontId="9" fillId="0" borderId="0" xfId="11" applyFont="1" applyBorder="1" applyAlignment="1" applyProtection="1">
      <alignment wrapText="1"/>
      <protection locked="0"/>
    </xf>
    <xf numFmtId="1" fontId="10" fillId="0" borderId="0" xfId="11" applyNumberFormat="1" applyFont="1" applyBorder="1" applyProtection="1">
      <protection locked="0"/>
    </xf>
    <xf numFmtId="0" fontId="9" fillId="0" borderId="0" xfId="1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0" xfId="9" applyFont="1" applyBorder="1" applyAlignment="1" applyProtection="1">
      <alignment horizontal="left" vertical="top" wrapText="1"/>
      <protection locked="0"/>
    </xf>
    <xf numFmtId="1" fontId="4" fillId="0" borderId="1" xfId="6" applyNumberFormat="1" applyFont="1" applyBorder="1" applyAlignment="1">
      <alignment horizontal="right" vertical="center" wrapText="1"/>
    </xf>
    <xf numFmtId="1" fontId="9" fillId="3" borderId="1" xfId="11" applyNumberFormat="1" applyFont="1" applyFill="1" applyBorder="1" applyAlignment="1" applyProtection="1">
      <alignment vertical="center"/>
      <protection locked="0"/>
    </xf>
    <xf numFmtId="0" fontId="8" fillId="0" borderId="0" xfId="9" applyFont="1" applyBorder="1" applyAlignment="1" applyProtection="1">
      <alignment vertical="top"/>
      <protection locked="0"/>
    </xf>
    <xf numFmtId="49" fontId="6" fillId="0" borderId="0" xfId="9" applyNumberFormat="1" applyFont="1" applyBorder="1" applyAlignment="1" applyProtection="1">
      <alignment vertical="top" wrapText="1"/>
      <protection locked="0"/>
    </xf>
    <xf numFmtId="1" fontId="8" fillId="0" borderId="0" xfId="9" applyNumberFormat="1" applyFont="1" applyBorder="1" applyAlignment="1" applyProtection="1">
      <alignment vertical="top" wrapText="1"/>
      <protection locked="0"/>
    </xf>
    <xf numFmtId="1" fontId="10" fillId="0" borderId="1" xfId="5" applyNumberFormat="1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49" fontId="9" fillId="0" borderId="0" xfId="0" applyNumberFormat="1" applyFont="1" applyAlignment="1" applyProtection="1">
      <alignment horizontal="left" vertical="top"/>
      <protection locked="0"/>
    </xf>
    <xf numFmtId="0" fontId="9" fillId="0" borderId="0" xfId="9" applyFont="1" applyFill="1" applyAlignment="1" applyProtection="1">
      <alignment horizontal="right" vertical="top" wrapText="1"/>
      <protection locked="0"/>
    </xf>
    <xf numFmtId="1" fontId="9" fillId="0" borderId="1" xfId="7" applyNumberFormat="1" applyFont="1" applyBorder="1" applyAlignment="1" applyProtection="1">
      <alignment vertical="center" wrapText="1"/>
    </xf>
    <xf numFmtId="1" fontId="8" fillId="2" borderId="7" xfId="9" applyNumberFormat="1" applyFont="1" applyFill="1" applyBorder="1" applyAlignment="1" applyProtection="1">
      <alignment horizontal="center" vertical="top" wrapText="1"/>
      <protection locked="0"/>
    </xf>
    <xf numFmtId="1" fontId="10" fillId="2" borderId="1" xfId="8" applyNumberFormat="1" applyFont="1" applyFill="1" applyBorder="1" applyAlignment="1" applyProtection="1">
      <alignment horizontal="center"/>
      <protection locked="0"/>
    </xf>
    <xf numFmtId="1" fontId="4" fillId="2" borderId="1" xfId="6" applyNumberFormat="1" applyFont="1" applyFill="1" applyBorder="1" applyAlignment="1" applyProtection="1">
      <alignment horizontal="right" vertical="center" wrapText="1"/>
      <protection locked="0"/>
    </xf>
    <xf numFmtId="1" fontId="4" fillId="0" borderId="1" xfId="6" applyNumberFormat="1" applyFont="1" applyBorder="1" applyAlignment="1" applyProtection="1">
      <alignment horizontal="right" vertical="center" wrapText="1"/>
    </xf>
    <xf numFmtId="1" fontId="4" fillId="0" borderId="1" xfId="6" applyNumberFormat="1" applyFont="1" applyFill="1" applyBorder="1" applyAlignment="1" applyProtection="1">
      <alignment horizontal="right" vertical="center" wrapText="1"/>
    </xf>
    <xf numFmtId="0" fontId="16" fillId="6" borderId="1" xfId="9" applyFont="1" applyFill="1" applyBorder="1" applyAlignment="1" applyProtection="1">
      <alignment horizontal="left" vertical="top" wrapText="1"/>
    </xf>
    <xf numFmtId="1" fontId="16" fillId="6" borderId="1" xfId="9" applyNumberFormat="1" applyFont="1" applyFill="1" applyBorder="1" applyAlignment="1" applyProtection="1">
      <alignment vertical="top" wrapText="1"/>
    </xf>
    <xf numFmtId="0" fontId="16" fillId="6" borderId="26" xfId="9" applyFont="1" applyFill="1" applyBorder="1" applyAlignment="1" applyProtection="1">
      <alignment horizontal="left" vertical="top" wrapText="1"/>
    </xf>
    <xf numFmtId="0" fontId="16" fillId="6" borderId="17" xfId="9" applyFont="1" applyFill="1" applyBorder="1" applyAlignment="1" applyProtection="1">
      <alignment vertical="top" wrapText="1"/>
    </xf>
    <xf numFmtId="0" fontId="16" fillId="6" borderId="27" xfId="9" applyFont="1" applyFill="1" applyBorder="1" applyAlignment="1" applyProtection="1">
      <alignment vertical="top" wrapText="1"/>
    </xf>
    <xf numFmtId="49" fontId="16" fillId="6" borderId="25" xfId="9" applyNumberFormat="1" applyFont="1" applyFill="1" applyBorder="1" applyAlignment="1" applyProtection="1">
      <alignment vertical="center" wrapText="1"/>
    </xf>
    <xf numFmtId="0" fontId="16" fillId="6" borderId="1" xfId="9" applyFont="1" applyFill="1" applyBorder="1" applyAlignment="1" applyProtection="1">
      <alignment vertical="top" wrapText="1"/>
    </xf>
    <xf numFmtId="0" fontId="3" fillId="0" borderId="0" xfId="6" applyNumberFormat="1" applyFont="1" applyAlignment="1" applyProtection="1">
      <alignment horizontal="center" vertical="center" wrapText="1"/>
      <protection locked="0"/>
    </xf>
    <xf numFmtId="0" fontId="3" fillId="0" borderId="0" xfId="6" applyFont="1" applyProtection="1">
      <protection locked="0"/>
    </xf>
    <xf numFmtId="49" fontId="3" fillId="0" borderId="0" xfId="6" applyNumberFormat="1" applyFont="1" applyProtection="1">
      <protection locked="0"/>
    </xf>
    <xf numFmtId="0" fontId="10" fillId="0" borderId="1" xfId="7" applyFont="1" applyBorder="1" applyAlignment="1" applyProtection="1"/>
    <xf numFmtId="49" fontId="10" fillId="0" borderId="1" xfId="7" applyNumberFormat="1" applyFont="1" applyBorder="1" applyAlignment="1" applyProtection="1">
      <alignment horizontal="center" vertical="center"/>
    </xf>
    <xf numFmtId="1" fontId="10" fillId="2" borderId="1" xfId="7" applyNumberFormat="1" applyFont="1" applyFill="1" applyBorder="1" applyAlignment="1" applyProtection="1">
      <alignment vertical="center"/>
      <protection locked="0"/>
    </xf>
    <xf numFmtId="1" fontId="10" fillId="2" borderId="1" xfId="7" applyNumberFormat="1" applyFont="1" applyFill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left" vertical="center" wrapText="1"/>
      <protection locked="0"/>
    </xf>
    <xf numFmtId="3" fontId="9" fillId="0" borderId="6" xfId="11" applyNumberFormat="1" applyFont="1" applyFill="1" applyBorder="1" applyAlignment="1" applyProtection="1">
      <alignment vertical="center"/>
    </xf>
    <xf numFmtId="0" fontId="8" fillId="0" borderId="1" xfId="9" applyFont="1" applyBorder="1" applyAlignment="1" applyProtection="1">
      <alignment vertical="top"/>
      <protection locked="0"/>
    </xf>
    <xf numFmtId="0" fontId="6" fillId="0" borderId="1" xfId="9" applyFont="1" applyBorder="1" applyAlignment="1" applyProtection="1">
      <alignment horizontal="left" vertical="top" wrapText="1"/>
      <protection locked="0"/>
    </xf>
    <xf numFmtId="0" fontId="9" fillId="0" borderId="0" xfId="11" applyFont="1" applyBorder="1" applyAlignment="1" applyProtection="1">
      <alignment horizontal="centerContinuous" vertical="center" wrapText="1"/>
    </xf>
    <xf numFmtId="0" fontId="10" fillId="0" borderId="0" xfId="11" applyFont="1" applyBorder="1" applyAlignment="1" applyProtection="1">
      <alignment horizontal="centerContinuous"/>
    </xf>
    <xf numFmtId="0" fontId="10" fillId="0" borderId="24" xfId="11" applyFont="1" applyBorder="1" applyAlignment="1" applyProtection="1">
      <alignment horizontal="centerContinuous"/>
    </xf>
    <xf numFmtId="0" fontId="10" fillId="0" borderId="0" xfId="11" applyFont="1" applyAlignment="1" applyProtection="1">
      <alignment horizontal="centerContinuous" wrapText="1"/>
    </xf>
    <xf numFmtId="0" fontId="9" fillId="0" borderId="0" xfId="9" applyFont="1" applyBorder="1" applyAlignment="1" applyProtection="1">
      <alignment vertical="top" wrapText="1"/>
    </xf>
    <xf numFmtId="0" fontId="9" fillId="0" borderId="0" xfId="10" applyFont="1" applyBorder="1" applyAlignment="1" applyProtection="1">
      <alignment horizontal="centerContinuous" vertical="center" wrapText="1"/>
    </xf>
    <xf numFmtId="0" fontId="9" fillId="0" borderId="0" xfId="10" applyFont="1" applyFill="1" applyBorder="1" applyAlignment="1" applyProtection="1">
      <alignment horizontal="centerContinuous" vertical="center" wrapText="1"/>
    </xf>
    <xf numFmtId="0" fontId="9" fillId="0" borderId="0" xfId="9" applyFont="1" applyBorder="1" applyAlignment="1" applyProtection="1">
      <alignment horizontal="left" vertical="top"/>
    </xf>
    <xf numFmtId="0" fontId="9" fillId="0" borderId="0" xfId="9" applyFont="1" applyBorder="1" applyAlignment="1" applyProtection="1">
      <alignment vertical="top"/>
    </xf>
    <xf numFmtId="0" fontId="9" fillId="0" borderId="0" xfId="9" applyFont="1" applyFill="1" applyBorder="1" applyAlignment="1" applyProtection="1">
      <alignment vertical="top" wrapText="1"/>
    </xf>
    <xf numFmtId="0" fontId="9" fillId="0" borderId="0" xfId="10" applyFont="1" applyFill="1" applyBorder="1" applyAlignment="1" applyProtection="1">
      <alignment horizontal="right" vertical="center" wrapText="1"/>
    </xf>
    <xf numFmtId="0" fontId="9" fillId="0" borderId="0" xfId="7" applyFont="1" applyAlignment="1" applyProtection="1">
      <alignment horizontal="left"/>
    </xf>
    <xf numFmtId="0" fontId="9" fillId="0" borderId="0" xfId="7" applyFont="1" applyAlignment="1" applyProtection="1">
      <alignment horizontal="center"/>
    </xf>
    <xf numFmtId="0" fontId="4" fillId="0" borderId="0" xfId="7" applyFont="1" applyAlignment="1" applyProtection="1">
      <alignment horizontal="left"/>
    </xf>
    <xf numFmtId="0" fontId="10" fillId="0" borderId="0" xfId="7" applyFont="1" applyBorder="1" applyAlignment="1" applyProtection="1">
      <alignment vertical="justify" wrapText="1"/>
    </xf>
    <xf numFmtId="0" fontId="10" fillId="0" borderId="0" xfId="7" applyFont="1" applyBorder="1" applyAlignment="1" applyProtection="1">
      <alignment horizontal="center" vertical="justify" wrapText="1"/>
    </xf>
    <xf numFmtId="0" fontId="10" fillId="0" borderId="0" xfId="7" applyFont="1" applyProtection="1"/>
    <xf numFmtId="0" fontId="9" fillId="0" borderId="0" xfId="7" applyFont="1" applyBorder="1" applyAlignment="1" applyProtection="1">
      <alignment vertical="justify" wrapText="1"/>
    </xf>
    <xf numFmtId="0" fontId="9" fillId="0" borderId="0" xfId="7" applyFont="1" applyAlignment="1" applyProtection="1">
      <alignment horizontal="left" vertical="center" wrapText="1"/>
    </xf>
    <xf numFmtId="0" fontId="9" fillId="0" borderId="0" xfId="4" applyFont="1" applyAlignment="1" applyProtection="1">
      <alignment horizontal="center" vertical="center"/>
    </xf>
    <xf numFmtId="49" fontId="9" fillId="0" borderId="0" xfId="4" applyNumberFormat="1" applyFont="1" applyAlignment="1" applyProtection="1">
      <alignment horizontal="center" vertical="center"/>
    </xf>
    <xf numFmtId="1" fontId="9" fillId="0" borderId="0" xfId="4" applyNumberFormat="1" applyFont="1" applyAlignment="1" applyProtection="1">
      <alignment horizontal="center" vertical="center"/>
    </xf>
    <xf numFmtId="0" fontId="9" fillId="0" borderId="0" xfId="7" applyFont="1" applyAlignment="1" applyProtection="1">
      <alignment horizontal="left" vertical="justify"/>
    </xf>
    <xf numFmtId="1" fontId="9" fillId="0" borderId="0" xfId="7" applyNumberFormat="1" applyFont="1" applyBorder="1" applyAlignment="1" applyProtection="1">
      <alignment vertical="justify" wrapText="1"/>
    </xf>
    <xf numFmtId="0" fontId="9" fillId="0" borderId="0" xfId="4" applyFont="1" applyAlignment="1" applyProtection="1">
      <alignment horizontal="left" vertical="center" wrapText="1"/>
    </xf>
    <xf numFmtId="49" fontId="9" fillId="0" borderId="0" xfId="4" applyNumberFormat="1" applyFont="1" applyAlignment="1" applyProtection="1">
      <alignment horizontal="left" vertical="center" wrapText="1"/>
    </xf>
    <xf numFmtId="1" fontId="10" fillId="0" borderId="0" xfId="4" applyNumberFormat="1" applyFont="1" applyAlignment="1" applyProtection="1">
      <alignment horizontal="left" vertical="center" wrapText="1"/>
    </xf>
    <xf numFmtId="0" fontId="9" fillId="0" borderId="0" xfId="4" applyFont="1" applyProtection="1"/>
    <xf numFmtId="0" fontId="9" fillId="0" borderId="0" xfId="7" applyFont="1" applyAlignment="1" applyProtection="1">
      <alignment vertical="justify"/>
    </xf>
    <xf numFmtId="0" fontId="8" fillId="0" borderId="0" xfId="7" applyFont="1" applyAlignment="1" applyProtection="1">
      <alignment horizontal="left"/>
    </xf>
    <xf numFmtId="0" fontId="9" fillId="0" borderId="0" xfId="7" applyFont="1" applyBorder="1" applyAlignment="1" applyProtection="1">
      <alignment vertical="justify"/>
    </xf>
    <xf numFmtId="49" fontId="9" fillId="0" borderId="0" xfId="7" applyNumberFormat="1" applyFont="1" applyBorder="1" applyAlignment="1" applyProtection="1">
      <alignment vertical="justify" wrapText="1"/>
    </xf>
    <xf numFmtId="0" fontId="9" fillId="0" borderId="0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vertical="top"/>
      <protection locked="0"/>
    </xf>
    <xf numFmtId="14" fontId="6" fillId="0" borderId="1" xfId="9" applyNumberFormat="1" applyFont="1" applyBorder="1" applyAlignment="1" applyProtection="1">
      <alignment horizontal="left" vertical="top" wrapText="1"/>
      <protection locked="0"/>
    </xf>
    <xf numFmtId="168" fontId="9" fillId="0" borderId="0" xfId="9" applyNumberFormat="1" applyFont="1" applyBorder="1" applyAlignment="1" applyProtection="1">
      <alignment horizontal="left" vertical="top"/>
    </xf>
    <xf numFmtId="0" fontId="4" fillId="0" borderId="0" xfId="6" applyFont="1" applyAlignment="1">
      <alignment horizontal="left" vertical="center" wrapText="1"/>
    </xf>
    <xf numFmtId="49" fontId="4" fillId="0" borderId="0" xfId="6" applyNumberFormat="1" applyFont="1" applyAlignment="1">
      <alignment horizontal="left" vertical="center" wrapText="1"/>
    </xf>
    <xf numFmtId="0" fontId="4" fillId="0" borderId="0" xfId="8" applyFont="1"/>
    <xf numFmtId="0" fontId="4" fillId="0" borderId="0" xfId="7" applyNumberFormat="1" applyFont="1" applyAlignment="1">
      <alignment horizontal="center"/>
    </xf>
    <xf numFmtId="0" fontId="4" fillId="0" borderId="0" xfId="7" applyFont="1" applyAlignment="1" applyProtection="1">
      <alignment horizontal="center"/>
      <protection locked="0"/>
    </xf>
    <xf numFmtId="0" fontId="4" fillId="0" borderId="0" xfId="7" applyFont="1" applyAlignment="1">
      <alignment horizontal="center"/>
    </xf>
    <xf numFmtId="0" fontId="4" fillId="0" borderId="0" xfId="8" applyFont="1" applyAlignment="1"/>
    <xf numFmtId="0" fontId="3" fillId="0" borderId="0" xfId="8" applyFont="1" applyBorder="1"/>
    <xf numFmtId="0" fontId="3" fillId="0" borderId="0" xfId="8" applyFont="1"/>
    <xf numFmtId="0" fontId="4" fillId="0" borderId="0" xfId="8" applyFont="1" applyProtection="1"/>
    <xf numFmtId="0" fontId="4" fillId="0" borderId="0" xfId="6" applyFont="1"/>
    <xf numFmtId="49" fontId="4" fillId="0" borderId="0" xfId="6" applyNumberFormat="1" applyFont="1"/>
    <xf numFmtId="49" fontId="4" fillId="0" borderId="0" xfId="8" applyNumberFormat="1" applyFont="1"/>
    <xf numFmtId="0" fontId="9" fillId="0" borderId="0" xfId="8" applyFont="1" applyBorder="1" applyProtection="1"/>
    <xf numFmtId="0" fontId="10" fillId="0" borderId="0" xfId="8" applyFont="1" applyBorder="1" applyProtection="1"/>
    <xf numFmtId="1" fontId="10" fillId="0" borderId="0" xfId="8" applyNumberFormat="1" applyFont="1" applyBorder="1" applyProtection="1"/>
    <xf numFmtId="1" fontId="10" fillId="0" borderId="0" xfId="8" applyNumberFormat="1" applyFont="1" applyProtection="1">
      <protection locked="0"/>
    </xf>
    <xf numFmtId="49" fontId="10" fillId="0" borderId="0" xfId="8" applyNumberFormat="1" applyFont="1" applyProtection="1"/>
    <xf numFmtId="1" fontId="10" fillId="0" borderId="0" xfId="8" applyNumberFormat="1" applyFont="1" applyProtection="1"/>
    <xf numFmtId="0" fontId="8" fillId="0" borderId="0" xfId="9" applyFont="1" applyAlignment="1" applyProtection="1">
      <alignment vertical="top"/>
    </xf>
    <xf numFmtId="0" fontId="8" fillId="0" borderId="0" xfId="9" applyFont="1" applyAlignment="1" applyProtection="1">
      <alignment vertical="top" wrapText="1"/>
    </xf>
    <xf numFmtId="0" fontId="9" fillId="0" borderId="0" xfId="8" applyFont="1" applyAlignment="1">
      <alignment horizontal="center"/>
    </xf>
    <xf numFmtId="0" fontId="10" fillId="0" borderId="0" xfId="8" applyFont="1" applyAlignment="1" applyProtection="1"/>
    <xf numFmtId="0" fontId="10" fillId="0" borderId="0" xfId="8" applyFont="1" applyAlignment="1"/>
    <xf numFmtId="0" fontId="10" fillId="0" borderId="0" xfId="8" applyFont="1" applyAlignment="1" applyProtection="1">
      <protection locked="0"/>
    </xf>
    <xf numFmtId="0" fontId="8" fillId="0" borderId="0" xfId="9" applyFont="1" applyFill="1" applyAlignment="1" applyProtection="1">
      <alignment vertical="top"/>
    </xf>
    <xf numFmtId="0" fontId="8" fillId="0" borderId="0" xfId="9" applyFont="1" applyFill="1" applyAlignment="1" applyProtection="1">
      <alignment horizontal="right" vertical="top" wrapText="1"/>
    </xf>
    <xf numFmtId="0" fontId="10" fillId="0" borderId="0" xfId="10" applyFont="1" applyFill="1" applyAlignment="1" applyProtection="1">
      <alignment wrapText="1"/>
    </xf>
    <xf numFmtId="0" fontId="10" fillId="0" borderId="0" xfId="11" applyFont="1" applyProtection="1"/>
    <xf numFmtId="0" fontId="10" fillId="0" borderId="0" xfId="11" applyFont="1"/>
    <xf numFmtId="0" fontId="4" fillId="0" borderId="0" xfId="11" applyFont="1" applyAlignment="1" applyProtection="1">
      <alignment horizontal="left" wrapText="1"/>
    </xf>
    <xf numFmtId="0" fontId="9" fillId="0" borderId="0" xfId="11" applyFont="1" applyAlignment="1" applyProtection="1">
      <alignment horizontal="right"/>
    </xf>
    <xf numFmtId="0" fontId="10" fillId="0" borderId="1" xfId="11" applyFont="1" applyBorder="1" applyProtection="1"/>
    <xf numFmtId="49" fontId="10" fillId="0" borderId="1" xfId="11" applyNumberFormat="1" applyFont="1" applyBorder="1" applyAlignment="1" applyProtection="1">
      <alignment horizontal="center" wrapText="1"/>
    </xf>
    <xf numFmtId="1" fontId="10" fillId="2" borderId="1" xfId="11" applyNumberFormat="1" applyFont="1" applyFill="1" applyBorder="1" applyProtection="1">
      <protection locked="0"/>
    </xf>
    <xf numFmtId="49" fontId="11" fillId="0" borderId="1" xfId="11" applyNumberFormat="1" applyFont="1" applyBorder="1" applyAlignment="1" applyProtection="1">
      <alignment horizontal="center" wrapText="1"/>
    </xf>
    <xf numFmtId="0" fontId="10" fillId="0" borderId="1" xfId="11" applyFont="1" applyBorder="1" applyAlignment="1" applyProtection="1">
      <alignment horizontal="center" wrapText="1"/>
    </xf>
    <xf numFmtId="1" fontId="10" fillId="0" borderId="1" xfId="11" applyNumberFormat="1" applyFont="1" applyBorder="1" applyProtection="1"/>
    <xf numFmtId="0" fontId="11" fillId="0" borderId="1" xfId="11" applyFont="1" applyBorder="1" applyAlignment="1" applyProtection="1">
      <alignment horizontal="center" wrapText="1"/>
    </xf>
    <xf numFmtId="1" fontId="10" fillId="4" borderId="1" xfId="11" applyNumberFormat="1" applyFont="1" applyFill="1" applyBorder="1" applyProtection="1">
      <protection locked="0"/>
    </xf>
    <xf numFmtId="0" fontId="11" fillId="0" borderId="1" xfId="11" applyFont="1" applyBorder="1" applyAlignment="1" applyProtection="1">
      <alignment horizontal="left" vertical="center" wrapText="1"/>
    </xf>
    <xf numFmtId="0" fontId="10" fillId="0" borderId="1" xfId="11" applyFont="1" applyBorder="1" applyAlignment="1" applyProtection="1">
      <alignment horizontal="centerContinuous" wrapText="1"/>
    </xf>
    <xf numFmtId="49" fontId="9" fillId="0" borderId="1" xfId="11" applyNumberFormat="1" applyFont="1" applyBorder="1" applyAlignment="1" applyProtection="1">
      <alignment horizontal="centerContinuous" wrapText="1"/>
    </xf>
    <xf numFmtId="3" fontId="10" fillId="0" borderId="1" xfId="11" applyNumberFormat="1" applyFont="1" applyFill="1" applyBorder="1" applyProtection="1"/>
    <xf numFmtId="0" fontId="10" fillId="0" borderId="0" xfId="11" applyFont="1" applyBorder="1" applyAlignment="1" applyProtection="1">
      <alignment wrapText="1"/>
      <protection locked="0"/>
    </xf>
    <xf numFmtId="0" fontId="18" fillId="0" borderId="0" xfId="11" applyFont="1" applyBorder="1" applyAlignment="1">
      <alignment vertical="center" wrapText="1"/>
    </xf>
    <xf numFmtId="0" fontId="18" fillId="0" borderId="0" xfId="11" applyFont="1" applyBorder="1" applyAlignment="1" applyProtection="1">
      <alignment vertical="center" wrapText="1"/>
      <protection locked="0"/>
    </xf>
    <xf numFmtId="1" fontId="10" fillId="0" borderId="0" xfId="11" applyNumberFormat="1" applyFont="1" applyProtection="1">
      <protection locked="0"/>
    </xf>
    <xf numFmtId="0" fontId="10" fillId="0" borderId="0" xfId="11" applyFont="1" applyBorder="1" applyAlignment="1">
      <alignment wrapText="1"/>
    </xf>
    <xf numFmtId="1" fontId="10" fillId="0" borderId="0" xfId="11" applyNumberFormat="1" applyFont="1" applyBorder="1"/>
    <xf numFmtId="1" fontId="10" fillId="0" borderId="0" xfId="11" applyNumberFormat="1" applyFont="1"/>
    <xf numFmtId="0" fontId="10" fillId="0" borderId="0" xfId="11" applyFont="1" applyBorder="1"/>
    <xf numFmtId="0" fontId="10" fillId="0" borderId="0" xfId="11" applyFont="1" applyAlignment="1">
      <alignment wrapText="1"/>
    </xf>
    <xf numFmtId="0" fontId="8" fillId="0" borderId="0" xfId="9" applyFont="1" applyAlignment="1" applyProtection="1">
      <alignment horizontal="right" vertical="top" wrapText="1"/>
      <protection locked="0"/>
    </xf>
    <xf numFmtId="0" fontId="8" fillId="0" borderId="0" xfId="9" applyFont="1" applyAlignment="1" applyProtection="1">
      <alignment horizontal="right" vertical="top"/>
      <protection locked="0"/>
    </xf>
    <xf numFmtId="0" fontId="9" fillId="0" borderId="0" xfId="12" applyFont="1" applyAlignment="1">
      <alignment horizontal="centerContinuous" wrapText="1"/>
    </xf>
    <xf numFmtId="49" fontId="9" fillId="0" borderId="0" xfId="12" applyNumberFormat="1" applyFont="1" applyAlignment="1">
      <alignment horizontal="center" wrapText="1"/>
    </xf>
    <xf numFmtId="0" fontId="9" fillId="0" borderId="0" xfId="12" applyFont="1" applyAlignment="1">
      <alignment horizontal="centerContinuous"/>
    </xf>
    <xf numFmtId="0" fontId="9" fillId="0" borderId="0" xfId="9" applyFont="1" applyBorder="1" applyAlignment="1" applyProtection="1">
      <alignment vertical="top" wrapText="1"/>
      <protection locked="0"/>
    </xf>
    <xf numFmtId="0" fontId="9" fillId="0" borderId="0" xfId="12" applyFont="1" applyBorder="1" applyAlignment="1">
      <alignment horizontal="left" vertical="top" wrapText="1"/>
    </xf>
    <xf numFmtId="0" fontId="9" fillId="0" borderId="0" xfId="10" applyFont="1" applyAlignment="1">
      <alignment horizontal="right" wrapText="1"/>
    </xf>
    <xf numFmtId="14" fontId="9" fillId="0" borderId="0" xfId="0" applyNumberFormat="1" applyFont="1" applyBorder="1" applyAlignment="1" applyProtection="1">
      <alignment horizontal="left" vertical="top"/>
      <protection locked="0"/>
    </xf>
    <xf numFmtId="1" fontId="10" fillId="0" borderId="1" xfId="10" applyNumberFormat="1" applyFont="1" applyFill="1" applyBorder="1" applyAlignment="1" applyProtection="1">
      <alignment wrapText="1"/>
      <protection locked="0"/>
    </xf>
    <xf numFmtId="0" fontId="9" fillId="0" borderId="0" xfId="12" applyFont="1"/>
    <xf numFmtId="0" fontId="10" fillId="0" borderId="0" xfId="9" applyFont="1" applyAlignment="1" applyProtection="1">
      <alignment vertical="top"/>
      <protection locked="0"/>
    </xf>
    <xf numFmtId="0" fontId="10" fillId="0" borderId="0" xfId="9" applyFont="1" applyFill="1" applyAlignment="1" applyProtection="1">
      <alignment horizontal="left" vertical="top" wrapText="1"/>
      <protection locked="0"/>
    </xf>
    <xf numFmtId="0" fontId="10" fillId="0" borderId="0" xfId="9" applyFont="1" applyAlignment="1" applyProtection="1">
      <alignment vertical="top" wrapText="1"/>
      <protection locked="0"/>
    </xf>
    <xf numFmtId="3" fontId="9" fillId="0" borderId="0" xfId="0" applyNumberFormat="1" applyFont="1" applyAlignment="1">
      <alignment horizontal="centerContinuous"/>
    </xf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 wrapText="1"/>
    </xf>
    <xf numFmtId="3" fontId="10" fillId="0" borderId="0" xfId="0" applyNumberFormat="1" applyFont="1" applyAlignment="1">
      <alignment horizontal="centerContinuous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0" fillId="0" borderId="0" xfId="0" applyFont="1"/>
    <xf numFmtId="3" fontId="9" fillId="0" borderId="28" xfId="0" applyNumberFormat="1" applyFont="1" applyBorder="1" applyAlignment="1">
      <alignment horizontal="center" wrapText="1"/>
    </xf>
    <xf numFmtId="3" fontId="9" fillId="0" borderId="29" xfId="0" applyNumberFormat="1" applyFont="1" applyBorder="1" applyAlignment="1">
      <alignment horizontal="center" wrapText="1"/>
    </xf>
    <xf numFmtId="3" fontId="9" fillId="0" borderId="14" xfId="0" applyNumberFormat="1" applyFont="1" applyBorder="1" applyAlignment="1">
      <alignment horizontal="centerContinuous" wrapText="1"/>
    </xf>
    <xf numFmtId="3" fontId="9" fillId="0" borderId="16" xfId="0" applyNumberFormat="1" applyFont="1" applyBorder="1" applyAlignment="1">
      <alignment horizontal="centerContinuous" wrapText="1"/>
    </xf>
    <xf numFmtId="3" fontId="9" fillId="0" borderId="30" xfId="0" applyNumberFormat="1" applyFont="1" applyBorder="1" applyAlignment="1">
      <alignment horizontal="center" wrapText="1"/>
    </xf>
    <xf numFmtId="3" fontId="10" fillId="0" borderId="0" xfId="0" applyNumberFormat="1" applyFont="1" applyAlignment="1">
      <alignment wrapText="1"/>
    </xf>
    <xf numFmtId="3" fontId="9" fillId="0" borderId="31" xfId="0" applyNumberFormat="1" applyFont="1" applyBorder="1" applyAlignment="1">
      <alignment horizontal="center" wrapText="1"/>
    </xf>
    <xf numFmtId="3" fontId="9" fillId="0" borderId="26" xfId="0" applyNumberFormat="1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32" xfId="0" applyNumberFormat="1" applyFont="1" applyBorder="1" applyAlignment="1">
      <alignment horizontal="centerContinuous" wrapText="1"/>
    </xf>
    <xf numFmtId="3" fontId="9" fillId="0" borderId="33" xfId="0" applyNumberFormat="1" applyFont="1" applyBorder="1" applyAlignment="1">
      <alignment horizontal="centerContinuous" wrapText="1"/>
    </xf>
    <xf numFmtId="3" fontId="9" fillId="0" borderId="24" xfId="0" applyNumberFormat="1" applyFont="1" applyBorder="1" applyAlignment="1">
      <alignment horizontal="center" wrapText="1"/>
    </xf>
    <xf numFmtId="3" fontId="9" fillId="0" borderId="34" xfId="0" applyNumberFormat="1" applyFont="1" applyBorder="1" applyAlignment="1">
      <alignment horizontal="center" wrapText="1"/>
    </xf>
    <xf numFmtId="3" fontId="9" fillId="0" borderId="35" xfId="0" applyNumberFormat="1" applyFont="1" applyBorder="1" applyAlignment="1">
      <alignment horizontal="center" wrapText="1"/>
    </xf>
    <xf numFmtId="3" fontId="9" fillId="0" borderId="36" xfId="0" applyNumberFormat="1" applyFont="1" applyBorder="1" applyAlignment="1">
      <alignment horizontal="center" wrapText="1"/>
    </xf>
    <xf numFmtId="3" fontId="9" fillId="0" borderId="37" xfId="0" applyNumberFormat="1" applyFont="1" applyBorder="1" applyAlignment="1">
      <alignment horizontal="center" wrapText="1"/>
    </xf>
    <xf numFmtId="3" fontId="9" fillId="0" borderId="25" xfId="0" applyNumberFormat="1" applyFont="1" applyBorder="1" applyAlignment="1">
      <alignment horizontal="center" wrapText="1"/>
    </xf>
    <xf numFmtId="3" fontId="9" fillId="0" borderId="38" xfId="0" applyNumberFormat="1" applyFont="1" applyBorder="1" applyAlignment="1">
      <alignment horizontal="center" wrapText="1"/>
    </xf>
    <xf numFmtId="3" fontId="9" fillId="0" borderId="27" xfId="0" applyNumberFormat="1" applyFont="1" applyBorder="1" applyAlignment="1">
      <alignment horizontal="center" wrapText="1"/>
    </xf>
    <xf numFmtId="3" fontId="9" fillId="0" borderId="13" xfId="0" applyNumberFormat="1" applyFont="1" applyBorder="1" applyAlignment="1">
      <alignment horizontal="center" wrapText="1"/>
    </xf>
    <xf numFmtId="3" fontId="9" fillId="0" borderId="39" xfId="0" applyNumberFormat="1" applyFont="1" applyBorder="1" applyAlignment="1">
      <alignment wrapText="1"/>
    </xf>
    <xf numFmtId="3" fontId="9" fillId="0" borderId="1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Continuous"/>
    </xf>
    <xf numFmtId="3" fontId="9" fillId="0" borderId="0" xfId="0" applyNumberFormat="1" applyFont="1" applyBorder="1" applyAlignment="1">
      <alignment wrapText="1"/>
    </xf>
    <xf numFmtId="3" fontId="10" fillId="0" borderId="0" xfId="0" applyNumberFormat="1" applyFont="1" applyBorder="1"/>
    <xf numFmtId="37" fontId="10" fillId="0" borderId="0" xfId="0" applyNumberFormat="1" applyFont="1" applyBorder="1"/>
    <xf numFmtId="3" fontId="10" fillId="0" borderId="0" xfId="0" applyNumberFormat="1" applyFont="1" applyBorder="1" applyAlignment="1"/>
    <xf numFmtId="0" fontId="9" fillId="0" borderId="0" xfId="0" applyFont="1"/>
    <xf numFmtId="37" fontId="9" fillId="0" borderId="0" xfId="0" applyNumberFormat="1" applyFont="1" applyBorder="1" applyAlignment="1" applyProtection="1">
      <protection locked="0"/>
    </xf>
    <xf numFmtId="169" fontId="9" fillId="0" borderId="1" xfId="1" applyNumberFormat="1" applyFont="1" applyBorder="1"/>
    <xf numFmtId="169" fontId="9" fillId="0" borderId="1" xfId="1" applyNumberFormat="1" applyFont="1" applyBorder="1" applyAlignment="1">
      <alignment horizontal="center"/>
    </xf>
    <xf numFmtId="164" fontId="9" fillId="0" borderId="1" xfId="1" applyNumberFormat="1" applyFont="1" applyBorder="1"/>
    <xf numFmtId="1" fontId="9" fillId="0" borderId="1" xfId="10" applyNumberFormat="1" applyFont="1" applyFill="1" applyBorder="1" applyAlignment="1" applyProtection="1">
      <alignment wrapText="1"/>
      <protection locked="0"/>
    </xf>
    <xf numFmtId="1" fontId="10" fillId="0" borderId="4" xfId="10" applyNumberFormat="1" applyFont="1" applyFill="1" applyBorder="1" applyAlignment="1" applyProtection="1">
      <alignment wrapText="1"/>
      <protection locked="0"/>
    </xf>
    <xf numFmtId="170" fontId="9" fillId="0" borderId="1" xfId="1" applyNumberFormat="1" applyFont="1" applyBorder="1"/>
    <xf numFmtId="164" fontId="10" fillId="0" borderId="1" xfId="1" applyNumberFormat="1" applyFont="1" applyBorder="1"/>
    <xf numFmtId="0" fontId="3" fillId="0" borderId="0" xfId="6" applyFont="1" applyAlignment="1" applyProtection="1">
      <alignment horizontal="left"/>
      <protection locked="0"/>
    </xf>
    <xf numFmtId="0" fontId="10" fillId="0" borderId="0" xfId="11" applyFont="1" applyProtection="1">
      <protection locked="0"/>
    </xf>
    <xf numFmtId="0" fontId="6" fillId="0" borderId="0" xfId="9" applyFont="1" applyBorder="1" applyAlignment="1" applyProtection="1">
      <alignment vertical="top" wrapText="1"/>
      <protection locked="0"/>
    </xf>
    <xf numFmtId="0" fontId="4" fillId="0" borderId="0" xfId="0" applyFont="1" applyAlignment="1">
      <alignment vertical="top" wrapText="1"/>
    </xf>
    <xf numFmtId="0" fontId="8" fillId="0" borderId="10" xfId="9" applyFont="1" applyBorder="1" applyAlignment="1" applyProtection="1">
      <alignment horizontal="right" vertical="top" wrapText="1"/>
      <protection locked="0"/>
    </xf>
    <xf numFmtId="0" fontId="4" fillId="0" borderId="40" xfId="0" applyFont="1" applyBorder="1" applyAlignment="1">
      <alignment horizontal="right" vertical="top" wrapText="1"/>
    </xf>
    <xf numFmtId="0" fontId="6" fillId="0" borderId="0" xfId="9" applyFont="1" applyBorder="1" applyAlignment="1" applyProtection="1">
      <alignment horizontal="left" vertical="top" wrapText="1"/>
      <protection locked="0"/>
    </xf>
    <xf numFmtId="0" fontId="8" fillId="0" borderId="0" xfId="9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vertical="top"/>
    </xf>
    <xf numFmtId="0" fontId="9" fillId="0" borderId="0" xfId="0" applyFont="1" applyBorder="1" applyAlignment="1" applyProtection="1">
      <alignment horizontal="left" vertical="top"/>
      <protection locked="0"/>
    </xf>
    <xf numFmtId="1" fontId="10" fillId="0" borderId="0" xfId="11" applyNumberFormat="1" applyFont="1" applyBorder="1" applyAlignment="1" applyProtection="1">
      <alignment horizontal="left"/>
      <protection locked="0"/>
    </xf>
    <xf numFmtId="0" fontId="9" fillId="0" borderId="0" xfId="9" applyFont="1" applyBorder="1" applyAlignment="1" applyProtection="1">
      <alignment horizontal="left" vertical="top" wrapText="1"/>
    </xf>
    <xf numFmtId="167" fontId="10" fillId="0" borderId="21" xfId="9" applyNumberFormat="1" applyFont="1" applyBorder="1" applyAlignment="1" applyProtection="1">
      <alignment horizontal="left" vertical="top" wrapText="1"/>
    </xf>
    <xf numFmtId="0" fontId="4" fillId="0" borderId="0" xfId="11" applyFont="1" applyAlignment="1" applyProtection="1">
      <alignment horizontal="left" wrapText="1"/>
    </xf>
    <xf numFmtId="0" fontId="9" fillId="0" borderId="0" xfId="11" applyFont="1" applyBorder="1" applyAlignment="1" applyProtection="1">
      <alignment horizontal="left" wrapText="1"/>
    </xf>
    <xf numFmtId="0" fontId="10" fillId="0" borderId="0" xfId="10" applyFont="1" applyFill="1" applyAlignment="1" applyProtection="1">
      <alignment horizontal="center" wrapText="1"/>
      <protection locked="0"/>
    </xf>
    <xf numFmtId="3" fontId="9" fillId="0" borderId="41" xfId="0" applyNumberFormat="1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0" xfId="12" applyFont="1" applyAlignment="1">
      <alignment horizontal="center" wrapText="1"/>
    </xf>
    <xf numFmtId="49" fontId="9" fillId="0" borderId="0" xfId="9" applyNumberFormat="1" applyFont="1" applyBorder="1" applyAlignment="1" applyProtection="1">
      <alignment horizontal="center" vertical="top" wrapText="1"/>
      <protection locked="0"/>
    </xf>
    <xf numFmtId="14" fontId="9" fillId="0" borderId="0" xfId="9" applyNumberFormat="1" applyFont="1" applyBorder="1" applyAlignment="1" applyProtection="1">
      <alignment horizontal="center" vertical="top" wrapText="1"/>
      <protection locked="0"/>
    </xf>
    <xf numFmtId="0" fontId="9" fillId="0" borderId="0" xfId="9" applyNumberFormat="1" applyFont="1" applyBorder="1" applyAlignment="1" applyProtection="1">
      <alignment horizontal="center" vertical="top" wrapText="1"/>
      <protection locked="0"/>
    </xf>
    <xf numFmtId="49" fontId="9" fillId="0" borderId="2" xfId="7" applyNumberFormat="1" applyFont="1" applyBorder="1" applyAlignment="1" applyProtection="1">
      <alignment horizontal="center" vertical="center" wrapText="1"/>
    </xf>
    <xf numFmtId="49" fontId="9" fillId="0" borderId="4" xfId="7" applyNumberFormat="1" applyFont="1" applyBorder="1" applyAlignment="1" applyProtection="1">
      <alignment horizontal="center" vertical="center" wrapText="1"/>
    </xf>
    <xf numFmtId="0" fontId="10" fillId="0" borderId="0" xfId="7" applyFont="1" applyAlignment="1" applyProtection="1">
      <alignment horizontal="center"/>
      <protection locked="0"/>
    </xf>
    <xf numFmtId="0" fontId="3" fillId="0" borderId="0" xfId="7" applyFont="1" applyAlignment="1" applyProtection="1">
      <alignment horizontal="left"/>
    </xf>
    <xf numFmtId="0" fontId="10" fillId="0" borderId="0" xfId="7" applyFont="1" applyAlignment="1" applyProtection="1">
      <alignment horizontal="left"/>
    </xf>
    <xf numFmtId="0" fontId="9" fillId="0" borderId="0" xfId="7" applyFont="1" applyAlignment="1" applyProtection="1">
      <alignment horizontal="left"/>
    </xf>
    <xf numFmtId="168" fontId="9" fillId="0" borderId="0" xfId="7" applyNumberFormat="1" applyFont="1" applyBorder="1" applyAlignment="1" applyProtection="1">
      <alignment horizontal="left" vertical="justify" wrapText="1"/>
    </xf>
    <xf numFmtId="0" fontId="9" fillId="0" borderId="9" xfId="7" applyFont="1" applyBorder="1" applyAlignment="1" applyProtection="1">
      <alignment horizontal="center" vertical="center" wrapText="1"/>
    </xf>
    <xf numFmtId="0" fontId="9" fillId="0" borderId="44" xfId="7" applyFont="1" applyBorder="1" applyAlignment="1" applyProtection="1">
      <alignment horizontal="center" vertical="center" wrapText="1"/>
    </xf>
    <xf numFmtId="0" fontId="9" fillId="0" borderId="20" xfId="7" applyFont="1" applyBorder="1" applyAlignment="1" applyProtection="1">
      <alignment horizontal="center" vertical="center" wrapText="1"/>
    </xf>
    <xf numFmtId="0" fontId="9" fillId="0" borderId="45" xfId="7" applyFont="1" applyBorder="1" applyAlignment="1" applyProtection="1">
      <alignment horizontal="center" vertical="center" wrapText="1"/>
    </xf>
    <xf numFmtId="0" fontId="9" fillId="0" borderId="0" xfId="7" applyFont="1" applyAlignment="1" applyProtection="1">
      <alignment horizontal="left"/>
      <protection locked="0"/>
    </xf>
    <xf numFmtId="0" fontId="10" fillId="0" borderId="0" xfId="7" applyFont="1" applyAlignment="1" applyProtection="1">
      <alignment horizontal="left"/>
      <protection locked="0"/>
    </xf>
    <xf numFmtId="0" fontId="9" fillId="0" borderId="2" xfId="7" applyFont="1" applyBorder="1" applyAlignment="1" applyProtection="1">
      <alignment horizontal="center" vertical="center" wrapText="1"/>
    </xf>
    <xf numFmtId="0" fontId="9" fillId="0" borderId="4" xfId="7" applyFont="1" applyBorder="1" applyAlignment="1" applyProtection="1">
      <alignment horizontal="center" vertical="center" wrapText="1"/>
    </xf>
    <xf numFmtId="0" fontId="10" fillId="0" borderId="0" xfId="7" applyFont="1" applyBorder="1" applyAlignment="1" applyProtection="1">
      <alignment horizontal="right" vertical="justify" wrapText="1"/>
    </xf>
    <xf numFmtId="0" fontId="9" fillId="0" borderId="0" xfId="4" applyFont="1" applyAlignment="1" applyProtection="1">
      <alignment horizontal="left" vertical="center" wrapText="1"/>
      <protection locked="0"/>
    </xf>
    <xf numFmtId="0" fontId="9" fillId="0" borderId="0" xfId="4" applyFont="1" applyBorder="1" applyAlignment="1" applyProtection="1">
      <alignment horizontal="left" vertical="center" wrapText="1"/>
      <protection locked="0"/>
    </xf>
    <xf numFmtId="49" fontId="10" fillId="0" borderId="0" xfId="4" applyNumberFormat="1" applyFont="1" applyBorder="1" applyAlignment="1" applyProtection="1">
      <alignment horizontal="left" vertical="center" wrapText="1"/>
    </xf>
    <xf numFmtId="49" fontId="9" fillId="0" borderId="0" xfId="4" applyNumberFormat="1" applyFont="1" applyAlignment="1" applyProtection="1">
      <alignment horizontal="center" vertical="center" wrapText="1"/>
    </xf>
    <xf numFmtId="168" fontId="9" fillId="0" borderId="0" xfId="7" applyNumberFormat="1" applyFont="1" applyBorder="1" applyAlignment="1" applyProtection="1">
      <alignment horizontal="center" vertical="justify" wrapText="1"/>
    </xf>
    <xf numFmtId="168" fontId="4" fillId="0" borderId="0" xfId="0" applyNumberFormat="1" applyFont="1" applyAlignment="1" applyProtection="1"/>
    <xf numFmtId="1" fontId="9" fillId="0" borderId="0" xfId="7" applyNumberFormat="1" applyFont="1" applyBorder="1" applyAlignment="1" applyProtection="1">
      <alignment horizontal="center" vertical="justify" wrapText="1"/>
    </xf>
    <xf numFmtId="0" fontId="4" fillId="0" borderId="0" xfId="0" applyFont="1" applyAlignment="1" applyProtection="1"/>
    <xf numFmtId="0" fontId="9" fillId="0" borderId="0" xfId="7" applyNumberFormat="1" applyFont="1" applyAlignment="1" applyProtection="1">
      <alignment horizontal="left" vertical="justify"/>
    </xf>
    <xf numFmtId="168" fontId="9" fillId="0" borderId="0" xfId="7" applyNumberFormat="1" applyFont="1" applyBorder="1" applyAlignment="1" applyProtection="1">
      <alignment horizontal="left" vertical="justify"/>
    </xf>
    <xf numFmtId="1" fontId="9" fillId="0" borderId="0" xfId="5" applyNumberFormat="1" applyFont="1" applyAlignment="1" applyProtection="1">
      <alignment horizontal="center" vertical="center" wrapText="1"/>
      <protection locked="0"/>
    </xf>
    <xf numFmtId="49" fontId="9" fillId="0" borderId="0" xfId="5" applyNumberFormat="1" applyFont="1" applyAlignment="1" applyProtection="1">
      <alignment horizontal="center" vertical="center" wrapText="1"/>
      <protection locked="0"/>
    </xf>
    <xf numFmtId="0" fontId="8" fillId="0" borderId="0" xfId="9" applyFont="1" applyAlignment="1" applyProtection="1">
      <alignment horizontal="right" vertical="top" wrapText="1"/>
    </xf>
    <xf numFmtId="0" fontId="4" fillId="0" borderId="0" xfId="0" applyFont="1" applyAlignment="1" applyProtection="1">
      <alignment horizontal="right"/>
    </xf>
    <xf numFmtId="0" fontId="8" fillId="0" borderId="0" xfId="7" applyFont="1" applyAlignment="1" applyProtection="1">
      <alignment horizontal="right"/>
    </xf>
    <xf numFmtId="0" fontId="3" fillId="0" borderId="0" xfId="6" applyNumberFormat="1" applyFont="1" applyAlignment="1" applyProtection="1">
      <alignment horizontal="left" vertical="center" wrapText="1"/>
      <protection locked="0"/>
    </xf>
    <xf numFmtId="168" fontId="3" fillId="0" borderId="0" xfId="7" applyNumberFormat="1" applyFont="1" applyAlignment="1" applyProtection="1">
      <alignment horizontal="left" vertical="justify"/>
      <protection locked="0"/>
    </xf>
    <xf numFmtId="0" fontId="3" fillId="0" borderId="0" xfId="6" applyFont="1" applyAlignment="1" applyProtection="1">
      <alignment horizontal="left"/>
      <protection locked="0"/>
    </xf>
  </cellXfs>
  <cellStyles count="13">
    <cellStyle name="Comma" xfId="1" builtinId="3"/>
    <cellStyle name="Currency" xfId="2" builtinId="4"/>
    <cellStyle name="Euro" xfId="3"/>
    <cellStyle name="Normal" xfId="0" builtinId="0"/>
    <cellStyle name="Normal_El. 7.3" xfId="4"/>
    <cellStyle name="Normal_El. 7.4" xfId="5"/>
    <cellStyle name="Normal_El. 7.5" xfId="6"/>
    <cellStyle name="Normal_El.7.2" xfId="7"/>
    <cellStyle name="Normal_Spravki_kod" xfId="8"/>
    <cellStyle name="Normal_Баланс" xfId="9"/>
    <cellStyle name="Normal_Отч.парич.поток" xfId="10"/>
    <cellStyle name="Normal_Отч.прих-разх" xfId="11"/>
    <cellStyle name="Normal_Отч.собств.кап.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86"/>
  <sheetViews>
    <sheetView tabSelected="1" view="pageBreakPreview" topLeftCell="A40" zoomScale="90" zoomScaleSheetLayoutView="90" workbookViewId="0">
      <selection activeCell="G94" sqref="G94:H94"/>
    </sheetView>
  </sheetViews>
  <sheetFormatPr defaultColWidth="9.28515625" defaultRowHeight="12.75"/>
  <cols>
    <col min="1" max="1" width="43.7109375" style="144" customWidth="1"/>
    <col min="2" max="2" width="9.85546875" style="144" customWidth="1"/>
    <col min="3" max="3" width="11.140625" style="144" customWidth="1"/>
    <col min="4" max="4" width="14" style="144" customWidth="1"/>
    <col min="5" max="5" width="70.7109375" style="144" customWidth="1"/>
    <col min="6" max="6" width="9.42578125" style="149" customWidth="1"/>
    <col min="7" max="7" width="12.7109375" style="144" customWidth="1"/>
    <col min="8" max="8" width="18.7109375" style="150" customWidth="1"/>
    <col min="9" max="9" width="3.42578125" style="124" customWidth="1"/>
    <col min="10" max="16384" width="9.28515625" style="124"/>
  </cols>
  <sheetData>
    <row r="1" spans="1:8" ht="15">
      <c r="A1" s="162" t="s">
        <v>0</v>
      </c>
      <c r="B1" s="163"/>
      <c r="C1" s="164"/>
      <c r="D1" s="164"/>
      <c r="E1" s="164"/>
      <c r="F1" s="145"/>
      <c r="G1" s="146"/>
      <c r="H1" s="147"/>
    </row>
    <row r="2" spans="1:8" ht="15">
      <c r="A2" s="165"/>
      <c r="B2" s="165"/>
      <c r="C2" s="166"/>
      <c r="D2" s="166"/>
      <c r="E2" s="166"/>
      <c r="F2" s="145"/>
      <c r="G2" s="146"/>
      <c r="H2" s="147"/>
    </row>
    <row r="3" spans="1:8" ht="15">
      <c r="A3" s="559" t="s">
        <v>1</v>
      </c>
      <c r="B3" s="560"/>
      <c r="C3" s="560"/>
      <c r="D3" s="560"/>
      <c r="E3" s="406" t="s">
        <v>845</v>
      </c>
      <c r="F3" s="167" t="s">
        <v>2</v>
      </c>
      <c r="G3" s="147"/>
      <c r="H3" s="405">
        <v>175113002</v>
      </c>
    </row>
    <row r="4" spans="1:8" ht="15">
      <c r="A4" s="559" t="s">
        <v>3</v>
      </c>
      <c r="B4" s="565"/>
      <c r="C4" s="565"/>
      <c r="D4" s="565"/>
      <c r="E4" s="440" t="s">
        <v>805</v>
      </c>
      <c r="F4" s="561" t="s">
        <v>4</v>
      </c>
      <c r="G4" s="562"/>
      <c r="H4" s="405"/>
    </row>
    <row r="5" spans="1:8" ht="15">
      <c r="A5" s="559" t="s">
        <v>5</v>
      </c>
      <c r="B5" s="560"/>
      <c r="C5" s="560"/>
      <c r="D5" s="560"/>
      <c r="E5" s="441" t="s">
        <v>846</v>
      </c>
      <c r="F5" s="145"/>
      <c r="G5" s="146"/>
      <c r="H5" s="169" t="s">
        <v>6</v>
      </c>
    </row>
    <row r="6" spans="1:8" ht="15.75" thickBot="1">
      <c r="A6" s="125"/>
      <c r="B6" s="125"/>
      <c r="C6" s="168"/>
      <c r="D6" s="169"/>
      <c r="E6" s="169"/>
      <c r="F6" s="145"/>
      <c r="G6" s="146"/>
      <c r="H6" s="169"/>
    </row>
    <row r="7" spans="1:8" ht="28.5">
      <c r="A7" s="170" t="s">
        <v>7</v>
      </c>
      <c r="B7" s="171" t="s">
        <v>8</v>
      </c>
      <c r="C7" s="172" t="s">
        <v>9</v>
      </c>
      <c r="D7" s="172" t="s">
        <v>10</v>
      </c>
      <c r="E7" s="173" t="s">
        <v>11</v>
      </c>
      <c r="F7" s="171" t="s">
        <v>8</v>
      </c>
      <c r="G7" s="172" t="s">
        <v>12</v>
      </c>
      <c r="H7" s="174" t="s">
        <v>13</v>
      </c>
    </row>
    <row r="8" spans="1:8" ht="14.25">
      <c r="A8" s="175" t="s">
        <v>14</v>
      </c>
      <c r="B8" s="176" t="s">
        <v>15</v>
      </c>
      <c r="C8" s="176">
        <v>1</v>
      </c>
      <c r="D8" s="176">
        <v>2</v>
      </c>
      <c r="E8" s="177" t="s">
        <v>14</v>
      </c>
      <c r="F8" s="176" t="s">
        <v>15</v>
      </c>
      <c r="G8" s="176">
        <v>1</v>
      </c>
      <c r="H8" s="178">
        <v>2</v>
      </c>
    </row>
    <row r="9" spans="1:8" ht="15">
      <c r="A9" s="391" t="s">
        <v>16</v>
      </c>
      <c r="B9" s="179"/>
      <c r="C9" s="180"/>
      <c r="D9" s="181"/>
      <c r="E9" s="389" t="s">
        <v>17</v>
      </c>
      <c r="F9" s="182"/>
      <c r="G9" s="183"/>
      <c r="H9" s="184"/>
    </row>
    <row r="10" spans="1:8" ht="15">
      <c r="A10" s="185" t="s">
        <v>18</v>
      </c>
      <c r="B10" s="186"/>
      <c r="C10" s="180"/>
      <c r="D10" s="181"/>
      <c r="E10" s="187" t="s">
        <v>19</v>
      </c>
      <c r="F10" s="188"/>
      <c r="G10" s="189"/>
      <c r="H10" s="190"/>
    </row>
    <row r="11" spans="1:8" ht="15">
      <c r="A11" s="185" t="s">
        <v>20</v>
      </c>
      <c r="B11" s="191" t="s">
        <v>21</v>
      </c>
      <c r="C11" s="126"/>
      <c r="D11" s="126"/>
      <c r="E11" s="187" t="s">
        <v>22</v>
      </c>
      <c r="F11" s="192" t="s">
        <v>23</v>
      </c>
      <c r="G11" s="127">
        <v>2100</v>
      </c>
      <c r="H11" s="127">
        <v>2100</v>
      </c>
    </row>
    <row r="12" spans="1:8" ht="15">
      <c r="A12" s="185" t="s">
        <v>24</v>
      </c>
      <c r="B12" s="191" t="s">
        <v>25</v>
      </c>
      <c r="C12" s="126"/>
      <c r="D12" s="126"/>
      <c r="E12" s="187" t="s">
        <v>26</v>
      </c>
      <c r="F12" s="192" t="s">
        <v>27</v>
      </c>
      <c r="G12" s="128">
        <v>2100</v>
      </c>
      <c r="H12" s="128">
        <v>2100</v>
      </c>
    </row>
    <row r="13" spans="1:8" ht="15">
      <c r="A13" s="185" t="s">
        <v>28</v>
      </c>
      <c r="B13" s="191" t="s">
        <v>29</v>
      </c>
      <c r="C13" s="126"/>
      <c r="D13" s="126"/>
      <c r="E13" s="187" t="s">
        <v>30</v>
      </c>
      <c r="F13" s="192" t="s">
        <v>31</v>
      </c>
      <c r="G13" s="128"/>
      <c r="H13" s="128"/>
    </row>
    <row r="14" spans="1:8" ht="15">
      <c r="A14" s="185" t="s">
        <v>32</v>
      </c>
      <c r="B14" s="191" t="s">
        <v>33</v>
      </c>
      <c r="C14" s="126"/>
      <c r="D14" s="126"/>
      <c r="E14" s="193" t="s">
        <v>34</v>
      </c>
      <c r="F14" s="192" t="s">
        <v>35</v>
      </c>
      <c r="G14" s="266"/>
      <c r="H14" s="266"/>
    </row>
    <row r="15" spans="1:8" ht="15">
      <c r="A15" s="185" t="s">
        <v>36</v>
      </c>
      <c r="B15" s="191" t="s">
        <v>37</v>
      </c>
      <c r="C15" s="126"/>
      <c r="D15" s="126"/>
      <c r="E15" s="193" t="s">
        <v>38</v>
      </c>
      <c r="F15" s="192" t="s">
        <v>39</v>
      </c>
      <c r="G15" s="266"/>
      <c r="H15" s="266"/>
    </row>
    <row r="16" spans="1:8" ht="15">
      <c r="A16" s="185" t="s">
        <v>40</v>
      </c>
      <c r="B16" s="194" t="s">
        <v>41</v>
      </c>
      <c r="C16" s="126"/>
      <c r="D16" s="126"/>
      <c r="E16" s="193" t="s">
        <v>42</v>
      </c>
      <c r="F16" s="192" t="s">
        <v>43</v>
      </c>
      <c r="G16" s="266"/>
      <c r="H16" s="266"/>
    </row>
    <row r="17" spans="1:18" ht="25.5">
      <c r="A17" s="185" t="s">
        <v>44</v>
      </c>
      <c r="B17" s="191" t="s">
        <v>45</v>
      </c>
      <c r="C17" s="126"/>
      <c r="D17" s="126"/>
      <c r="E17" s="193" t="s">
        <v>46</v>
      </c>
      <c r="F17" s="195" t="s">
        <v>47</v>
      </c>
      <c r="G17" s="129">
        <f>G11+G14+G15+G16</f>
        <v>2100</v>
      </c>
      <c r="H17" s="129">
        <f>H11+H14+H15+H16</f>
        <v>2100</v>
      </c>
      <c r="I17" s="240"/>
      <c r="J17" s="240"/>
      <c r="K17" s="240"/>
      <c r="L17" s="240"/>
      <c r="M17" s="240"/>
      <c r="N17" s="240"/>
      <c r="O17" s="240"/>
      <c r="P17" s="240"/>
      <c r="Q17" s="240"/>
      <c r="R17" s="240"/>
    </row>
    <row r="18" spans="1:18" ht="15">
      <c r="A18" s="185" t="s">
        <v>48</v>
      </c>
      <c r="B18" s="191" t="s">
        <v>49</v>
      </c>
      <c r="C18" s="126"/>
      <c r="D18" s="126"/>
      <c r="E18" s="187" t="s">
        <v>50</v>
      </c>
      <c r="F18" s="196"/>
      <c r="G18" s="197"/>
      <c r="H18" s="198"/>
    </row>
    <row r="19" spans="1:18" ht="15">
      <c r="A19" s="185" t="s">
        <v>51</v>
      </c>
      <c r="B19" s="199" t="s">
        <v>52</v>
      </c>
      <c r="C19" s="130">
        <f>SUM(C11:C18)</f>
        <v>0</v>
      </c>
      <c r="D19" s="130">
        <f>SUM(D11:D18)</f>
        <v>0</v>
      </c>
      <c r="E19" s="187" t="s">
        <v>53</v>
      </c>
      <c r="F19" s="192" t="s">
        <v>54</v>
      </c>
      <c r="G19" s="127">
        <v>8941</v>
      </c>
      <c r="H19" s="127">
        <v>8941</v>
      </c>
      <c r="I19" s="240"/>
      <c r="J19" s="240"/>
      <c r="K19" s="240"/>
      <c r="L19" s="240"/>
      <c r="M19" s="240"/>
      <c r="N19" s="240"/>
      <c r="O19" s="240"/>
    </row>
    <row r="20" spans="1:18" ht="15">
      <c r="A20" s="185" t="s">
        <v>55</v>
      </c>
      <c r="B20" s="199" t="s">
        <v>56</v>
      </c>
      <c r="C20" s="126">
        <v>24130</v>
      </c>
      <c r="D20" s="126">
        <v>26003</v>
      </c>
      <c r="E20" s="187" t="s">
        <v>57</v>
      </c>
      <c r="F20" s="192" t="s">
        <v>58</v>
      </c>
      <c r="G20" s="133"/>
      <c r="H20" s="133"/>
    </row>
    <row r="21" spans="1:18" ht="15">
      <c r="A21" s="185" t="s">
        <v>59</v>
      </c>
      <c r="B21" s="200" t="s">
        <v>60</v>
      </c>
      <c r="C21" s="126"/>
      <c r="D21" s="126"/>
      <c r="E21" s="201" t="s">
        <v>61</v>
      </c>
      <c r="F21" s="192" t="s">
        <v>62</v>
      </c>
      <c r="G21" s="131">
        <f>SUM(G22:G24)</f>
        <v>18937</v>
      </c>
      <c r="H21" s="131">
        <f>SUM(H22:H24)</f>
        <v>18937</v>
      </c>
      <c r="I21" s="240"/>
      <c r="J21" s="240"/>
      <c r="K21" s="240"/>
      <c r="L21" s="240"/>
      <c r="M21" s="241"/>
      <c r="N21" s="240"/>
      <c r="O21" s="240"/>
      <c r="P21" s="240"/>
      <c r="Q21" s="240"/>
      <c r="R21" s="240"/>
    </row>
    <row r="22" spans="1:18" ht="15">
      <c r="A22" s="185" t="s">
        <v>63</v>
      </c>
      <c r="B22" s="191"/>
      <c r="C22" s="202"/>
      <c r="D22" s="130"/>
      <c r="E22" s="193" t="s">
        <v>64</v>
      </c>
      <c r="F22" s="192" t="s">
        <v>65</v>
      </c>
      <c r="G22" s="127">
        <v>18937</v>
      </c>
      <c r="H22" s="127">
        <v>18937</v>
      </c>
    </row>
    <row r="23" spans="1:18" ht="15">
      <c r="A23" s="185" t="s">
        <v>66</v>
      </c>
      <c r="B23" s="191" t="s">
        <v>67</v>
      </c>
      <c r="C23" s="126"/>
      <c r="D23" s="126"/>
      <c r="E23" s="203" t="s">
        <v>68</v>
      </c>
      <c r="F23" s="192" t="s">
        <v>69</v>
      </c>
      <c r="G23" s="127"/>
      <c r="H23" s="127"/>
      <c r="M23" s="132"/>
    </row>
    <row r="24" spans="1:18" ht="15">
      <c r="A24" s="185" t="s">
        <v>70</v>
      </c>
      <c r="B24" s="191" t="s">
        <v>71</v>
      </c>
      <c r="C24" s="126"/>
      <c r="D24" s="126"/>
      <c r="E24" s="187" t="s">
        <v>72</v>
      </c>
      <c r="F24" s="192" t="s">
        <v>73</v>
      </c>
      <c r="G24" s="127"/>
      <c r="H24" s="127"/>
    </row>
    <row r="25" spans="1:18" ht="15">
      <c r="A25" s="185" t="s">
        <v>74</v>
      </c>
      <c r="B25" s="191" t="s">
        <v>75</v>
      </c>
      <c r="C25" s="126"/>
      <c r="D25" s="126"/>
      <c r="E25" s="203" t="s">
        <v>76</v>
      </c>
      <c r="F25" s="195" t="s">
        <v>77</v>
      </c>
      <c r="G25" s="129">
        <f>G19+G20+G21</f>
        <v>27878</v>
      </c>
      <c r="H25" s="129">
        <f>H19+H20+H21</f>
        <v>27878</v>
      </c>
      <c r="I25" s="240"/>
      <c r="J25" s="240"/>
      <c r="K25" s="240"/>
      <c r="L25" s="240"/>
      <c r="M25" s="241"/>
      <c r="N25" s="240"/>
      <c r="O25" s="240"/>
      <c r="P25" s="240"/>
      <c r="Q25" s="240"/>
      <c r="R25" s="240"/>
    </row>
    <row r="26" spans="1:18" ht="15">
      <c r="A26" s="185" t="s">
        <v>78</v>
      </c>
      <c r="B26" s="191" t="s">
        <v>79</v>
      </c>
      <c r="C26" s="126"/>
      <c r="D26" s="126"/>
      <c r="E26" s="187" t="s">
        <v>80</v>
      </c>
      <c r="F26" s="196"/>
      <c r="G26" s="197"/>
      <c r="H26" s="198"/>
    </row>
    <row r="27" spans="1:18" ht="15">
      <c r="A27" s="185" t="s">
        <v>81</v>
      </c>
      <c r="B27" s="200" t="s">
        <v>82</v>
      </c>
      <c r="C27" s="130">
        <f>SUM(C23:C26)</f>
        <v>0</v>
      </c>
      <c r="D27" s="130">
        <f>SUM(D23:D26)</f>
        <v>0</v>
      </c>
      <c r="E27" s="203" t="s">
        <v>83</v>
      </c>
      <c r="F27" s="192" t="s">
        <v>84</v>
      </c>
      <c r="G27" s="129">
        <f>SUM(G28:G30)</f>
        <v>-12796</v>
      </c>
      <c r="H27" s="129">
        <f>SUM(H28:H30)</f>
        <v>-10220</v>
      </c>
      <c r="I27" s="240"/>
      <c r="J27" s="240"/>
      <c r="K27" s="240"/>
      <c r="L27" s="240"/>
      <c r="M27" s="241"/>
      <c r="N27" s="240"/>
      <c r="O27" s="240"/>
      <c r="P27" s="240"/>
      <c r="Q27" s="240"/>
      <c r="R27" s="240"/>
    </row>
    <row r="28" spans="1:18" ht="15">
      <c r="A28" s="185"/>
      <c r="B28" s="191"/>
      <c r="C28" s="202"/>
      <c r="D28" s="130"/>
      <c r="E28" s="187" t="s">
        <v>85</v>
      </c>
      <c r="F28" s="192" t="s">
        <v>86</v>
      </c>
      <c r="G28" s="127"/>
      <c r="H28" s="127"/>
    </row>
    <row r="29" spans="1:18" ht="15">
      <c r="A29" s="185" t="s">
        <v>87</v>
      </c>
      <c r="B29" s="191"/>
      <c r="C29" s="202"/>
      <c r="D29" s="130"/>
      <c r="E29" s="201" t="s">
        <v>88</v>
      </c>
      <c r="F29" s="192" t="s">
        <v>89</v>
      </c>
      <c r="G29" s="266">
        <v>-12796</v>
      </c>
      <c r="H29" s="266">
        <v>-10220</v>
      </c>
      <c r="M29" s="132"/>
    </row>
    <row r="30" spans="1:18" ht="15">
      <c r="A30" s="185" t="s">
        <v>90</v>
      </c>
      <c r="B30" s="191" t="s">
        <v>91</v>
      </c>
      <c r="C30" s="126"/>
      <c r="D30" s="126"/>
      <c r="E30" s="187" t="s">
        <v>92</v>
      </c>
      <c r="F30" s="192" t="s">
        <v>93</v>
      </c>
      <c r="G30" s="133"/>
      <c r="H30" s="133"/>
    </row>
    <row r="31" spans="1:18" ht="15">
      <c r="A31" s="185" t="s">
        <v>94</v>
      </c>
      <c r="B31" s="191" t="s">
        <v>95</v>
      </c>
      <c r="C31" s="267"/>
      <c r="D31" s="267"/>
      <c r="E31" s="203" t="s">
        <v>96</v>
      </c>
      <c r="F31" s="192" t="s">
        <v>97</v>
      </c>
      <c r="G31" s="127"/>
      <c r="H31" s="127"/>
      <c r="M31" s="132"/>
    </row>
    <row r="32" spans="1:18" ht="15">
      <c r="A32" s="185" t="s">
        <v>98</v>
      </c>
      <c r="B32" s="200" t="s">
        <v>99</v>
      </c>
      <c r="C32" s="130">
        <f>C30+C31</f>
        <v>0</v>
      </c>
      <c r="D32" s="130">
        <f>D30+D31</f>
        <v>0</v>
      </c>
      <c r="E32" s="193" t="s">
        <v>100</v>
      </c>
      <c r="F32" s="192" t="s">
        <v>101</v>
      </c>
      <c r="G32" s="266">
        <v>-179</v>
      </c>
      <c r="H32" s="266">
        <v>-175</v>
      </c>
      <c r="I32" s="240"/>
      <c r="J32" s="240"/>
      <c r="K32" s="240"/>
      <c r="L32" s="240"/>
      <c r="M32" s="240"/>
      <c r="N32" s="240"/>
      <c r="O32" s="240"/>
    </row>
    <row r="33" spans="1:18" ht="15">
      <c r="A33" s="185" t="s">
        <v>102</v>
      </c>
      <c r="B33" s="194"/>
      <c r="C33" s="202"/>
      <c r="D33" s="130"/>
      <c r="E33" s="203" t="s">
        <v>103</v>
      </c>
      <c r="F33" s="195" t="s">
        <v>104</v>
      </c>
      <c r="G33" s="129">
        <f>G27+G31+G32</f>
        <v>-12975</v>
      </c>
      <c r="H33" s="129">
        <f>H27+H31+H32</f>
        <v>-10395</v>
      </c>
      <c r="I33" s="240"/>
      <c r="J33" s="240"/>
      <c r="K33" s="240"/>
      <c r="L33" s="240"/>
      <c r="M33" s="240"/>
      <c r="N33" s="240"/>
      <c r="O33" s="240"/>
      <c r="P33" s="240"/>
      <c r="Q33" s="240"/>
      <c r="R33" s="240"/>
    </row>
    <row r="34" spans="1:18" ht="15">
      <c r="A34" s="185" t="s">
        <v>793</v>
      </c>
      <c r="B34" s="194" t="s">
        <v>105</v>
      </c>
      <c r="C34" s="130">
        <f>SUM(C35:C38)</f>
        <v>0</v>
      </c>
      <c r="D34" s="130">
        <f>SUM(D35:D38)</f>
        <v>0</v>
      </c>
      <c r="E34" s="187"/>
      <c r="F34" s="204"/>
      <c r="G34" s="205"/>
      <c r="H34" s="206"/>
      <c r="I34" s="240"/>
      <c r="J34" s="240"/>
      <c r="K34" s="240"/>
      <c r="L34" s="240"/>
      <c r="M34" s="240"/>
      <c r="N34" s="240"/>
    </row>
    <row r="35" spans="1:18" ht="15">
      <c r="A35" s="185" t="s">
        <v>106</v>
      </c>
      <c r="B35" s="191" t="s">
        <v>107</v>
      </c>
      <c r="C35" s="126"/>
      <c r="D35" s="126"/>
      <c r="E35" s="207"/>
      <c r="F35" s="208"/>
      <c r="G35" s="209"/>
      <c r="H35" s="210"/>
    </row>
    <row r="36" spans="1:18" ht="15">
      <c r="A36" s="185" t="s">
        <v>108</v>
      </c>
      <c r="B36" s="191" t="s">
        <v>109</v>
      </c>
      <c r="C36" s="126"/>
      <c r="D36" s="126"/>
      <c r="E36" s="187" t="s">
        <v>110</v>
      </c>
      <c r="F36" s="211" t="s">
        <v>111</v>
      </c>
      <c r="G36" s="129">
        <f>G25+G17+G33</f>
        <v>17003</v>
      </c>
      <c r="H36" s="129">
        <f>H25+H17+H33</f>
        <v>19583</v>
      </c>
      <c r="I36" s="240"/>
      <c r="J36" s="240"/>
      <c r="K36" s="240"/>
      <c r="L36" s="240"/>
      <c r="M36" s="240"/>
      <c r="N36" s="240"/>
      <c r="O36" s="240"/>
      <c r="P36" s="240"/>
      <c r="Q36" s="240"/>
      <c r="R36" s="240"/>
    </row>
    <row r="37" spans="1:18" ht="15">
      <c r="A37" s="185" t="s">
        <v>112</v>
      </c>
      <c r="B37" s="191" t="s">
        <v>113</v>
      </c>
      <c r="C37" s="126"/>
      <c r="D37" s="126"/>
      <c r="E37" s="187"/>
      <c r="F37" s="212"/>
      <c r="G37" s="205"/>
      <c r="H37" s="206"/>
      <c r="M37" s="132"/>
    </row>
    <row r="38" spans="1:18" ht="15">
      <c r="A38" s="185" t="s">
        <v>114</v>
      </c>
      <c r="B38" s="191" t="s">
        <v>115</v>
      </c>
      <c r="C38" s="126"/>
      <c r="D38" s="126"/>
      <c r="E38" s="213"/>
      <c r="F38" s="208"/>
      <c r="G38" s="209"/>
      <c r="H38" s="210"/>
    </row>
    <row r="39" spans="1:18" ht="15">
      <c r="A39" s="185" t="s">
        <v>116</v>
      </c>
      <c r="B39" s="214" t="s">
        <v>117</v>
      </c>
      <c r="C39" s="134">
        <f>C40+C41+C43</f>
        <v>0</v>
      </c>
      <c r="D39" s="134">
        <f>D40+D41+D43</f>
        <v>0</v>
      </c>
      <c r="E39" s="390" t="s">
        <v>118</v>
      </c>
      <c r="F39" s="211" t="s">
        <v>119</v>
      </c>
      <c r="G39" s="133"/>
      <c r="H39" s="133"/>
      <c r="I39" s="240"/>
      <c r="J39" s="240"/>
      <c r="K39" s="240"/>
      <c r="L39" s="240"/>
      <c r="M39" s="241"/>
      <c r="N39" s="240"/>
      <c r="O39" s="240"/>
    </row>
    <row r="40" spans="1:18" ht="15">
      <c r="A40" s="185" t="s">
        <v>120</v>
      </c>
      <c r="B40" s="214" t="s">
        <v>121</v>
      </c>
      <c r="C40" s="126"/>
      <c r="D40" s="126"/>
      <c r="E40" s="193"/>
      <c r="F40" s="212"/>
      <c r="G40" s="205"/>
      <c r="H40" s="206"/>
    </row>
    <row r="41" spans="1:18" ht="15">
      <c r="A41" s="185" t="s">
        <v>122</v>
      </c>
      <c r="B41" s="214" t="s">
        <v>123</v>
      </c>
      <c r="C41" s="126"/>
      <c r="D41" s="126"/>
      <c r="E41" s="390" t="s">
        <v>124</v>
      </c>
      <c r="F41" s="215"/>
      <c r="G41" s="216"/>
      <c r="H41" s="217"/>
    </row>
    <row r="42" spans="1:18" ht="15">
      <c r="A42" s="185" t="s">
        <v>125</v>
      </c>
      <c r="B42" s="214" t="s">
        <v>126</v>
      </c>
      <c r="C42" s="135"/>
      <c r="D42" s="135"/>
      <c r="E42" s="187" t="s">
        <v>127</v>
      </c>
      <c r="F42" s="208"/>
      <c r="G42" s="209"/>
      <c r="H42" s="210"/>
    </row>
    <row r="43" spans="1:18" ht="15">
      <c r="A43" s="185" t="s">
        <v>128</v>
      </c>
      <c r="B43" s="214" t="s">
        <v>129</v>
      </c>
      <c r="C43" s="126"/>
      <c r="D43" s="126"/>
      <c r="E43" s="193" t="s">
        <v>130</v>
      </c>
      <c r="F43" s="192" t="s">
        <v>131</v>
      </c>
      <c r="G43" s="127"/>
      <c r="H43" s="127"/>
      <c r="M43" s="132"/>
    </row>
    <row r="44" spans="1:18" ht="15">
      <c r="A44" s="185" t="s">
        <v>132</v>
      </c>
      <c r="B44" s="214" t="s">
        <v>133</v>
      </c>
      <c r="C44" s="126"/>
      <c r="D44" s="126"/>
      <c r="E44" s="218" t="s">
        <v>134</v>
      </c>
      <c r="F44" s="192" t="s">
        <v>135</v>
      </c>
      <c r="G44" s="127"/>
      <c r="H44" s="127"/>
    </row>
    <row r="45" spans="1:18" ht="15">
      <c r="A45" s="185" t="s">
        <v>136</v>
      </c>
      <c r="B45" s="199" t="s">
        <v>137</v>
      </c>
      <c r="C45" s="130">
        <f>C34+C39+C44</f>
        <v>0</v>
      </c>
      <c r="D45" s="130">
        <f>D34+D39+D44</f>
        <v>0</v>
      </c>
      <c r="E45" s="201" t="s">
        <v>138</v>
      </c>
      <c r="F45" s="192" t="s">
        <v>139</v>
      </c>
      <c r="G45" s="127"/>
      <c r="H45" s="127"/>
      <c r="I45" s="240"/>
      <c r="J45" s="240"/>
      <c r="K45" s="240"/>
      <c r="L45" s="240"/>
      <c r="M45" s="241"/>
      <c r="N45" s="240"/>
      <c r="O45" s="240"/>
    </row>
    <row r="46" spans="1:18" ht="15">
      <c r="A46" s="185" t="s">
        <v>140</v>
      </c>
      <c r="B46" s="191"/>
      <c r="C46" s="202"/>
      <c r="D46" s="130"/>
      <c r="E46" s="187" t="s">
        <v>141</v>
      </c>
      <c r="F46" s="192" t="s">
        <v>142</v>
      </c>
      <c r="G46" s="127"/>
      <c r="H46" s="127"/>
    </row>
    <row r="47" spans="1:18" ht="15">
      <c r="A47" s="185" t="s">
        <v>143</v>
      </c>
      <c r="B47" s="191" t="s">
        <v>144</v>
      </c>
      <c r="C47" s="126"/>
      <c r="D47" s="126"/>
      <c r="E47" s="201" t="s">
        <v>145</v>
      </c>
      <c r="F47" s="192" t="s">
        <v>146</v>
      </c>
      <c r="G47" s="127">
        <v>8017</v>
      </c>
      <c r="H47" s="127">
        <v>7446</v>
      </c>
      <c r="M47" s="132"/>
    </row>
    <row r="48" spans="1:18" ht="15">
      <c r="A48" s="185" t="s">
        <v>147</v>
      </c>
      <c r="B48" s="194" t="s">
        <v>148</v>
      </c>
      <c r="C48" s="126"/>
      <c r="D48" s="126"/>
      <c r="E48" s="187" t="s">
        <v>149</v>
      </c>
      <c r="F48" s="192" t="s">
        <v>150</v>
      </c>
      <c r="G48" s="127"/>
      <c r="H48" s="127"/>
    </row>
    <row r="49" spans="1:18" ht="15">
      <c r="A49" s="185" t="s">
        <v>151</v>
      </c>
      <c r="B49" s="191" t="s">
        <v>152</v>
      </c>
      <c r="C49" s="126"/>
      <c r="D49" s="126"/>
      <c r="E49" s="201" t="s">
        <v>51</v>
      </c>
      <c r="F49" s="195" t="s">
        <v>153</v>
      </c>
      <c r="G49" s="129">
        <f>SUM(G43:G48)</f>
        <v>8017</v>
      </c>
      <c r="H49" s="129">
        <f>SUM(H43:H48)</f>
        <v>7446</v>
      </c>
      <c r="I49" s="240"/>
      <c r="J49" s="240"/>
      <c r="K49" s="240"/>
      <c r="L49" s="240"/>
      <c r="M49" s="240"/>
      <c r="N49" s="240"/>
      <c r="O49" s="240"/>
      <c r="P49" s="240"/>
      <c r="Q49" s="240"/>
      <c r="R49" s="240"/>
    </row>
    <row r="50" spans="1:18" ht="15">
      <c r="A50" s="185" t="s">
        <v>78</v>
      </c>
      <c r="B50" s="191" t="s">
        <v>154</v>
      </c>
      <c r="C50" s="126"/>
      <c r="D50" s="126"/>
      <c r="E50" s="187"/>
      <c r="F50" s="192"/>
      <c r="G50" s="202"/>
      <c r="H50" s="129"/>
    </row>
    <row r="51" spans="1:18" ht="15">
      <c r="A51" s="185" t="s">
        <v>155</v>
      </c>
      <c r="B51" s="199" t="s">
        <v>156</v>
      </c>
      <c r="C51" s="130">
        <f>SUM(C47:C50)</f>
        <v>0</v>
      </c>
      <c r="D51" s="130">
        <f>SUM(D47:D50)</f>
        <v>0</v>
      </c>
      <c r="E51" s="201" t="s">
        <v>157</v>
      </c>
      <c r="F51" s="195" t="s">
        <v>158</v>
      </c>
      <c r="G51" s="127"/>
      <c r="H51" s="127"/>
      <c r="I51" s="240"/>
      <c r="J51" s="240"/>
      <c r="K51" s="240"/>
      <c r="L51" s="240"/>
      <c r="M51" s="240"/>
      <c r="N51" s="240"/>
      <c r="O51" s="240"/>
    </row>
    <row r="52" spans="1:18" ht="15">
      <c r="A52" s="185" t="s">
        <v>159</v>
      </c>
      <c r="B52" s="199"/>
      <c r="C52" s="202"/>
      <c r="D52" s="130"/>
      <c r="E52" s="187" t="s">
        <v>160</v>
      </c>
      <c r="F52" s="195" t="s">
        <v>161</v>
      </c>
      <c r="G52" s="127"/>
      <c r="H52" s="127"/>
    </row>
    <row r="53" spans="1:18" ht="15">
      <c r="A53" s="185" t="s">
        <v>162</v>
      </c>
      <c r="B53" s="199" t="s">
        <v>163</v>
      </c>
      <c r="C53" s="126"/>
      <c r="D53" s="126"/>
      <c r="E53" s="187" t="s">
        <v>164</v>
      </c>
      <c r="F53" s="195" t="s">
        <v>165</v>
      </c>
      <c r="G53" s="127"/>
      <c r="H53" s="127"/>
    </row>
    <row r="54" spans="1:18" ht="15">
      <c r="A54" s="185" t="s">
        <v>166</v>
      </c>
      <c r="B54" s="199" t="s">
        <v>167</v>
      </c>
      <c r="C54" s="126"/>
      <c r="D54" s="126"/>
      <c r="E54" s="187" t="s">
        <v>168</v>
      </c>
      <c r="F54" s="195" t="s">
        <v>169</v>
      </c>
      <c r="G54" s="127"/>
      <c r="H54" s="127"/>
    </row>
    <row r="55" spans="1:18" ht="25.5">
      <c r="A55" s="219" t="s">
        <v>170</v>
      </c>
      <c r="B55" s="220" t="s">
        <v>171</v>
      </c>
      <c r="C55" s="130">
        <f>C19+C20+C21+C27+C32+C45+C51+C53+C54</f>
        <v>24130</v>
      </c>
      <c r="D55" s="130">
        <f>D19+D20+D21+D27+D32+D45+D51+D53+D54</f>
        <v>26003</v>
      </c>
      <c r="E55" s="187" t="s">
        <v>172</v>
      </c>
      <c r="F55" s="211" t="s">
        <v>173</v>
      </c>
      <c r="G55" s="129">
        <f>G49+G51+G52+G53+G54</f>
        <v>8017</v>
      </c>
      <c r="H55" s="129">
        <f>H49+H51+H52+H53+H54</f>
        <v>7446</v>
      </c>
      <c r="I55" s="240"/>
      <c r="J55" s="240"/>
      <c r="K55" s="240"/>
      <c r="L55" s="240"/>
      <c r="M55" s="241"/>
      <c r="N55" s="240"/>
      <c r="O55" s="240"/>
      <c r="P55" s="240"/>
      <c r="Q55" s="240"/>
      <c r="R55" s="240"/>
    </row>
    <row r="56" spans="1:18" ht="15">
      <c r="A56" s="392" t="s">
        <v>174</v>
      </c>
      <c r="B56" s="194"/>
      <c r="C56" s="202"/>
      <c r="D56" s="130"/>
      <c r="E56" s="187"/>
      <c r="F56" s="221"/>
      <c r="G56" s="202"/>
      <c r="H56" s="129"/>
    </row>
    <row r="57" spans="1:18" ht="15">
      <c r="A57" s="185" t="s">
        <v>175</v>
      </c>
      <c r="B57" s="191"/>
      <c r="C57" s="202"/>
      <c r="D57" s="130"/>
      <c r="E57" s="395" t="s">
        <v>176</v>
      </c>
      <c r="F57" s="221"/>
      <c r="G57" s="202"/>
      <c r="H57" s="129"/>
      <c r="M57" s="132"/>
    </row>
    <row r="58" spans="1:18" ht="15">
      <c r="A58" s="185" t="s">
        <v>177</v>
      </c>
      <c r="B58" s="191" t="s">
        <v>178</v>
      </c>
      <c r="C58" s="126"/>
      <c r="D58" s="126"/>
      <c r="E58" s="187" t="s">
        <v>127</v>
      </c>
      <c r="F58" s="222"/>
      <c r="G58" s="202"/>
      <c r="H58" s="129"/>
    </row>
    <row r="59" spans="1:18" ht="15">
      <c r="A59" s="185" t="s">
        <v>179</v>
      </c>
      <c r="B59" s="191" t="s">
        <v>180</v>
      </c>
      <c r="C59" s="126"/>
      <c r="D59" s="126"/>
      <c r="E59" s="201" t="s">
        <v>181</v>
      </c>
      <c r="F59" s="192" t="s">
        <v>182</v>
      </c>
      <c r="G59" s="127"/>
      <c r="H59" s="127"/>
      <c r="M59" s="132"/>
    </row>
    <row r="60" spans="1:18" ht="15">
      <c r="A60" s="185" t="s">
        <v>183</v>
      </c>
      <c r="B60" s="191" t="s">
        <v>184</v>
      </c>
      <c r="C60" s="126"/>
      <c r="D60" s="126"/>
      <c r="E60" s="187" t="s">
        <v>185</v>
      </c>
      <c r="F60" s="192" t="s">
        <v>186</v>
      </c>
      <c r="G60" s="127"/>
      <c r="H60" s="127"/>
    </row>
    <row r="61" spans="1:18" ht="15">
      <c r="A61" s="185" t="s">
        <v>187</v>
      </c>
      <c r="B61" s="194" t="s">
        <v>188</v>
      </c>
      <c r="C61" s="126"/>
      <c r="D61" s="126"/>
      <c r="E61" s="193" t="s">
        <v>189</v>
      </c>
      <c r="F61" s="222" t="s">
        <v>190</v>
      </c>
      <c r="G61" s="129">
        <f>SUM(G62:G68)</f>
        <v>7</v>
      </c>
      <c r="H61" s="129">
        <f>SUM(H62:H68)</f>
        <v>28</v>
      </c>
      <c r="I61" s="240"/>
      <c r="J61" s="240"/>
      <c r="K61" s="240"/>
      <c r="L61" s="240"/>
      <c r="M61" s="241"/>
      <c r="N61" s="240"/>
      <c r="O61" s="240"/>
      <c r="P61" s="240"/>
      <c r="Q61" s="240"/>
      <c r="R61" s="240"/>
    </row>
    <row r="62" spans="1:18" ht="15">
      <c r="A62" s="185" t="s">
        <v>191</v>
      </c>
      <c r="B62" s="194" t="s">
        <v>192</v>
      </c>
      <c r="C62" s="126"/>
      <c r="D62" s="126"/>
      <c r="E62" s="193" t="s">
        <v>193</v>
      </c>
      <c r="F62" s="192" t="s">
        <v>194</v>
      </c>
      <c r="G62" s="127"/>
      <c r="H62" s="127"/>
    </row>
    <row r="63" spans="1:18" ht="15">
      <c r="A63" s="185" t="s">
        <v>195</v>
      </c>
      <c r="B63" s="191" t="s">
        <v>196</v>
      </c>
      <c r="C63" s="126"/>
      <c r="D63" s="126"/>
      <c r="E63" s="187" t="s">
        <v>197</v>
      </c>
      <c r="F63" s="192" t="s">
        <v>198</v>
      </c>
      <c r="G63" s="127"/>
      <c r="H63" s="127"/>
      <c r="M63" s="132"/>
    </row>
    <row r="64" spans="1:18" ht="15">
      <c r="A64" s="185" t="s">
        <v>51</v>
      </c>
      <c r="B64" s="199" t="s">
        <v>199</v>
      </c>
      <c r="C64" s="130">
        <f>SUM(C58:C63)</f>
        <v>0</v>
      </c>
      <c r="D64" s="130">
        <f>SUM(D58:D63)</f>
        <v>0</v>
      </c>
      <c r="E64" s="187" t="s">
        <v>200</v>
      </c>
      <c r="F64" s="192" t="s">
        <v>201</v>
      </c>
      <c r="G64" s="127">
        <v>7</v>
      </c>
      <c r="H64" s="127">
        <v>28</v>
      </c>
      <c r="I64" s="240"/>
      <c r="J64" s="240"/>
      <c r="K64" s="240"/>
      <c r="L64" s="240"/>
      <c r="M64" s="240"/>
      <c r="N64" s="240"/>
      <c r="O64" s="240"/>
    </row>
    <row r="65" spans="1:18" ht="15">
      <c r="A65" s="185"/>
      <c r="B65" s="199"/>
      <c r="C65" s="202"/>
      <c r="D65" s="130"/>
      <c r="E65" s="187" t="s">
        <v>202</v>
      </c>
      <c r="F65" s="192" t="s">
        <v>203</v>
      </c>
      <c r="G65" s="127"/>
      <c r="H65" s="127"/>
    </row>
    <row r="66" spans="1:18" ht="15">
      <c r="A66" s="185" t="s">
        <v>204</v>
      </c>
      <c r="B66" s="191"/>
      <c r="C66" s="202"/>
      <c r="D66" s="130"/>
      <c r="E66" s="187" t="s">
        <v>205</v>
      </c>
      <c r="F66" s="192" t="s">
        <v>206</v>
      </c>
      <c r="G66" s="127"/>
      <c r="H66" s="127"/>
    </row>
    <row r="67" spans="1:18" ht="15">
      <c r="A67" s="185" t="s">
        <v>207</v>
      </c>
      <c r="B67" s="191" t="s">
        <v>208</v>
      </c>
      <c r="C67" s="126"/>
      <c r="D67" s="126"/>
      <c r="E67" s="187" t="s">
        <v>209</v>
      </c>
      <c r="F67" s="192" t="s">
        <v>210</v>
      </c>
      <c r="G67" s="127"/>
      <c r="H67" s="127"/>
    </row>
    <row r="68" spans="1:18" ht="15">
      <c r="A68" s="185" t="s">
        <v>211</v>
      </c>
      <c r="B68" s="191" t="s">
        <v>212</v>
      </c>
      <c r="C68" s="126"/>
      <c r="D68" s="126"/>
      <c r="E68" s="187" t="s">
        <v>213</v>
      </c>
      <c r="F68" s="192" t="s">
        <v>214</v>
      </c>
      <c r="G68" s="127"/>
      <c r="H68" s="127"/>
    </row>
    <row r="69" spans="1:18" ht="15">
      <c r="A69" s="185" t="s">
        <v>215</v>
      </c>
      <c r="B69" s="191" t="s">
        <v>216</v>
      </c>
      <c r="C69" s="126"/>
      <c r="D69" s="126"/>
      <c r="E69" s="201" t="s">
        <v>78</v>
      </c>
      <c r="F69" s="192" t="s">
        <v>217</v>
      </c>
      <c r="G69" s="127">
        <v>55</v>
      </c>
      <c r="H69" s="127">
        <v>29</v>
      </c>
    </row>
    <row r="70" spans="1:18" ht="15">
      <c r="A70" s="185" t="s">
        <v>218</v>
      </c>
      <c r="B70" s="191" t="s">
        <v>219</v>
      </c>
      <c r="C70" s="126"/>
      <c r="D70" s="126"/>
      <c r="E70" s="187" t="s">
        <v>220</v>
      </c>
      <c r="F70" s="192" t="s">
        <v>221</v>
      </c>
      <c r="G70" s="127"/>
      <c r="H70" s="127"/>
    </row>
    <row r="71" spans="1:18" ht="15">
      <c r="A71" s="185" t="s">
        <v>222</v>
      </c>
      <c r="B71" s="191" t="s">
        <v>223</v>
      </c>
      <c r="C71" s="126"/>
      <c r="D71" s="126"/>
      <c r="E71" s="203" t="s">
        <v>46</v>
      </c>
      <c r="F71" s="223" t="s">
        <v>224</v>
      </c>
      <c r="G71" s="136">
        <f>G59+G60+G61+G69+G70</f>
        <v>62</v>
      </c>
      <c r="H71" s="136">
        <f>H59+H60+H61+H69+H70</f>
        <v>57</v>
      </c>
      <c r="I71" s="240"/>
      <c r="J71" s="240"/>
      <c r="K71" s="240"/>
      <c r="L71" s="240"/>
      <c r="M71" s="240"/>
      <c r="N71" s="240"/>
      <c r="O71" s="240"/>
      <c r="P71" s="240"/>
      <c r="Q71" s="240"/>
      <c r="R71" s="240"/>
    </row>
    <row r="72" spans="1:18" ht="15">
      <c r="A72" s="185" t="s">
        <v>225</v>
      </c>
      <c r="B72" s="191" t="s">
        <v>226</v>
      </c>
      <c r="C72" s="126"/>
      <c r="D72" s="126"/>
      <c r="E72" s="193"/>
      <c r="F72" s="224"/>
      <c r="G72" s="225"/>
      <c r="H72" s="226"/>
    </row>
    <row r="73" spans="1:18" ht="15">
      <c r="A73" s="185" t="s">
        <v>227</v>
      </c>
      <c r="B73" s="191" t="s">
        <v>228</v>
      </c>
      <c r="C73" s="126"/>
      <c r="D73" s="126"/>
      <c r="E73" s="138"/>
      <c r="F73" s="227"/>
      <c r="G73" s="228"/>
      <c r="H73" s="229"/>
    </row>
    <row r="74" spans="1:18" ht="15">
      <c r="A74" s="185" t="s">
        <v>229</v>
      </c>
      <c r="B74" s="191" t="s">
        <v>230</v>
      </c>
      <c r="C74" s="126">
        <v>4</v>
      </c>
      <c r="D74" s="126">
        <v>9</v>
      </c>
      <c r="E74" s="187" t="s">
        <v>231</v>
      </c>
      <c r="F74" s="230" t="s">
        <v>232</v>
      </c>
      <c r="G74" s="127"/>
      <c r="H74" s="127"/>
    </row>
    <row r="75" spans="1:18" ht="15">
      <c r="A75" s="185" t="s">
        <v>76</v>
      </c>
      <c r="B75" s="199" t="s">
        <v>233</v>
      </c>
      <c r="C75" s="130">
        <f>SUM(C67:C74)</f>
        <v>4</v>
      </c>
      <c r="D75" s="130">
        <f>SUM(D67:D74)</f>
        <v>9</v>
      </c>
      <c r="E75" s="201" t="s">
        <v>160</v>
      </c>
      <c r="F75" s="195" t="s">
        <v>234</v>
      </c>
      <c r="G75" s="127"/>
      <c r="H75" s="127"/>
      <c r="I75" s="240"/>
      <c r="J75" s="240"/>
      <c r="K75" s="240"/>
      <c r="L75" s="240"/>
      <c r="M75" s="240"/>
      <c r="N75" s="240"/>
      <c r="O75" s="240"/>
    </row>
    <row r="76" spans="1:18" ht="15">
      <c r="A76" s="185"/>
      <c r="B76" s="191"/>
      <c r="C76" s="202"/>
      <c r="D76" s="130"/>
      <c r="E76" s="187" t="s">
        <v>235</v>
      </c>
      <c r="F76" s="195" t="s">
        <v>236</v>
      </c>
      <c r="G76" s="127"/>
      <c r="H76" s="127"/>
    </row>
    <row r="77" spans="1:18" ht="15">
      <c r="A77" s="185" t="s">
        <v>237</v>
      </c>
      <c r="B77" s="191"/>
      <c r="C77" s="202"/>
      <c r="D77" s="130"/>
      <c r="E77" s="187"/>
      <c r="F77" s="231"/>
      <c r="G77" s="232"/>
      <c r="H77" s="233"/>
      <c r="M77" s="132"/>
    </row>
    <row r="78" spans="1:18" ht="15">
      <c r="A78" s="185" t="s">
        <v>238</v>
      </c>
      <c r="B78" s="191" t="s">
        <v>239</v>
      </c>
      <c r="C78" s="130">
        <f>SUM(C79:C81)</f>
        <v>0</v>
      </c>
      <c r="D78" s="130">
        <f>SUM(D79:D81)</f>
        <v>0</v>
      </c>
      <c r="E78" s="187"/>
      <c r="F78" s="232"/>
      <c r="G78" s="232"/>
      <c r="H78" s="233"/>
      <c r="I78" s="240"/>
      <c r="J78" s="240"/>
      <c r="K78" s="240"/>
      <c r="L78" s="240"/>
      <c r="M78" s="240"/>
      <c r="N78" s="240"/>
    </row>
    <row r="79" spans="1:18" ht="15">
      <c r="A79" s="185" t="s">
        <v>240</v>
      </c>
      <c r="B79" s="191" t="s">
        <v>241</v>
      </c>
      <c r="C79" s="126"/>
      <c r="D79" s="126"/>
      <c r="E79" s="201" t="s">
        <v>242</v>
      </c>
      <c r="F79" s="211" t="s">
        <v>243</v>
      </c>
      <c r="G79" s="137">
        <f>G71+G74+G75+G76</f>
        <v>62</v>
      </c>
      <c r="H79" s="137">
        <f>H71+H74+H75+H76</f>
        <v>57</v>
      </c>
      <c r="I79" s="240"/>
      <c r="J79" s="240"/>
      <c r="K79" s="240"/>
      <c r="L79" s="240"/>
      <c r="M79" s="240"/>
      <c r="N79" s="240"/>
      <c r="O79" s="240"/>
      <c r="P79" s="240"/>
      <c r="Q79" s="240"/>
      <c r="R79" s="240"/>
    </row>
    <row r="80" spans="1:18" ht="15">
      <c r="A80" s="185" t="s">
        <v>244</v>
      </c>
      <c r="B80" s="191" t="s">
        <v>245</v>
      </c>
      <c r="C80" s="126"/>
      <c r="D80" s="126"/>
      <c r="E80" s="187"/>
      <c r="F80" s="234"/>
      <c r="G80" s="235"/>
      <c r="H80" s="236"/>
    </row>
    <row r="81" spans="1:18" ht="15">
      <c r="A81" s="185" t="s">
        <v>246</v>
      </c>
      <c r="B81" s="191" t="s">
        <v>247</v>
      </c>
      <c r="C81" s="126"/>
      <c r="D81" s="126"/>
      <c r="E81" s="138"/>
      <c r="F81" s="235"/>
      <c r="G81" s="235"/>
      <c r="H81" s="236"/>
    </row>
    <row r="82" spans="1:18" ht="15">
      <c r="A82" s="185" t="s">
        <v>248</v>
      </c>
      <c r="B82" s="191" t="s">
        <v>249</v>
      </c>
      <c r="C82" s="126"/>
      <c r="D82" s="126"/>
      <c r="E82" s="213"/>
      <c r="F82" s="235"/>
      <c r="G82" s="235"/>
      <c r="H82" s="236"/>
    </row>
    <row r="83" spans="1:18" ht="15">
      <c r="A83" s="185" t="s">
        <v>132</v>
      </c>
      <c r="B83" s="191" t="s">
        <v>250</v>
      </c>
      <c r="C83" s="126"/>
      <c r="D83" s="126"/>
      <c r="E83" s="138"/>
      <c r="F83" s="235"/>
      <c r="G83" s="235"/>
      <c r="H83" s="236"/>
    </row>
    <row r="84" spans="1:18" ht="15">
      <c r="A84" s="185" t="s">
        <v>251</v>
      </c>
      <c r="B84" s="199" t="s">
        <v>252</v>
      </c>
      <c r="C84" s="130">
        <f>C83+C82+C78</f>
        <v>0</v>
      </c>
      <c r="D84" s="130">
        <f>D83+D82+D78</f>
        <v>0</v>
      </c>
      <c r="E84" s="213"/>
      <c r="F84" s="235"/>
      <c r="G84" s="235"/>
      <c r="H84" s="236"/>
      <c r="I84" s="240"/>
      <c r="J84" s="240"/>
      <c r="K84" s="240"/>
      <c r="L84" s="240"/>
      <c r="M84" s="240"/>
      <c r="N84" s="240"/>
    </row>
    <row r="85" spans="1:18" ht="15">
      <c r="A85" s="185"/>
      <c r="B85" s="199"/>
      <c r="C85" s="202"/>
      <c r="D85" s="130"/>
      <c r="E85" s="138"/>
      <c r="F85" s="235"/>
      <c r="G85" s="235"/>
      <c r="H85" s="236"/>
      <c r="M85" s="132"/>
    </row>
    <row r="86" spans="1:18" ht="15">
      <c r="A86" s="185" t="s">
        <v>253</v>
      </c>
      <c r="B86" s="191"/>
      <c r="C86" s="202"/>
      <c r="D86" s="130"/>
      <c r="E86" s="213"/>
      <c r="F86" s="235"/>
      <c r="G86" s="235"/>
      <c r="H86" s="236"/>
    </row>
    <row r="87" spans="1:18" ht="15">
      <c r="A87" s="185" t="s">
        <v>254</v>
      </c>
      <c r="B87" s="191" t="s">
        <v>255</v>
      </c>
      <c r="C87" s="126"/>
      <c r="D87" s="126"/>
      <c r="E87" s="138"/>
      <c r="F87" s="235"/>
      <c r="G87" s="235"/>
      <c r="H87" s="236"/>
      <c r="M87" s="132"/>
    </row>
    <row r="88" spans="1:18" ht="15">
      <c r="A88" s="185" t="s">
        <v>256</v>
      </c>
      <c r="B88" s="191" t="s">
        <v>257</v>
      </c>
      <c r="C88" s="126">
        <v>942</v>
      </c>
      <c r="D88" s="126">
        <v>1070</v>
      </c>
      <c r="E88" s="213"/>
      <c r="F88" s="235"/>
      <c r="G88" s="235"/>
      <c r="H88" s="236"/>
    </row>
    <row r="89" spans="1:18" ht="15">
      <c r="A89" s="185" t="s">
        <v>258</v>
      </c>
      <c r="B89" s="191" t="s">
        <v>259</v>
      </c>
      <c r="C89" s="126"/>
      <c r="D89" s="126"/>
      <c r="E89" s="213"/>
      <c r="F89" s="235"/>
      <c r="G89" s="235"/>
      <c r="H89" s="236"/>
      <c r="M89" s="132"/>
    </row>
    <row r="90" spans="1:18" ht="15">
      <c r="A90" s="185" t="s">
        <v>260</v>
      </c>
      <c r="B90" s="191" t="s">
        <v>261</v>
      </c>
      <c r="C90" s="126"/>
      <c r="D90" s="126"/>
      <c r="E90" s="213"/>
      <c r="F90" s="235"/>
      <c r="G90" s="235"/>
      <c r="H90" s="236"/>
    </row>
    <row r="91" spans="1:18" ht="15">
      <c r="A91" s="185" t="s">
        <v>262</v>
      </c>
      <c r="B91" s="199" t="s">
        <v>263</v>
      </c>
      <c r="C91" s="130">
        <f>SUM(C87:C90)</f>
        <v>942</v>
      </c>
      <c r="D91" s="130">
        <f>SUM(D87:D90)</f>
        <v>1070</v>
      </c>
      <c r="E91" s="213"/>
      <c r="F91" s="235"/>
      <c r="G91" s="235"/>
      <c r="H91" s="236"/>
      <c r="I91" s="240"/>
      <c r="J91" s="240"/>
      <c r="K91" s="240"/>
      <c r="L91" s="240"/>
      <c r="M91" s="241"/>
      <c r="N91" s="240"/>
    </row>
    <row r="92" spans="1:18" ht="15">
      <c r="A92" s="185" t="s">
        <v>264</v>
      </c>
      <c r="B92" s="199" t="s">
        <v>265</v>
      </c>
      <c r="C92" s="126">
        <v>6</v>
      </c>
      <c r="D92" s="126">
        <v>4</v>
      </c>
      <c r="E92" s="213"/>
      <c r="F92" s="235"/>
      <c r="G92" s="235"/>
      <c r="H92" s="236"/>
    </row>
    <row r="93" spans="1:18" ht="15">
      <c r="A93" s="185" t="s">
        <v>266</v>
      </c>
      <c r="B93" s="237" t="s">
        <v>267</v>
      </c>
      <c r="C93" s="130">
        <f>C64+C75+C84+C91+C92</f>
        <v>952</v>
      </c>
      <c r="D93" s="130">
        <f>D64+D75+D84+D91+D92</f>
        <v>1083</v>
      </c>
      <c r="E93" s="138"/>
      <c r="F93" s="235"/>
      <c r="G93" s="235"/>
      <c r="H93" s="236"/>
      <c r="I93" s="240"/>
      <c r="J93" s="240"/>
      <c r="K93" s="240"/>
      <c r="L93" s="240"/>
      <c r="M93" s="241"/>
      <c r="N93" s="240"/>
    </row>
    <row r="94" spans="1:18" ht="15.75" thickBot="1">
      <c r="A94" s="393" t="s">
        <v>268</v>
      </c>
      <c r="B94" s="238" t="s">
        <v>269</v>
      </c>
      <c r="C94" s="139">
        <f>C93+C55</f>
        <v>25082</v>
      </c>
      <c r="D94" s="139">
        <f>D93+D55</f>
        <v>27086</v>
      </c>
      <c r="E94" s="394" t="s">
        <v>270</v>
      </c>
      <c r="F94" s="239" t="s">
        <v>271</v>
      </c>
      <c r="G94" s="140">
        <f>G36+G39+G55+G79</f>
        <v>25082</v>
      </c>
      <c r="H94" s="140">
        <f>H36+H39+H55+H79</f>
        <v>27086</v>
      </c>
      <c r="I94" s="240"/>
      <c r="J94" s="240"/>
      <c r="K94" s="240"/>
      <c r="L94" s="240"/>
      <c r="M94" s="240"/>
      <c r="N94" s="240"/>
      <c r="O94" s="240"/>
      <c r="P94" s="240"/>
      <c r="Q94" s="240"/>
      <c r="R94" s="240"/>
    </row>
    <row r="95" spans="1:18" ht="15">
      <c r="A95" s="141"/>
      <c r="B95" s="142"/>
      <c r="C95" s="141"/>
      <c r="D95" s="141"/>
      <c r="E95" s="143"/>
      <c r="F95" s="121"/>
      <c r="G95" s="122"/>
      <c r="H95" s="123"/>
      <c r="M95" s="132"/>
    </row>
    <row r="96" spans="1:18" ht="15">
      <c r="A96" s="376" t="s">
        <v>794</v>
      </c>
      <c r="B96" s="377"/>
      <c r="C96" s="125"/>
      <c r="D96" s="125"/>
      <c r="E96" s="378"/>
      <c r="F96" s="145"/>
      <c r="G96" s="146"/>
      <c r="H96" s="147"/>
      <c r="M96" s="132"/>
    </row>
    <row r="97" spans="1:13" ht="15">
      <c r="A97" s="376"/>
      <c r="B97" s="377"/>
      <c r="C97" s="125"/>
      <c r="D97" s="125"/>
      <c r="E97" s="378"/>
      <c r="F97" s="145"/>
      <c r="G97" s="146"/>
      <c r="H97" s="147"/>
      <c r="M97" s="132"/>
    </row>
    <row r="98" spans="1:13" ht="15">
      <c r="A98" s="28" t="s">
        <v>847</v>
      </c>
      <c r="B98" s="377"/>
      <c r="C98" s="563" t="s">
        <v>273</v>
      </c>
      <c r="D98" s="563"/>
      <c r="E98" s="563"/>
      <c r="F98" s="145"/>
      <c r="G98" s="146"/>
      <c r="H98" s="147"/>
      <c r="M98" s="132"/>
    </row>
    <row r="99" spans="1:13" ht="15">
      <c r="C99" s="28"/>
      <c r="D99" s="1"/>
      <c r="E99" s="28"/>
      <c r="F99" s="145"/>
      <c r="G99" s="146"/>
      <c r="H99" s="147"/>
    </row>
    <row r="100" spans="1:13" ht="15">
      <c r="A100" s="148"/>
      <c r="B100" s="148"/>
      <c r="C100" s="563" t="s">
        <v>799</v>
      </c>
      <c r="D100" s="564"/>
      <c r="E100" s="564"/>
    </row>
    <row r="102" spans="1:13">
      <c r="E102" s="151"/>
    </row>
    <row r="104" spans="1:13">
      <c r="M104" s="132"/>
    </row>
    <row r="106" spans="1:13">
      <c r="M106" s="132"/>
    </row>
    <row r="108" spans="1:13">
      <c r="E108" s="151"/>
      <c r="M108" s="132"/>
    </row>
    <row r="110" spans="1:13">
      <c r="E110" s="151"/>
      <c r="M110" s="132"/>
    </row>
    <row r="118" spans="5:13">
      <c r="E118" s="151"/>
    </row>
    <row r="120" spans="5:13">
      <c r="E120" s="151"/>
      <c r="M120" s="132"/>
    </row>
    <row r="122" spans="5:13">
      <c r="E122" s="151"/>
      <c r="M122" s="132"/>
    </row>
    <row r="124" spans="5:13">
      <c r="E124" s="151"/>
    </row>
    <row r="126" spans="5:13">
      <c r="E126" s="151"/>
      <c r="M126" s="132"/>
    </row>
    <row r="128" spans="5:13">
      <c r="E128" s="151"/>
      <c r="M128" s="132"/>
    </row>
    <row r="130" spans="5:13">
      <c r="M130" s="132"/>
    </row>
    <row r="132" spans="5:13">
      <c r="M132" s="132"/>
    </row>
    <row r="134" spans="5:13">
      <c r="M134" s="132"/>
    </row>
    <row r="136" spans="5:13">
      <c r="E136" s="151"/>
      <c r="M136" s="132"/>
    </row>
    <row r="138" spans="5:13">
      <c r="E138" s="151"/>
      <c r="M138" s="132"/>
    </row>
    <row r="140" spans="5:13">
      <c r="E140" s="151"/>
      <c r="M140" s="132"/>
    </row>
    <row r="142" spans="5:13">
      <c r="E142" s="151"/>
      <c r="M142" s="132"/>
    </row>
    <row r="144" spans="5:13">
      <c r="E144" s="151"/>
    </row>
    <row r="146" spans="5:13">
      <c r="E146" s="151"/>
    </row>
    <row r="148" spans="5:13">
      <c r="E148" s="151"/>
    </row>
    <row r="150" spans="5:13">
      <c r="E150" s="151"/>
      <c r="M150" s="132"/>
    </row>
    <row r="152" spans="5:13">
      <c r="M152" s="132"/>
    </row>
    <row r="154" spans="5:13">
      <c r="M154" s="132"/>
    </row>
    <row r="160" spans="5:13">
      <c r="E160" s="151"/>
    </row>
    <row r="162" spans="5:5">
      <c r="E162" s="151"/>
    </row>
    <row r="164" spans="5:5">
      <c r="E164" s="151"/>
    </row>
    <row r="166" spans="5:5">
      <c r="E166" s="151"/>
    </row>
    <row r="168" spans="5:5">
      <c r="E168" s="151"/>
    </row>
    <row r="176" spans="5:5">
      <c r="E176" s="151"/>
    </row>
    <row r="178" spans="5:5">
      <c r="E178" s="151"/>
    </row>
    <row r="180" spans="5:5">
      <c r="E180" s="151"/>
    </row>
    <row r="182" spans="5:5">
      <c r="E182" s="151"/>
    </row>
    <row r="186" spans="5:5">
      <c r="E186" s="151"/>
    </row>
  </sheetData>
  <sheetProtection password="CF7A" sheet="1" objects="1" scenarios="1"/>
  <mergeCells count="6">
    <mergeCell ref="A3:D3"/>
    <mergeCell ref="A5:D5"/>
    <mergeCell ref="F4:G4"/>
    <mergeCell ref="C100:E100"/>
    <mergeCell ref="A4:D4"/>
    <mergeCell ref="C98:E98"/>
  </mergeCells>
  <phoneticPr fontId="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8 C20:D21 C23:D26 C30:D30 C35:D38 C40:D44 C47:D50 C53:D54 C58:D63 C67:D74 C79:D83 C87:D90 C92:D92 G11:H13 G74:H76 G22:H24 G28:H28 G31:H31 G19:H19 G43:H48 G51:H54 G59:H60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1:D31 G14:H16 G29:H29 G32:H32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0:H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0:H20 G39:H39">
      <formula1>-999999999999990</formula1>
      <formula2>9999999999999990</formula2>
    </dataValidation>
  </dataValidations>
  <printOptions horizontalCentered="1"/>
  <pageMargins left="0.24" right="0.24" top="0.38" bottom="0.38" header="0.17" footer="0.17"/>
  <pageSetup paperSize="9" scale="52" orientation="portrait" r:id="rId1"/>
  <headerFooter alignWithMargins="0">
    <oddHeader>&amp;R&amp;"Times New Roman Cyr,Regular"&amp;9СПРАВКА ПО ОБРАЗЕЦ  №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66"/>
  <sheetViews>
    <sheetView view="pageBreakPreview" topLeftCell="A13" zoomScaleNormal="85" zoomScaleSheetLayoutView="100" workbookViewId="0">
      <selection activeCell="G19" sqref="G19"/>
    </sheetView>
  </sheetViews>
  <sheetFormatPr defaultColWidth="9.28515625" defaultRowHeight="12"/>
  <cols>
    <col min="1" max="1" width="48.140625" style="495" customWidth="1"/>
    <col min="2" max="2" width="12.140625" style="495" customWidth="1"/>
    <col min="3" max="3" width="13" style="472" customWidth="1"/>
    <col min="4" max="4" width="12.7109375" style="472" customWidth="1"/>
    <col min="5" max="5" width="37.28515625" style="495" customWidth="1"/>
    <col min="6" max="6" width="9" style="495" customWidth="1"/>
    <col min="7" max="7" width="11.7109375" style="472" customWidth="1"/>
    <col min="8" max="8" width="13.140625" style="472" customWidth="1"/>
    <col min="9" max="16384" width="9.28515625" style="472"/>
  </cols>
  <sheetData>
    <row r="1" spans="1:18">
      <c r="A1" s="407" t="s">
        <v>274</v>
      </c>
      <c r="B1" s="407"/>
      <c r="C1" s="408"/>
      <c r="D1" s="409"/>
      <c r="E1" s="410"/>
      <c r="F1" s="410"/>
      <c r="G1" s="471"/>
      <c r="H1" s="471"/>
    </row>
    <row r="2" spans="1:18" ht="15">
      <c r="A2" s="411" t="s">
        <v>1</v>
      </c>
      <c r="B2" s="568" t="str">
        <f>'справка №1-БАЛАНС'!E3</f>
        <v>И АР ДЖИ Капитал - 3 АДСИЦ</v>
      </c>
      <c r="C2" s="568"/>
      <c r="D2" s="568"/>
      <c r="E2" s="568"/>
      <c r="F2" s="570" t="s">
        <v>2</v>
      </c>
      <c r="G2" s="570"/>
      <c r="H2" s="462">
        <f>'справка №1-БАЛАНС'!H3</f>
        <v>175113002</v>
      </c>
    </row>
    <row r="3" spans="1:18" ht="15">
      <c r="A3" s="411" t="s">
        <v>275</v>
      </c>
      <c r="B3" s="568" t="str">
        <f>'справка №1-БАЛАНС'!E4</f>
        <v>неконсолидиран</v>
      </c>
      <c r="C3" s="568"/>
      <c r="D3" s="568"/>
      <c r="E3" s="568"/>
      <c r="F3" s="473" t="s">
        <v>4</v>
      </c>
      <c r="G3" s="463"/>
      <c r="H3" s="463">
        <f>'справка №1-БАЛАНС'!H4</f>
        <v>0</v>
      </c>
    </row>
    <row r="4" spans="1:18" ht="17.45" customHeight="1">
      <c r="A4" s="411" t="s">
        <v>5</v>
      </c>
      <c r="B4" s="569" t="str">
        <f>'справка №1-БАЛАНС'!E5</f>
        <v>01.01 - 31.03.2016 г.</v>
      </c>
      <c r="C4" s="569"/>
      <c r="D4" s="569"/>
      <c r="E4" s="264"/>
      <c r="F4" s="410"/>
      <c r="G4" s="471"/>
      <c r="H4" s="474" t="s">
        <v>276</v>
      </c>
    </row>
    <row r="5" spans="1:18" ht="24">
      <c r="A5" s="242" t="s">
        <v>277</v>
      </c>
      <c r="B5" s="243" t="s">
        <v>8</v>
      </c>
      <c r="C5" s="242" t="s">
        <v>9</v>
      </c>
      <c r="D5" s="244" t="s">
        <v>13</v>
      </c>
      <c r="E5" s="242" t="s">
        <v>278</v>
      </c>
      <c r="F5" s="243" t="s">
        <v>8</v>
      </c>
      <c r="G5" s="242" t="s">
        <v>9</v>
      </c>
      <c r="H5" s="242" t="s">
        <v>13</v>
      </c>
    </row>
    <row r="6" spans="1:18">
      <c r="A6" s="245" t="s">
        <v>14</v>
      </c>
      <c r="B6" s="245" t="s">
        <v>15</v>
      </c>
      <c r="C6" s="245">
        <v>1</v>
      </c>
      <c r="D6" s="245">
        <v>2</v>
      </c>
      <c r="E6" s="245" t="s">
        <v>14</v>
      </c>
      <c r="F6" s="242" t="s">
        <v>15</v>
      </c>
      <c r="G6" s="242">
        <v>1</v>
      </c>
      <c r="H6" s="242">
        <v>2</v>
      </c>
    </row>
    <row r="7" spans="1:18">
      <c r="A7" s="104" t="s">
        <v>279</v>
      </c>
      <c r="B7" s="104"/>
      <c r="C7" s="35"/>
      <c r="D7" s="35"/>
      <c r="E7" s="104" t="s">
        <v>280</v>
      </c>
      <c r="F7" s="254"/>
      <c r="G7" s="475"/>
      <c r="H7" s="475"/>
    </row>
    <row r="8" spans="1:18">
      <c r="A8" s="246" t="s">
        <v>281</v>
      </c>
      <c r="B8" s="246"/>
      <c r="C8" s="247"/>
      <c r="D8" s="33"/>
      <c r="E8" s="246" t="s">
        <v>282</v>
      </c>
      <c r="F8" s="254"/>
      <c r="G8" s="475"/>
      <c r="H8" s="475"/>
    </row>
    <row r="9" spans="1:18">
      <c r="A9" s="248" t="s">
        <v>283</v>
      </c>
      <c r="B9" s="249" t="s">
        <v>284</v>
      </c>
      <c r="C9" s="29"/>
      <c r="D9" s="29"/>
      <c r="E9" s="248" t="s">
        <v>285</v>
      </c>
      <c r="F9" s="476" t="s">
        <v>286</v>
      </c>
      <c r="G9" s="477"/>
      <c r="H9" s="477"/>
    </row>
    <row r="10" spans="1:18">
      <c r="A10" s="248" t="s">
        <v>287</v>
      </c>
      <c r="B10" s="249" t="s">
        <v>288</v>
      </c>
      <c r="C10" s="29">
        <v>50</v>
      </c>
      <c r="D10" s="29">
        <v>59</v>
      </c>
      <c r="E10" s="248" t="s">
        <v>289</v>
      </c>
      <c r="F10" s="476" t="s">
        <v>290</v>
      </c>
      <c r="G10" s="477"/>
      <c r="H10" s="477"/>
    </row>
    <row r="11" spans="1:18">
      <c r="A11" s="248" t="s">
        <v>291</v>
      </c>
      <c r="B11" s="249" t="s">
        <v>292</v>
      </c>
      <c r="C11" s="29"/>
      <c r="D11" s="29"/>
      <c r="E11" s="250" t="s">
        <v>293</v>
      </c>
      <c r="F11" s="476" t="s">
        <v>294</v>
      </c>
      <c r="G11" s="477">
        <v>26</v>
      </c>
      <c r="H11" s="477">
        <v>26</v>
      </c>
    </row>
    <row r="12" spans="1:18">
      <c r="A12" s="248" t="s">
        <v>295</v>
      </c>
      <c r="B12" s="249" t="s">
        <v>296</v>
      </c>
      <c r="C12" s="29">
        <v>5</v>
      </c>
      <c r="D12" s="29">
        <v>5</v>
      </c>
      <c r="E12" s="250" t="s">
        <v>78</v>
      </c>
      <c r="F12" s="476" t="s">
        <v>297</v>
      </c>
      <c r="G12" s="477"/>
      <c r="H12" s="477"/>
    </row>
    <row r="13" spans="1:18">
      <c r="A13" s="248" t="s">
        <v>298</v>
      </c>
      <c r="B13" s="249" t="s">
        <v>299</v>
      </c>
      <c r="C13" s="29"/>
      <c r="D13" s="29"/>
      <c r="E13" s="251" t="s">
        <v>51</v>
      </c>
      <c r="F13" s="478" t="s">
        <v>300</v>
      </c>
      <c r="G13" s="475">
        <f>SUM(G9:G12)</f>
        <v>26</v>
      </c>
      <c r="H13" s="475">
        <f>SUM(H9:H12)</f>
        <v>26</v>
      </c>
      <c r="I13" s="471"/>
      <c r="J13" s="471"/>
      <c r="K13" s="471"/>
      <c r="L13" s="471"/>
      <c r="M13" s="471"/>
      <c r="N13" s="471"/>
      <c r="O13" s="471"/>
      <c r="P13" s="471"/>
      <c r="Q13" s="471"/>
      <c r="R13" s="471"/>
    </row>
    <row r="14" spans="1:18">
      <c r="A14" s="248" t="s">
        <v>301</v>
      </c>
      <c r="B14" s="249" t="s">
        <v>302</v>
      </c>
      <c r="C14" s="29"/>
      <c r="D14" s="29"/>
      <c r="E14" s="250"/>
      <c r="F14" s="479"/>
      <c r="G14" s="480"/>
      <c r="H14" s="480"/>
    </row>
    <row r="15" spans="1:18" ht="24">
      <c r="A15" s="248" t="s">
        <v>303</v>
      </c>
      <c r="B15" s="249" t="s">
        <v>304</v>
      </c>
      <c r="C15" s="30"/>
      <c r="D15" s="30"/>
      <c r="E15" s="246" t="s">
        <v>305</v>
      </c>
      <c r="F15" s="481" t="s">
        <v>306</v>
      </c>
      <c r="G15" s="477"/>
      <c r="H15" s="477"/>
    </row>
    <row r="16" spans="1:18">
      <c r="A16" s="248" t="s">
        <v>307</v>
      </c>
      <c r="B16" s="249" t="s">
        <v>308</v>
      </c>
      <c r="C16" s="30"/>
      <c r="D16" s="30"/>
      <c r="E16" s="248" t="s">
        <v>309</v>
      </c>
      <c r="F16" s="479" t="s">
        <v>310</v>
      </c>
      <c r="G16" s="482"/>
      <c r="H16" s="482"/>
    </row>
    <row r="17" spans="1:18">
      <c r="A17" s="252" t="s">
        <v>311</v>
      </c>
      <c r="B17" s="249" t="s">
        <v>312</v>
      </c>
      <c r="C17" s="31"/>
      <c r="D17" s="31"/>
      <c r="E17" s="246"/>
      <c r="F17" s="254"/>
      <c r="G17" s="480"/>
      <c r="H17" s="480"/>
    </row>
    <row r="18" spans="1:18">
      <c r="A18" s="252" t="s">
        <v>313</v>
      </c>
      <c r="B18" s="249" t="s">
        <v>314</v>
      </c>
      <c r="C18" s="31"/>
      <c r="D18" s="31"/>
      <c r="E18" s="246" t="s">
        <v>315</v>
      </c>
      <c r="F18" s="254"/>
      <c r="G18" s="480"/>
      <c r="H18" s="480"/>
    </row>
    <row r="19" spans="1:18">
      <c r="A19" s="251" t="s">
        <v>51</v>
      </c>
      <c r="B19" s="253" t="s">
        <v>316</v>
      </c>
      <c r="C19" s="32">
        <f>SUM(C9:C15)+C16</f>
        <v>55</v>
      </c>
      <c r="D19" s="32">
        <f>SUM(D9:D15)+D16</f>
        <v>64</v>
      </c>
      <c r="E19" s="254" t="s">
        <v>317</v>
      </c>
      <c r="F19" s="479" t="s">
        <v>318</v>
      </c>
      <c r="G19" s="477"/>
      <c r="H19" s="477">
        <v>1</v>
      </c>
      <c r="I19" s="471"/>
      <c r="J19" s="471"/>
      <c r="K19" s="471"/>
      <c r="L19" s="471"/>
      <c r="M19" s="471"/>
      <c r="N19" s="471"/>
      <c r="O19" s="471"/>
    </row>
    <row r="20" spans="1:18">
      <c r="A20" s="246"/>
      <c r="B20" s="249"/>
      <c r="C20" s="265"/>
      <c r="D20" s="265"/>
      <c r="E20" s="252" t="s">
        <v>319</v>
      </c>
      <c r="F20" s="479" t="s">
        <v>320</v>
      </c>
      <c r="G20" s="477"/>
      <c r="H20" s="477"/>
    </row>
    <row r="21" spans="1:18" ht="24">
      <c r="A21" s="246" t="s">
        <v>321</v>
      </c>
      <c r="B21" s="255"/>
      <c r="C21" s="265"/>
      <c r="D21" s="265"/>
      <c r="E21" s="248" t="s">
        <v>322</v>
      </c>
      <c r="F21" s="479" t="s">
        <v>323</v>
      </c>
      <c r="G21" s="477"/>
      <c r="H21" s="477"/>
    </row>
    <row r="22" spans="1:18" ht="24">
      <c r="A22" s="254" t="s">
        <v>324</v>
      </c>
      <c r="B22" s="255" t="s">
        <v>325</v>
      </c>
      <c r="C22" s="29">
        <v>150</v>
      </c>
      <c r="D22" s="29">
        <v>138</v>
      </c>
      <c r="E22" s="254" t="s">
        <v>326</v>
      </c>
      <c r="F22" s="479" t="s">
        <v>327</v>
      </c>
      <c r="G22" s="477"/>
      <c r="H22" s="477"/>
    </row>
    <row r="23" spans="1:18" ht="24">
      <c r="A23" s="248" t="s">
        <v>328</v>
      </c>
      <c r="B23" s="255" t="s">
        <v>329</v>
      </c>
      <c r="C23" s="29"/>
      <c r="D23" s="29"/>
      <c r="E23" s="248" t="s">
        <v>330</v>
      </c>
      <c r="F23" s="479" t="s">
        <v>331</v>
      </c>
      <c r="G23" s="477"/>
      <c r="H23" s="477"/>
    </row>
    <row r="24" spans="1:18">
      <c r="A24" s="248" t="s">
        <v>332</v>
      </c>
      <c r="B24" s="255" t="s">
        <v>333</v>
      </c>
      <c r="C24" s="29"/>
      <c r="D24" s="29"/>
      <c r="E24" s="251" t="s">
        <v>103</v>
      </c>
      <c r="F24" s="481" t="s">
        <v>334</v>
      </c>
      <c r="G24" s="475">
        <f>SUM(G19:G23)</f>
        <v>0</v>
      </c>
      <c r="H24" s="475">
        <f>SUM(H19:H23)</f>
        <v>1</v>
      </c>
      <c r="I24" s="471"/>
      <c r="J24" s="471"/>
      <c r="K24" s="471"/>
      <c r="L24" s="471"/>
      <c r="M24" s="471"/>
      <c r="N24" s="471"/>
      <c r="O24" s="471"/>
      <c r="P24" s="471"/>
      <c r="Q24" s="471"/>
      <c r="R24" s="471"/>
    </row>
    <row r="25" spans="1:18">
      <c r="A25" s="248" t="s">
        <v>78</v>
      </c>
      <c r="B25" s="255" t="s">
        <v>335</v>
      </c>
      <c r="C25" s="29"/>
      <c r="D25" s="29"/>
      <c r="E25" s="252"/>
      <c r="F25" s="254"/>
      <c r="G25" s="480"/>
      <c r="H25" s="480"/>
    </row>
    <row r="26" spans="1:18">
      <c r="A26" s="251" t="s">
        <v>76</v>
      </c>
      <c r="B26" s="256" t="s">
        <v>336</v>
      </c>
      <c r="C26" s="32">
        <f>SUM(C22:C25)</f>
        <v>150</v>
      </c>
      <c r="D26" s="32">
        <f>SUM(D22:D25)</f>
        <v>138</v>
      </c>
      <c r="E26" s="248"/>
      <c r="F26" s="254"/>
      <c r="G26" s="480"/>
      <c r="H26" s="480"/>
      <c r="I26" s="471"/>
      <c r="J26" s="471"/>
      <c r="K26" s="471"/>
      <c r="L26" s="471"/>
      <c r="M26" s="471"/>
      <c r="N26" s="471"/>
    </row>
    <row r="27" spans="1:18">
      <c r="A27" s="251"/>
      <c r="B27" s="256"/>
      <c r="C27" s="265"/>
      <c r="D27" s="265"/>
      <c r="E27" s="248"/>
      <c r="F27" s="254"/>
      <c r="G27" s="480"/>
      <c r="H27" s="480"/>
    </row>
    <row r="28" spans="1:18">
      <c r="A28" s="104" t="s">
        <v>337</v>
      </c>
      <c r="B28" s="243" t="s">
        <v>338</v>
      </c>
      <c r="C28" s="33">
        <f>C26+C19</f>
        <v>205</v>
      </c>
      <c r="D28" s="33">
        <f>D26+D19</f>
        <v>202</v>
      </c>
      <c r="E28" s="104" t="s">
        <v>339</v>
      </c>
      <c r="F28" s="481" t="s">
        <v>340</v>
      </c>
      <c r="G28" s="475">
        <f>G13+G15+G24</f>
        <v>26</v>
      </c>
      <c r="H28" s="475">
        <f>H13+H15+H24</f>
        <v>27</v>
      </c>
      <c r="I28" s="471"/>
      <c r="J28" s="471"/>
      <c r="K28" s="471"/>
      <c r="L28" s="471"/>
      <c r="M28" s="471"/>
      <c r="N28" s="471"/>
      <c r="O28" s="471"/>
      <c r="P28" s="471"/>
      <c r="Q28" s="471"/>
      <c r="R28" s="471"/>
    </row>
    <row r="29" spans="1:18">
      <c r="A29" s="104"/>
      <c r="B29" s="243"/>
      <c r="C29" s="265"/>
      <c r="D29" s="265"/>
      <c r="E29" s="104"/>
      <c r="F29" s="479"/>
      <c r="G29" s="480"/>
      <c r="H29" s="480"/>
    </row>
    <row r="30" spans="1:18">
      <c r="A30" s="104" t="s">
        <v>341</v>
      </c>
      <c r="B30" s="243" t="s">
        <v>342</v>
      </c>
      <c r="C30" s="33">
        <f>IF((G28-C28)&gt;0,G28-C28,0)</f>
        <v>0</v>
      </c>
      <c r="D30" s="33">
        <f>IF((H28-D28)&gt;0,H28-D28,0)</f>
        <v>0</v>
      </c>
      <c r="E30" s="104" t="s">
        <v>343</v>
      </c>
      <c r="F30" s="481" t="s">
        <v>344</v>
      </c>
      <c r="G30" s="36">
        <f>IF((C28-G28)&gt;0,C28-G28,0)</f>
        <v>179</v>
      </c>
      <c r="H30" s="36">
        <f>IF((D28-H28)&gt;0,D28-H28,0)</f>
        <v>175</v>
      </c>
      <c r="I30" s="471"/>
      <c r="J30" s="471"/>
      <c r="K30" s="471"/>
      <c r="L30" s="471"/>
      <c r="M30" s="471"/>
      <c r="N30" s="471"/>
      <c r="O30" s="471"/>
      <c r="P30" s="471"/>
      <c r="Q30" s="471"/>
      <c r="R30" s="471"/>
    </row>
    <row r="31" spans="1:18" ht="24">
      <c r="A31" s="483" t="s">
        <v>795</v>
      </c>
      <c r="B31" s="256" t="s">
        <v>345</v>
      </c>
      <c r="C31" s="29"/>
      <c r="D31" s="29"/>
      <c r="E31" s="246" t="s">
        <v>798</v>
      </c>
      <c r="F31" s="479" t="s">
        <v>346</v>
      </c>
      <c r="G31" s="477"/>
      <c r="H31" s="477"/>
    </row>
    <row r="32" spans="1:18">
      <c r="A32" s="246" t="s">
        <v>347</v>
      </c>
      <c r="B32" s="257" t="s">
        <v>348</v>
      </c>
      <c r="C32" s="29"/>
      <c r="D32" s="29"/>
      <c r="E32" s="246" t="s">
        <v>349</v>
      </c>
      <c r="F32" s="479" t="s">
        <v>350</v>
      </c>
      <c r="G32" s="477"/>
      <c r="H32" s="477"/>
    </row>
    <row r="33" spans="1:18">
      <c r="A33" s="105" t="s">
        <v>351</v>
      </c>
      <c r="B33" s="256" t="s">
        <v>352</v>
      </c>
      <c r="C33" s="32">
        <f>C28+C31+C32</f>
        <v>205</v>
      </c>
      <c r="D33" s="32">
        <f>D28+D31+D32</f>
        <v>202</v>
      </c>
      <c r="E33" s="104" t="s">
        <v>353</v>
      </c>
      <c r="F33" s="481" t="s">
        <v>354</v>
      </c>
      <c r="G33" s="36">
        <f>G32+G31+G28</f>
        <v>26</v>
      </c>
      <c r="H33" s="36">
        <f>H32+H31+H28</f>
        <v>27</v>
      </c>
      <c r="I33" s="471"/>
      <c r="J33" s="471"/>
      <c r="K33" s="471"/>
      <c r="L33" s="471"/>
      <c r="M33" s="471"/>
      <c r="N33" s="471"/>
      <c r="O33" s="471"/>
      <c r="P33" s="471"/>
      <c r="Q33" s="471"/>
      <c r="R33" s="471"/>
    </row>
    <row r="34" spans="1:18">
      <c r="A34" s="105" t="s">
        <v>355</v>
      </c>
      <c r="B34" s="243" t="s">
        <v>356</v>
      </c>
      <c r="C34" s="33">
        <f>IF((G33-C33)&gt;0,G33-C33,0)</f>
        <v>0</v>
      </c>
      <c r="D34" s="33">
        <f>IF((H33-D33)&gt;0,H33-D33,0)</f>
        <v>0</v>
      </c>
      <c r="E34" s="105" t="s">
        <v>357</v>
      </c>
      <c r="F34" s="481" t="s">
        <v>358</v>
      </c>
      <c r="G34" s="475">
        <f>IF((C33-G33)&gt;0,C33-G33,0)</f>
        <v>179</v>
      </c>
      <c r="H34" s="475">
        <f>IF((D33-H33)&gt;0,D33-H33,0)</f>
        <v>175</v>
      </c>
      <c r="I34" s="471"/>
      <c r="J34" s="471"/>
      <c r="K34" s="471"/>
      <c r="L34" s="471"/>
      <c r="M34" s="471"/>
      <c r="N34" s="471"/>
      <c r="O34" s="471"/>
      <c r="P34" s="471"/>
      <c r="Q34" s="471"/>
      <c r="R34" s="471"/>
    </row>
    <row r="35" spans="1:18">
      <c r="A35" s="246" t="s">
        <v>359</v>
      </c>
      <c r="B35" s="256" t="s">
        <v>360</v>
      </c>
      <c r="C35" s="32">
        <f>C36+C37+C38</f>
        <v>0</v>
      </c>
      <c r="D35" s="32">
        <f>D36+D37+D38</f>
        <v>0</v>
      </c>
      <c r="E35" s="258"/>
      <c r="F35" s="254"/>
      <c r="G35" s="480"/>
      <c r="H35" s="480"/>
      <c r="I35" s="471"/>
      <c r="J35" s="471"/>
      <c r="K35" s="471"/>
      <c r="L35" s="471"/>
      <c r="M35" s="471"/>
      <c r="N35" s="471"/>
    </row>
    <row r="36" spans="1:18">
      <c r="A36" s="259" t="s">
        <v>361</v>
      </c>
      <c r="B36" s="255" t="s">
        <v>362</v>
      </c>
      <c r="C36" s="29"/>
      <c r="D36" s="29"/>
      <c r="E36" s="258"/>
      <c r="F36" s="254"/>
      <c r="G36" s="480"/>
      <c r="H36" s="480"/>
    </row>
    <row r="37" spans="1:18" ht="24">
      <c r="A37" s="259" t="s">
        <v>363</v>
      </c>
      <c r="B37" s="260" t="s">
        <v>364</v>
      </c>
      <c r="C37" s="375"/>
      <c r="D37" s="375"/>
      <c r="E37" s="258"/>
      <c r="F37" s="484"/>
      <c r="G37" s="480"/>
      <c r="H37" s="480"/>
    </row>
    <row r="38" spans="1:18">
      <c r="A38" s="261" t="s">
        <v>365</v>
      </c>
      <c r="B38" s="260" t="s">
        <v>366</v>
      </c>
      <c r="C38" s="103"/>
      <c r="D38" s="103"/>
      <c r="E38" s="258"/>
      <c r="F38" s="484"/>
      <c r="G38" s="480"/>
      <c r="H38" s="480"/>
    </row>
    <row r="39" spans="1:18">
      <c r="A39" s="262" t="s">
        <v>367</v>
      </c>
      <c r="B39" s="106" t="s">
        <v>368</v>
      </c>
      <c r="C39" s="404">
        <f>+IF((G33-C33-C35)&gt;0,G33-C33-C35,0)</f>
        <v>0</v>
      </c>
      <c r="D39" s="404">
        <f>+IF((H33-D33-D35)&gt;0,H33-D33-D35,0)</f>
        <v>0</v>
      </c>
      <c r="E39" s="263" t="s">
        <v>369</v>
      </c>
      <c r="F39" s="485" t="s">
        <v>370</v>
      </c>
      <c r="G39" s="486">
        <f>IF(G34&gt;0,IF(C35+G34&lt;0,0,C35+G34),IF(C34-C35&lt;0,C35-C34,0))</f>
        <v>179</v>
      </c>
      <c r="H39" s="486">
        <f>IF(H34&gt;0,IF(D35+H34&lt;0,0,D35+H34),IF(D34-D35&lt;0,D35-D34,0))</f>
        <v>175</v>
      </c>
      <c r="I39" s="471"/>
      <c r="J39" s="471"/>
      <c r="K39" s="471"/>
      <c r="L39" s="471"/>
      <c r="M39" s="471"/>
      <c r="N39" s="471"/>
      <c r="O39" s="471"/>
      <c r="P39" s="471"/>
      <c r="Q39" s="471"/>
      <c r="R39" s="471"/>
    </row>
    <row r="40" spans="1:18">
      <c r="A40" s="104" t="s">
        <v>371</v>
      </c>
      <c r="B40" s="245" t="s">
        <v>372</v>
      </c>
      <c r="C40" s="34"/>
      <c r="D40" s="34"/>
      <c r="E40" s="104" t="s">
        <v>371</v>
      </c>
      <c r="F40" s="485" t="s">
        <v>373</v>
      </c>
      <c r="G40" s="477"/>
      <c r="H40" s="477"/>
    </row>
    <row r="41" spans="1:18">
      <c r="A41" s="104" t="s">
        <v>374</v>
      </c>
      <c r="B41" s="242" t="s">
        <v>375</v>
      </c>
      <c r="C41" s="35">
        <f>IF(C39-C40&gt;0,C39-C40,0)</f>
        <v>0</v>
      </c>
      <c r="D41" s="35">
        <f>IF(D39-D40&gt;0,D39-D40,0)</f>
        <v>0</v>
      </c>
      <c r="E41" s="104" t="s">
        <v>376</v>
      </c>
      <c r="F41" s="485" t="s">
        <v>377</v>
      </c>
      <c r="G41" s="35">
        <f>IF(G39-G40&gt;0,G39-G40,0)</f>
        <v>179</v>
      </c>
      <c r="H41" s="35">
        <f>IF(H39-H40&gt;0,H39-H40,0)</f>
        <v>175</v>
      </c>
      <c r="I41" s="471"/>
      <c r="J41" s="471"/>
      <c r="K41" s="471"/>
      <c r="L41" s="471"/>
      <c r="M41" s="471"/>
      <c r="N41" s="471"/>
      <c r="O41" s="471"/>
      <c r="P41" s="471"/>
      <c r="Q41" s="471"/>
      <c r="R41" s="471"/>
    </row>
    <row r="42" spans="1:18">
      <c r="A42" s="105" t="s">
        <v>378</v>
      </c>
      <c r="B42" s="242" t="s">
        <v>379</v>
      </c>
      <c r="C42" s="36">
        <f>C33+C35+C39</f>
        <v>205</v>
      </c>
      <c r="D42" s="36">
        <f>D33+D35+D39</f>
        <v>202</v>
      </c>
      <c r="E42" s="105" t="s">
        <v>380</v>
      </c>
      <c r="F42" s="106" t="s">
        <v>381</v>
      </c>
      <c r="G42" s="36">
        <f>G39+G33</f>
        <v>205</v>
      </c>
      <c r="H42" s="36">
        <f>H39+H33</f>
        <v>202</v>
      </c>
      <c r="I42" s="471"/>
      <c r="J42" s="471"/>
      <c r="K42" s="471"/>
      <c r="L42" s="471"/>
      <c r="M42" s="471"/>
      <c r="N42" s="471"/>
      <c r="O42" s="471"/>
      <c r="P42" s="471"/>
      <c r="Q42" s="471"/>
      <c r="R42" s="471"/>
    </row>
    <row r="43" spans="1:18">
      <c r="A43" s="264"/>
      <c r="B43" s="369"/>
      <c r="C43" s="370"/>
      <c r="D43" s="370"/>
      <c r="E43" s="371"/>
      <c r="F43" s="487"/>
      <c r="G43" s="370"/>
      <c r="H43" s="370"/>
    </row>
    <row r="44" spans="1:18">
      <c r="A44" s="264"/>
      <c r="B44" s="369"/>
      <c r="C44" s="370"/>
      <c r="D44" s="370"/>
      <c r="E44" s="371"/>
      <c r="F44" s="487"/>
      <c r="G44" s="370"/>
      <c r="H44" s="370"/>
    </row>
    <row r="45" spans="1:18">
      <c r="A45" s="571" t="s">
        <v>804</v>
      </c>
      <c r="B45" s="571"/>
      <c r="C45" s="571"/>
      <c r="D45" s="571"/>
      <c r="E45" s="571"/>
      <c r="F45" s="487"/>
      <c r="G45" s="370"/>
      <c r="H45" s="370"/>
    </row>
    <row r="46" spans="1:18">
      <c r="A46" s="264"/>
      <c r="B46" s="369"/>
      <c r="C46" s="370"/>
      <c r="D46" s="370"/>
      <c r="E46" s="371"/>
      <c r="F46" s="487"/>
      <c r="G46" s="370"/>
      <c r="H46" s="370"/>
    </row>
    <row r="47" spans="1:18">
      <c r="A47" s="264"/>
      <c r="B47" s="369"/>
      <c r="C47" s="372" t="s">
        <v>382</v>
      </c>
      <c r="D47" s="370"/>
      <c r="E47" s="371"/>
      <c r="F47" s="487"/>
      <c r="G47" s="370"/>
      <c r="H47" s="370"/>
    </row>
    <row r="48" spans="1:18">
      <c r="A48" s="439" t="s">
        <v>272</v>
      </c>
      <c r="B48" s="504" t="s">
        <v>848</v>
      </c>
      <c r="C48" s="558"/>
      <c r="D48" s="566"/>
      <c r="E48" s="566"/>
      <c r="F48" s="566"/>
      <c r="G48" s="566"/>
      <c r="H48" s="566"/>
      <c r="I48" s="471"/>
      <c r="J48" s="471"/>
      <c r="K48" s="471"/>
      <c r="L48" s="471"/>
      <c r="M48" s="471"/>
      <c r="N48" s="471"/>
      <c r="O48" s="471"/>
    </row>
    <row r="49" spans="1:8">
      <c r="A49" s="488"/>
      <c r="B49" s="489"/>
      <c r="C49" s="370"/>
      <c r="D49" s="370"/>
      <c r="E49" s="487"/>
      <c r="F49" s="487"/>
      <c r="G49" s="490"/>
      <c r="H49" s="490"/>
    </row>
    <row r="50" spans="1:8" ht="12.75" customHeight="1">
      <c r="A50" s="488"/>
      <c r="B50" s="489"/>
      <c r="C50" s="373" t="s">
        <v>725</v>
      </c>
      <c r="D50" s="567"/>
      <c r="E50" s="567"/>
      <c r="F50" s="567"/>
      <c r="G50" s="567"/>
      <c r="H50" s="567"/>
    </row>
    <row r="51" spans="1:8">
      <c r="A51" s="491"/>
      <c r="B51" s="487"/>
      <c r="C51" s="370"/>
      <c r="D51" s="370"/>
      <c r="E51" s="487"/>
      <c r="F51" s="487"/>
      <c r="G51" s="490"/>
      <c r="H51" s="490"/>
    </row>
    <row r="52" spans="1:8">
      <c r="A52" s="491"/>
      <c r="B52" s="487"/>
      <c r="C52" s="370"/>
      <c r="D52" s="370"/>
      <c r="E52" s="487"/>
      <c r="F52" s="487"/>
      <c r="G52" s="490"/>
      <c r="H52" s="490"/>
    </row>
    <row r="53" spans="1:8">
      <c r="A53" s="491"/>
      <c r="B53" s="487"/>
      <c r="C53" s="370"/>
      <c r="D53" s="370"/>
      <c r="E53" s="487"/>
      <c r="F53" s="487"/>
      <c r="G53" s="490"/>
      <c r="H53" s="490"/>
    </row>
    <row r="54" spans="1:8">
      <c r="A54" s="491"/>
      <c r="B54" s="491"/>
      <c r="C54" s="492"/>
      <c r="D54" s="492"/>
      <c r="E54" s="491"/>
      <c r="F54" s="491"/>
      <c r="G54" s="493"/>
      <c r="H54" s="493"/>
    </row>
    <row r="55" spans="1:8">
      <c r="A55" s="491"/>
      <c r="B55" s="491"/>
      <c r="C55" s="492"/>
      <c r="D55" s="492"/>
      <c r="E55" s="491"/>
      <c r="F55" s="491"/>
      <c r="G55" s="493"/>
      <c r="H55" s="493"/>
    </row>
    <row r="56" spans="1:8">
      <c r="A56" s="491"/>
      <c r="B56" s="491"/>
      <c r="C56" s="492"/>
      <c r="D56" s="492"/>
      <c r="E56" s="491"/>
      <c r="F56" s="491"/>
      <c r="G56" s="493"/>
      <c r="H56" s="493"/>
    </row>
    <row r="57" spans="1:8">
      <c r="A57" s="491"/>
      <c r="B57" s="491"/>
      <c r="C57" s="492"/>
      <c r="D57" s="492"/>
      <c r="E57" s="491"/>
      <c r="F57" s="491"/>
      <c r="G57" s="493"/>
      <c r="H57" s="493"/>
    </row>
    <row r="58" spans="1:8">
      <c r="A58" s="491"/>
      <c r="B58" s="491"/>
      <c r="C58" s="492"/>
      <c r="D58" s="492"/>
      <c r="E58" s="491"/>
      <c r="F58" s="491"/>
      <c r="G58" s="493"/>
      <c r="H58" s="493"/>
    </row>
    <row r="59" spans="1:8">
      <c r="A59" s="491"/>
      <c r="B59" s="491"/>
      <c r="C59" s="492"/>
      <c r="D59" s="492"/>
      <c r="E59" s="491"/>
      <c r="F59" s="491"/>
      <c r="G59" s="493"/>
      <c r="H59" s="493"/>
    </row>
    <row r="60" spans="1:8">
      <c r="A60" s="491"/>
      <c r="B60" s="491"/>
      <c r="C60" s="492"/>
      <c r="D60" s="492"/>
      <c r="E60" s="491"/>
      <c r="F60" s="491"/>
      <c r="G60" s="493"/>
      <c r="H60" s="493"/>
    </row>
    <row r="61" spans="1:8">
      <c r="A61" s="491"/>
      <c r="B61" s="491"/>
      <c r="C61" s="492"/>
      <c r="D61" s="492"/>
      <c r="E61" s="491"/>
      <c r="F61" s="491"/>
      <c r="G61" s="493"/>
      <c r="H61" s="493"/>
    </row>
    <row r="62" spans="1:8">
      <c r="A62" s="491"/>
      <c r="B62" s="491"/>
      <c r="C62" s="492"/>
      <c r="D62" s="492"/>
      <c r="E62" s="491"/>
      <c r="F62" s="491"/>
      <c r="G62" s="493"/>
      <c r="H62" s="493"/>
    </row>
    <row r="63" spans="1:8">
      <c r="A63" s="491"/>
      <c r="B63" s="491"/>
      <c r="C63" s="492"/>
      <c r="D63" s="492"/>
      <c r="E63" s="491"/>
      <c r="F63" s="491"/>
      <c r="G63" s="493"/>
      <c r="H63" s="493"/>
    </row>
    <row r="64" spans="1:8">
      <c r="A64" s="491"/>
      <c r="B64" s="491"/>
      <c r="C64" s="492"/>
      <c r="D64" s="492"/>
      <c r="E64" s="491"/>
      <c r="F64" s="491"/>
      <c r="G64" s="493"/>
      <c r="H64" s="493"/>
    </row>
    <row r="65" spans="1:8">
      <c r="A65" s="491"/>
      <c r="B65" s="491"/>
      <c r="C65" s="492"/>
      <c r="D65" s="492"/>
      <c r="E65" s="491"/>
      <c r="F65" s="491"/>
      <c r="G65" s="493"/>
      <c r="H65" s="493"/>
    </row>
    <row r="66" spans="1:8">
      <c r="A66" s="491"/>
      <c r="B66" s="491"/>
      <c r="C66" s="492"/>
      <c r="D66" s="492"/>
      <c r="E66" s="491"/>
      <c r="F66" s="491"/>
      <c r="G66" s="493"/>
      <c r="H66" s="493"/>
    </row>
    <row r="67" spans="1:8">
      <c r="A67" s="491"/>
      <c r="B67" s="491"/>
      <c r="C67" s="492"/>
      <c r="D67" s="492"/>
      <c r="E67" s="491"/>
      <c r="F67" s="491"/>
      <c r="G67" s="493"/>
      <c r="H67" s="493"/>
    </row>
    <row r="68" spans="1:8">
      <c r="A68" s="491"/>
      <c r="B68" s="491"/>
      <c r="C68" s="492"/>
      <c r="D68" s="492"/>
      <c r="E68" s="491"/>
      <c r="F68" s="491"/>
      <c r="G68" s="493"/>
      <c r="H68" s="493"/>
    </row>
    <row r="69" spans="1:8">
      <c r="A69" s="491"/>
      <c r="B69" s="491"/>
      <c r="C69" s="492"/>
      <c r="D69" s="492"/>
      <c r="E69" s="491"/>
      <c r="F69" s="491"/>
      <c r="G69" s="493"/>
      <c r="H69" s="493"/>
    </row>
    <row r="70" spans="1:8">
      <c r="A70" s="491"/>
      <c r="B70" s="491"/>
      <c r="C70" s="492"/>
      <c r="D70" s="492"/>
      <c r="E70" s="491"/>
      <c r="F70" s="491"/>
      <c r="G70" s="493"/>
      <c r="H70" s="493"/>
    </row>
    <row r="71" spans="1:8">
      <c r="A71" s="491"/>
      <c r="B71" s="491"/>
      <c r="C71" s="492"/>
      <c r="D71" s="492"/>
      <c r="E71" s="491"/>
      <c r="F71" s="491"/>
      <c r="G71" s="493"/>
      <c r="H71" s="493"/>
    </row>
    <row r="72" spans="1:8">
      <c r="A72" s="491"/>
      <c r="B72" s="491"/>
      <c r="C72" s="492"/>
      <c r="D72" s="492"/>
      <c r="E72" s="491"/>
      <c r="F72" s="491"/>
      <c r="G72" s="493"/>
      <c r="H72" s="493"/>
    </row>
    <row r="73" spans="1:8">
      <c r="A73" s="491"/>
      <c r="B73" s="491"/>
      <c r="C73" s="492"/>
      <c r="D73" s="492"/>
      <c r="E73" s="491"/>
      <c r="F73" s="491"/>
      <c r="G73" s="493"/>
      <c r="H73" s="493"/>
    </row>
    <row r="74" spans="1:8">
      <c r="A74" s="491"/>
      <c r="B74" s="491"/>
      <c r="C74" s="492"/>
      <c r="D74" s="492"/>
      <c r="E74" s="491"/>
      <c r="F74" s="491"/>
      <c r="G74" s="493"/>
      <c r="H74" s="493"/>
    </row>
    <row r="75" spans="1:8">
      <c r="A75" s="491"/>
      <c r="B75" s="491"/>
      <c r="C75" s="492"/>
      <c r="D75" s="492"/>
      <c r="E75" s="491"/>
      <c r="F75" s="491"/>
      <c r="G75" s="493"/>
      <c r="H75" s="493"/>
    </row>
    <row r="76" spans="1:8">
      <c r="A76" s="491"/>
      <c r="B76" s="491"/>
      <c r="C76" s="492"/>
      <c r="D76" s="492"/>
      <c r="E76" s="491"/>
      <c r="F76" s="491"/>
      <c r="G76" s="493"/>
      <c r="H76" s="493"/>
    </row>
    <row r="77" spans="1:8">
      <c r="A77" s="491"/>
      <c r="B77" s="491"/>
      <c r="C77" s="492"/>
      <c r="D77" s="492"/>
      <c r="E77" s="491"/>
      <c r="F77" s="491"/>
      <c r="G77" s="493"/>
      <c r="H77" s="493"/>
    </row>
    <row r="78" spans="1:8">
      <c r="A78" s="491"/>
      <c r="B78" s="491"/>
      <c r="C78" s="492"/>
      <c r="D78" s="492"/>
      <c r="E78" s="491"/>
      <c r="F78" s="491"/>
      <c r="G78" s="493"/>
      <c r="H78" s="493"/>
    </row>
    <row r="79" spans="1:8">
      <c r="A79" s="491"/>
      <c r="B79" s="491"/>
      <c r="C79" s="492"/>
      <c r="D79" s="492"/>
      <c r="E79" s="491"/>
      <c r="F79" s="491"/>
      <c r="G79" s="493"/>
      <c r="H79" s="493"/>
    </row>
    <row r="80" spans="1:8">
      <c r="A80" s="491"/>
      <c r="B80" s="491"/>
      <c r="C80" s="492"/>
      <c r="D80" s="492"/>
      <c r="E80" s="491"/>
      <c r="F80" s="491"/>
      <c r="G80" s="493"/>
      <c r="H80" s="493"/>
    </row>
    <row r="81" spans="1:8">
      <c r="A81" s="491"/>
      <c r="B81" s="491"/>
      <c r="C81" s="492"/>
      <c r="D81" s="492"/>
      <c r="E81" s="491"/>
      <c r="F81" s="491"/>
      <c r="G81" s="493"/>
      <c r="H81" s="493"/>
    </row>
    <row r="82" spans="1:8">
      <c r="A82" s="491"/>
      <c r="B82" s="491"/>
      <c r="C82" s="492"/>
      <c r="D82" s="492"/>
      <c r="E82" s="491"/>
      <c r="F82" s="491"/>
      <c r="G82" s="493"/>
      <c r="H82" s="493"/>
    </row>
    <row r="83" spans="1:8">
      <c r="A83" s="491"/>
      <c r="B83" s="491"/>
      <c r="C83" s="492"/>
      <c r="D83" s="492"/>
      <c r="E83" s="491"/>
      <c r="F83" s="491"/>
      <c r="G83" s="493"/>
      <c r="H83" s="493"/>
    </row>
    <row r="84" spans="1:8">
      <c r="A84" s="491"/>
      <c r="B84" s="491"/>
      <c r="C84" s="492"/>
      <c r="D84" s="492"/>
      <c r="E84" s="491"/>
      <c r="F84" s="491"/>
      <c r="G84" s="493"/>
      <c r="H84" s="493"/>
    </row>
    <row r="85" spans="1:8">
      <c r="A85" s="491"/>
      <c r="B85" s="491"/>
      <c r="C85" s="492"/>
      <c r="D85" s="492"/>
      <c r="E85" s="491"/>
      <c r="F85" s="491"/>
      <c r="G85" s="493"/>
      <c r="H85" s="493"/>
    </row>
    <row r="86" spans="1:8">
      <c r="A86" s="491"/>
      <c r="B86" s="491"/>
      <c r="C86" s="492"/>
      <c r="D86" s="492"/>
      <c r="E86" s="491"/>
      <c r="F86" s="491"/>
      <c r="G86" s="493"/>
      <c r="H86" s="493"/>
    </row>
    <row r="87" spans="1:8">
      <c r="A87" s="491"/>
      <c r="B87" s="491"/>
      <c r="C87" s="492"/>
      <c r="D87" s="492"/>
      <c r="E87" s="491"/>
      <c r="F87" s="491"/>
      <c r="G87" s="493"/>
      <c r="H87" s="493"/>
    </row>
    <row r="88" spans="1:8">
      <c r="A88" s="491"/>
      <c r="B88" s="491"/>
      <c r="C88" s="492"/>
      <c r="D88" s="492"/>
      <c r="E88" s="491"/>
      <c r="F88" s="491"/>
      <c r="G88" s="493"/>
      <c r="H88" s="493"/>
    </row>
    <row r="89" spans="1:8">
      <c r="A89" s="491"/>
      <c r="B89" s="491"/>
      <c r="C89" s="492"/>
      <c r="D89" s="492"/>
      <c r="E89" s="491"/>
      <c r="F89" s="491"/>
      <c r="G89" s="493"/>
      <c r="H89" s="493"/>
    </row>
    <row r="90" spans="1:8">
      <c r="A90" s="491"/>
      <c r="B90" s="491"/>
      <c r="C90" s="492"/>
      <c r="D90" s="492"/>
      <c r="E90" s="491"/>
      <c r="F90" s="491"/>
      <c r="G90" s="493"/>
      <c r="H90" s="493"/>
    </row>
    <row r="91" spans="1:8">
      <c r="A91" s="491"/>
      <c r="B91" s="491"/>
      <c r="C91" s="492"/>
      <c r="D91" s="492"/>
      <c r="E91" s="491"/>
      <c r="F91" s="491"/>
      <c r="G91" s="493"/>
      <c r="H91" s="493"/>
    </row>
    <row r="92" spans="1:8">
      <c r="A92" s="491"/>
      <c r="B92" s="491"/>
      <c r="C92" s="492"/>
      <c r="D92" s="492"/>
      <c r="E92" s="491"/>
      <c r="F92" s="491"/>
      <c r="G92" s="493"/>
      <c r="H92" s="493"/>
    </row>
    <row r="93" spans="1:8">
      <c r="A93" s="491"/>
      <c r="B93" s="491"/>
      <c r="C93" s="492"/>
      <c r="D93" s="492"/>
      <c r="E93" s="491"/>
      <c r="F93" s="491"/>
      <c r="G93" s="493"/>
      <c r="H93" s="493"/>
    </row>
    <row r="94" spans="1:8">
      <c r="A94" s="491"/>
      <c r="B94" s="491"/>
      <c r="C94" s="492"/>
      <c r="D94" s="492"/>
      <c r="E94" s="491"/>
      <c r="F94" s="491"/>
      <c r="G94" s="493"/>
      <c r="H94" s="493"/>
    </row>
    <row r="95" spans="1:8">
      <c r="A95" s="491"/>
      <c r="B95" s="491"/>
      <c r="C95" s="492"/>
      <c r="D95" s="492"/>
      <c r="E95" s="491"/>
      <c r="F95" s="491"/>
      <c r="G95" s="493"/>
      <c r="H95" s="493"/>
    </row>
    <row r="96" spans="1:8">
      <c r="A96" s="491"/>
      <c r="B96" s="491"/>
      <c r="C96" s="492"/>
      <c r="D96" s="492"/>
      <c r="E96" s="491"/>
      <c r="F96" s="491"/>
      <c r="G96" s="493"/>
      <c r="H96" s="493"/>
    </row>
    <row r="97" spans="1:8">
      <c r="A97" s="491"/>
      <c r="B97" s="491"/>
      <c r="C97" s="492"/>
      <c r="D97" s="492"/>
      <c r="E97" s="491"/>
      <c r="F97" s="491"/>
      <c r="G97" s="493"/>
      <c r="H97" s="493"/>
    </row>
    <row r="98" spans="1:8">
      <c r="A98" s="491"/>
      <c r="B98" s="491"/>
      <c r="C98" s="492"/>
      <c r="D98" s="492"/>
      <c r="E98" s="491"/>
      <c r="F98" s="491"/>
      <c r="G98" s="493"/>
      <c r="H98" s="493"/>
    </row>
    <row r="99" spans="1:8">
      <c r="A99" s="491"/>
      <c r="B99" s="491"/>
      <c r="C99" s="492"/>
      <c r="D99" s="492"/>
      <c r="E99" s="491"/>
      <c r="F99" s="491"/>
      <c r="G99" s="493"/>
      <c r="H99" s="493"/>
    </row>
    <row r="100" spans="1:8">
      <c r="A100" s="491"/>
      <c r="B100" s="491"/>
      <c r="C100" s="492"/>
      <c r="D100" s="492"/>
      <c r="E100" s="491"/>
      <c r="F100" s="491"/>
      <c r="G100" s="493"/>
      <c r="H100" s="493"/>
    </row>
    <row r="101" spans="1:8">
      <c r="A101" s="491"/>
      <c r="B101" s="491"/>
      <c r="C101" s="492"/>
      <c r="D101" s="492"/>
      <c r="E101" s="491"/>
      <c r="F101" s="491"/>
      <c r="G101" s="493"/>
      <c r="H101" s="493"/>
    </row>
    <row r="102" spans="1:8">
      <c r="A102" s="491"/>
      <c r="B102" s="491"/>
      <c r="C102" s="492"/>
      <c r="D102" s="492"/>
      <c r="E102" s="491"/>
      <c r="F102" s="491"/>
      <c r="G102" s="493"/>
      <c r="H102" s="493"/>
    </row>
    <row r="103" spans="1:8">
      <c r="A103" s="491"/>
      <c r="B103" s="491"/>
      <c r="C103" s="492"/>
      <c r="D103" s="492"/>
      <c r="E103" s="491"/>
      <c r="F103" s="491"/>
      <c r="G103" s="493"/>
      <c r="H103" s="493"/>
    </row>
    <row r="104" spans="1:8">
      <c r="A104" s="491"/>
      <c r="B104" s="491"/>
      <c r="C104" s="492"/>
      <c r="D104" s="492"/>
      <c r="E104" s="491"/>
      <c r="F104" s="491"/>
      <c r="G104" s="493"/>
      <c r="H104" s="493"/>
    </row>
    <row r="105" spans="1:8">
      <c r="A105" s="491"/>
      <c r="B105" s="491"/>
      <c r="C105" s="492"/>
      <c r="D105" s="492"/>
      <c r="E105" s="491"/>
      <c r="F105" s="491"/>
      <c r="G105" s="493"/>
      <c r="H105" s="493"/>
    </row>
    <row r="106" spans="1:8">
      <c r="A106" s="491"/>
      <c r="B106" s="491"/>
      <c r="C106" s="492"/>
      <c r="D106" s="492"/>
      <c r="E106" s="491"/>
      <c r="F106" s="491"/>
      <c r="G106" s="493"/>
      <c r="H106" s="493"/>
    </row>
    <row r="107" spans="1:8">
      <c r="A107" s="491"/>
      <c r="B107" s="491"/>
      <c r="C107" s="494"/>
      <c r="D107" s="494"/>
      <c r="E107" s="491"/>
      <c r="F107" s="491"/>
    </row>
    <row r="108" spans="1:8">
      <c r="A108" s="491"/>
      <c r="B108" s="491"/>
      <c r="C108" s="494"/>
      <c r="D108" s="494"/>
      <c r="E108" s="491"/>
      <c r="F108" s="491"/>
    </row>
    <row r="109" spans="1:8">
      <c r="A109" s="491"/>
      <c r="B109" s="491"/>
      <c r="C109" s="494"/>
      <c r="D109" s="494"/>
      <c r="E109" s="491"/>
      <c r="F109" s="491"/>
    </row>
    <row r="110" spans="1:8">
      <c r="A110" s="491"/>
      <c r="B110" s="491"/>
      <c r="C110" s="494"/>
      <c r="D110" s="494"/>
      <c r="E110" s="491"/>
      <c r="F110" s="491"/>
    </row>
    <row r="111" spans="1:8">
      <c r="A111" s="491"/>
      <c r="B111" s="491"/>
      <c r="C111" s="494"/>
      <c r="D111" s="494"/>
      <c r="E111" s="491"/>
      <c r="F111" s="491"/>
    </row>
    <row r="112" spans="1:8">
      <c r="A112" s="491"/>
      <c r="B112" s="491"/>
      <c r="C112" s="494"/>
      <c r="D112" s="494"/>
      <c r="E112" s="491"/>
      <c r="F112" s="491"/>
    </row>
    <row r="113" spans="1:6">
      <c r="A113" s="491"/>
      <c r="B113" s="491"/>
      <c r="C113" s="494"/>
      <c r="D113" s="494"/>
      <c r="E113" s="491"/>
      <c r="F113" s="491"/>
    </row>
    <row r="114" spans="1:6">
      <c r="A114" s="491"/>
      <c r="B114" s="491"/>
      <c r="C114" s="494"/>
      <c r="D114" s="494"/>
      <c r="E114" s="491"/>
      <c r="F114" s="491"/>
    </row>
    <row r="115" spans="1:6">
      <c r="A115" s="491"/>
      <c r="B115" s="491"/>
      <c r="C115" s="494"/>
      <c r="D115" s="494"/>
      <c r="E115" s="491"/>
      <c r="F115" s="491"/>
    </row>
    <row r="116" spans="1:6">
      <c r="A116" s="491"/>
      <c r="B116" s="491"/>
      <c r="C116" s="494"/>
      <c r="D116" s="494"/>
      <c r="E116" s="491"/>
      <c r="F116" s="491"/>
    </row>
    <row r="117" spans="1:6">
      <c r="A117" s="491"/>
      <c r="B117" s="491"/>
      <c r="C117" s="494"/>
      <c r="D117" s="494"/>
      <c r="E117" s="491"/>
      <c r="F117" s="491"/>
    </row>
    <row r="118" spans="1:6">
      <c r="A118" s="491"/>
      <c r="B118" s="491"/>
      <c r="C118" s="494"/>
      <c r="D118" s="494"/>
      <c r="E118" s="491"/>
      <c r="F118" s="491"/>
    </row>
    <row r="119" spans="1:6">
      <c r="A119" s="491"/>
      <c r="B119" s="491"/>
      <c r="C119" s="494"/>
      <c r="D119" s="494"/>
      <c r="E119" s="491"/>
      <c r="F119" s="491"/>
    </row>
    <row r="120" spans="1:6">
      <c r="A120" s="491"/>
      <c r="B120" s="491"/>
      <c r="C120" s="494"/>
      <c r="D120" s="494"/>
      <c r="E120" s="491"/>
      <c r="F120" s="491"/>
    </row>
    <row r="121" spans="1:6">
      <c r="A121" s="491"/>
      <c r="B121" s="491"/>
      <c r="C121" s="494"/>
      <c r="D121" s="494"/>
      <c r="E121" s="491"/>
      <c r="F121" s="491"/>
    </row>
    <row r="122" spans="1:6">
      <c r="A122" s="491"/>
      <c r="B122" s="491"/>
      <c r="C122" s="494"/>
      <c r="D122" s="494"/>
      <c r="E122" s="491"/>
      <c r="F122" s="491"/>
    </row>
    <row r="123" spans="1:6">
      <c r="A123" s="491"/>
      <c r="B123" s="491"/>
      <c r="C123" s="494"/>
      <c r="D123" s="494"/>
      <c r="E123" s="491"/>
      <c r="F123" s="491"/>
    </row>
    <row r="124" spans="1:6">
      <c r="A124" s="491"/>
      <c r="B124" s="491"/>
      <c r="C124" s="494"/>
      <c r="D124" s="494"/>
      <c r="E124" s="491"/>
      <c r="F124" s="491"/>
    </row>
    <row r="125" spans="1:6">
      <c r="A125" s="491"/>
      <c r="B125" s="491"/>
      <c r="C125" s="494"/>
      <c r="D125" s="494"/>
      <c r="E125" s="491"/>
      <c r="F125" s="491"/>
    </row>
    <row r="126" spans="1:6">
      <c r="A126" s="491"/>
      <c r="B126" s="491"/>
      <c r="C126" s="494"/>
      <c r="D126" s="494"/>
      <c r="E126" s="491"/>
      <c r="F126" s="491"/>
    </row>
    <row r="127" spans="1:6">
      <c r="A127" s="491"/>
      <c r="B127" s="491"/>
      <c r="C127" s="494"/>
      <c r="D127" s="494"/>
      <c r="E127" s="491"/>
      <c r="F127" s="491"/>
    </row>
    <row r="128" spans="1:6">
      <c r="A128" s="491"/>
      <c r="B128" s="491"/>
      <c r="C128" s="494"/>
      <c r="D128" s="494"/>
      <c r="E128" s="491"/>
      <c r="F128" s="491"/>
    </row>
    <row r="129" spans="1:6">
      <c r="A129" s="491"/>
      <c r="B129" s="491"/>
      <c r="C129" s="494"/>
      <c r="D129" s="494"/>
      <c r="E129" s="491"/>
      <c r="F129" s="491"/>
    </row>
    <row r="130" spans="1:6">
      <c r="A130" s="491"/>
      <c r="B130" s="491"/>
      <c r="C130" s="494"/>
      <c r="D130" s="494"/>
      <c r="E130" s="491"/>
      <c r="F130" s="491"/>
    </row>
    <row r="131" spans="1:6">
      <c r="A131" s="491"/>
      <c r="B131" s="491"/>
      <c r="C131" s="494"/>
      <c r="D131" s="494"/>
      <c r="E131" s="491"/>
      <c r="F131" s="491"/>
    </row>
    <row r="132" spans="1:6">
      <c r="A132" s="491"/>
      <c r="B132" s="491"/>
      <c r="C132" s="494"/>
      <c r="D132" s="494"/>
      <c r="E132" s="491"/>
      <c r="F132" s="491"/>
    </row>
    <row r="133" spans="1:6">
      <c r="A133" s="491"/>
      <c r="B133" s="491"/>
      <c r="C133" s="494"/>
      <c r="D133" s="494"/>
      <c r="E133" s="491"/>
      <c r="F133" s="491"/>
    </row>
    <row r="134" spans="1:6">
      <c r="A134" s="491"/>
      <c r="B134" s="491"/>
      <c r="C134" s="494"/>
      <c r="D134" s="494"/>
      <c r="E134" s="491"/>
      <c r="F134" s="491"/>
    </row>
    <row r="135" spans="1:6">
      <c r="A135" s="491"/>
      <c r="B135" s="491"/>
      <c r="C135" s="494"/>
      <c r="D135" s="494"/>
      <c r="E135" s="491"/>
      <c r="F135" s="491"/>
    </row>
    <row r="136" spans="1:6">
      <c r="A136" s="491"/>
      <c r="B136" s="491"/>
      <c r="C136" s="494"/>
      <c r="D136" s="494"/>
      <c r="E136" s="491"/>
      <c r="F136" s="491"/>
    </row>
    <row r="137" spans="1:6">
      <c r="A137" s="491"/>
      <c r="B137" s="491"/>
      <c r="C137" s="494"/>
      <c r="D137" s="494"/>
      <c r="E137" s="491"/>
      <c r="F137" s="491"/>
    </row>
    <row r="138" spans="1:6">
      <c r="A138" s="491"/>
      <c r="B138" s="491"/>
      <c r="C138" s="494"/>
      <c r="D138" s="494"/>
      <c r="E138" s="491"/>
      <c r="F138" s="491"/>
    </row>
    <row r="139" spans="1:6">
      <c r="A139" s="491"/>
      <c r="B139" s="491"/>
      <c r="C139" s="494"/>
      <c r="D139" s="494"/>
      <c r="E139" s="491"/>
      <c r="F139" s="491"/>
    </row>
    <row r="140" spans="1:6">
      <c r="A140" s="491"/>
      <c r="B140" s="491"/>
      <c r="C140" s="494"/>
      <c r="D140" s="494"/>
      <c r="E140" s="491"/>
      <c r="F140" s="491"/>
    </row>
    <row r="141" spans="1:6">
      <c r="A141" s="491"/>
      <c r="B141" s="491"/>
      <c r="C141" s="494"/>
      <c r="D141" s="494"/>
      <c r="E141" s="491"/>
      <c r="F141" s="491"/>
    </row>
    <row r="142" spans="1:6">
      <c r="A142" s="491"/>
      <c r="B142" s="491"/>
      <c r="C142" s="494"/>
      <c r="D142" s="494"/>
      <c r="E142" s="491"/>
      <c r="F142" s="491"/>
    </row>
    <row r="143" spans="1:6">
      <c r="A143" s="491"/>
      <c r="B143" s="491"/>
      <c r="C143" s="494"/>
      <c r="D143" s="494"/>
      <c r="E143" s="491"/>
      <c r="F143" s="491"/>
    </row>
    <row r="144" spans="1:6">
      <c r="A144" s="491"/>
      <c r="B144" s="491"/>
      <c r="C144" s="494"/>
      <c r="D144" s="494"/>
      <c r="E144" s="491"/>
      <c r="F144" s="491"/>
    </row>
    <row r="145" spans="1:6">
      <c r="A145" s="491"/>
      <c r="B145" s="491"/>
      <c r="C145" s="494"/>
      <c r="D145" s="494"/>
      <c r="E145" s="491"/>
      <c r="F145" s="491"/>
    </row>
    <row r="146" spans="1:6">
      <c r="A146" s="491"/>
      <c r="B146" s="491"/>
      <c r="C146" s="494"/>
      <c r="D146" s="494"/>
      <c r="E146" s="491"/>
      <c r="F146" s="491"/>
    </row>
    <row r="147" spans="1:6">
      <c r="A147" s="491"/>
      <c r="B147" s="491"/>
      <c r="C147" s="494"/>
      <c r="D147" s="494"/>
      <c r="E147" s="491"/>
      <c r="F147" s="491"/>
    </row>
    <row r="148" spans="1:6">
      <c r="A148" s="491"/>
      <c r="B148" s="491"/>
      <c r="C148" s="494"/>
      <c r="D148" s="494"/>
      <c r="E148" s="491"/>
      <c r="F148" s="491"/>
    </row>
    <row r="149" spans="1:6">
      <c r="A149" s="491"/>
      <c r="B149" s="491"/>
      <c r="C149" s="494"/>
      <c r="D149" s="494"/>
      <c r="E149" s="491"/>
      <c r="F149" s="491"/>
    </row>
    <row r="150" spans="1:6">
      <c r="A150" s="491"/>
      <c r="B150" s="491"/>
      <c r="C150" s="494"/>
      <c r="D150" s="494"/>
      <c r="E150" s="491"/>
      <c r="F150" s="491"/>
    </row>
    <row r="151" spans="1:6">
      <c r="A151" s="491"/>
      <c r="B151" s="491"/>
      <c r="C151" s="494"/>
      <c r="D151" s="494"/>
      <c r="E151" s="491"/>
      <c r="F151" s="491"/>
    </row>
    <row r="152" spans="1:6">
      <c r="A152" s="491"/>
      <c r="B152" s="491"/>
      <c r="C152" s="494"/>
      <c r="D152" s="494"/>
      <c r="E152" s="491"/>
      <c r="F152" s="491"/>
    </row>
    <row r="153" spans="1:6">
      <c r="A153" s="491"/>
      <c r="B153" s="491"/>
      <c r="C153" s="494"/>
      <c r="D153" s="494"/>
      <c r="E153" s="491"/>
      <c r="F153" s="491"/>
    </row>
    <row r="154" spans="1:6">
      <c r="A154" s="491"/>
      <c r="B154" s="491"/>
      <c r="C154" s="494"/>
      <c r="D154" s="494"/>
      <c r="E154" s="491"/>
      <c r="F154" s="491"/>
    </row>
    <row r="155" spans="1:6">
      <c r="A155" s="491"/>
      <c r="B155" s="491"/>
      <c r="C155" s="494"/>
      <c r="D155" s="494"/>
      <c r="E155" s="491"/>
      <c r="F155" s="491"/>
    </row>
    <row r="156" spans="1:6">
      <c r="A156" s="491"/>
      <c r="B156" s="491"/>
      <c r="C156" s="494"/>
      <c r="D156" s="494"/>
      <c r="E156" s="491"/>
      <c r="F156" s="491"/>
    </row>
    <row r="157" spans="1:6">
      <c r="A157" s="491"/>
      <c r="B157" s="491"/>
      <c r="C157" s="494"/>
      <c r="D157" s="494"/>
      <c r="E157" s="491"/>
      <c r="F157" s="491"/>
    </row>
    <row r="158" spans="1:6">
      <c r="A158" s="491"/>
      <c r="B158" s="491"/>
      <c r="C158" s="494"/>
      <c r="D158" s="494"/>
      <c r="E158" s="491"/>
      <c r="F158" s="491"/>
    </row>
    <row r="159" spans="1:6">
      <c r="A159" s="491"/>
      <c r="B159" s="491"/>
      <c r="C159" s="494"/>
      <c r="D159" s="494"/>
      <c r="E159" s="491"/>
      <c r="F159" s="491"/>
    </row>
    <row r="160" spans="1:6">
      <c r="A160" s="491"/>
      <c r="B160" s="491"/>
      <c r="C160" s="494"/>
      <c r="D160" s="494"/>
      <c r="E160" s="491"/>
      <c r="F160" s="491"/>
    </row>
    <row r="161" spans="1:6">
      <c r="A161" s="491"/>
      <c r="B161" s="491"/>
      <c r="C161" s="494"/>
      <c r="D161" s="494"/>
      <c r="E161" s="491"/>
      <c r="F161" s="491"/>
    </row>
    <row r="162" spans="1:6">
      <c r="A162" s="491"/>
      <c r="B162" s="491"/>
      <c r="C162" s="494"/>
      <c r="D162" s="494"/>
      <c r="E162" s="491"/>
      <c r="F162" s="491"/>
    </row>
    <row r="163" spans="1:6">
      <c r="A163" s="491"/>
      <c r="B163" s="491"/>
      <c r="C163" s="494"/>
      <c r="D163" s="494"/>
      <c r="E163" s="491"/>
      <c r="F163" s="491"/>
    </row>
    <row r="164" spans="1:6">
      <c r="A164" s="491"/>
      <c r="B164" s="491"/>
      <c r="C164" s="494"/>
      <c r="D164" s="494"/>
      <c r="E164" s="491"/>
      <c r="F164" s="491"/>
    </row>
    <row r="165" spans="1:6">
      <c r="A165" s="491"/>
      <c r="B165" s="491"/>
      <c r="C165" s="494"/>
      <c r="D165" s="494"/>
      <c r="E165" s="491"/>
      <c r="F165" s="491"/>
    </row>
    <row r="166" spans="1:6">
      <c r="A166" s="491"/>
      <c r="B166" s="491"/>
      <c r="C166" s="494"/>
      <c r="D166" s="494"/>
      <c r="E166" s="491"/>
      <c r="F166" s="491"/>
    </row>
    <row r="167" spans="1:6">
      <c r="A167" s="491"/>
      <c r="B167" s="491"/>
      <c r="C167" s="494"/>
      <c r="D167" s="494"/>
      <c r="E167" s="491"/>
      <c r="F167" s="491"/>
    </row>
    <row r="168" spans="1:6">
      <c r="A168" s="491"/>
      <c r="B168" s="491"/>
      <c r="C168" s="494"/>
      <c r="D168" s="494"/>
      <c r="E168" s="491"/>
      <c r="F168" s="491"/>
    </row>
    <row r="169" spans="1:6">
      <c r="A169" s="491"/>
      <c r="B169" s="491"/>
      <c r="C169" s="494"/>
      <c r="D169" s="494"/>
      <c r="E169" s="491"/>
      <c r="F169" s="491"/>
    </row>
    <row r="170" spans="1:6">
      <c r="A170" s="491"/>
      <c r="B170" s="491"/>
      <c r="C170" s="494"/>
      <c r="D170" s="494"/>
      <c r="E170" s="491"/>
      <c r="F170" s="491"/>
    </row>
    <row r="171" spans="1:6">
      <c r="A171" s="491"/>
      <c r="B171" s="491"/>
      <c r="C171" s="494"/>
      <c r="D171" s="494"/>
      <c r="E171" s="491"/>
      <c r="F171" s="491"/>
    </row>
    <row r="172" spans="1:6">
      <c r="A172" s="491"/>
      <c r="B172" s="491"/>
      <c r="C172" s="494"/>
      <c r="D172" s="494"/>
      <c r="E172" s="491"/>
      <c r="F172" s="491"/>
    </row>
    <row r="173" spans="1:6">
      <c r="A173" s="491"/>
      <c r="B173" s="491"/>
      <c r="C173" s="494"/>
      <c r="D173" s="494"/>
      <c r="E173" s="491"/>
      <c r="F173" s="491"/>
    </row>
    <row r="174" spans="1:6">
      <c r="A174" s="491"/>
      <c r="B174" s="491"/>
      <c r="C174" s="494"/>
      <c r="D174" s="494"/>
      <c r="E174" s="491"/>
      <c r="F174" s="491"/>
    </row>
    <row r="175" spans="1:6">
      <c r="A175" s="491"/>
      <c r="B175" s="491"/>
      <c r="C175" s="494"/>
      <c r="D175" s="494"/>
      <c r="E175" s="491"/>
      <c r="F175" s="491"/>
    </row>
    <row r="176" spans="1:6">
      <c r="A176" s="491"/>
      <c r="B176" s="491"/>
      <c r="C176" s="494"/>
      <c r="D176" s="494"/>
      <c r="E176" s="491"/>
      <c r="F176" s="491"/>
    </row>
    <row r="177" spans="1:6">
      <c r="A177" s="491"/>
      <c r="B177" s="491"/>
      <c r="C177" s="494"/>
      <c r="D177" s="494"/>
      <c r="E177" s="491"/>
      <c r="F177" s="491"/>
    </row>
    <row r="178" spans="1:6">
      <c r="A178" s="491"/>
      <c r="B178" s="491"/>
      <c r="C178" s="494"/>
      <c r="D178" s="494"/>
      <c r="E178" s="491"/>
      <c r="F178" s="491"/>
    </row>
    <row r="179" spans="1:6">
      <c r="A179" s="491"/>
      <c r="B179" s="491"/>
      <c r="C179" s="494"/>
      <c r="D179" s="494"/>
      <c r="E179" s="491"/>
      <c r="F179" s="491"/>
    </row>
    <row r="180" spans="1:6">
      <c r="A180" s="491"/>
      <c r="B180" s="491"/>
      <c r="C180" s="494"/>
      <c r="D180" s="494"/>
      <c r="E180" s="491"/>
      <c r="F180" s="491"/>
    </row>
    <row r="181" spans="1:6">
      <c r="A181" s="491"/>
      <c r="B181" s="491"/>
      <c r="C181" s="494"/>
      <c r="D181" s="494"/>
      <c r="E181" s="491"/>
      <c r="F181" s="491"/>
    </row>
    <row r="182" spans="1:6">
      <c r="A182" s="491"/>
      <c r="B182" s="491"/>
      <c r="C182" s="494"/>
      <c r="D182" s="494"/>
      <c r="E182" s="491"/>
      <c r="F182" s="491"/>
    </row>
    <row r="183" spans="1:6">
      <c r="A183" s="491"/>
      <c r="B183" s="491"/>
      <c r="C183" s="494"/>
      <c r="D183" s="494"/>
      <c r="E183" s="491"/>
      <c r="F183" s="491"/>
    </row>
    <row r="184" spans="1:6">
      <c r="A184" s="491"/>
      <c r="B184" s="491"/>
      <c r="C184" s="494"/>
      <c r="D184" s="494"/>
      <c r="E184" s="491"/>
      <c r="F184" s="491"/>
    </row>
    <row r="185" spans="1:6">
      <c r="A185" s="491"/>
      <c r="B185" s="491"/>
      <c r="C185" s="494"/>
      <c r="D185" s="494"/>
      <c r="E185" s="491"/>
      <c r="F185" s="491"/>
    </row>
    <row r="186" spans="1:6">
      <c r="A186" s="491"/>
      <c r="B186" s="491"/>
      <c r="C186" s="494"/>
      <c r="D186" s="494"/>
      <c r="E186" s="491"/>
      <c r="F186" s="491"/>
    </row>
    <row r="187" spans="1:6">
      <c r="A187" s="491"/>
      <c r="B187" s="491"/>
      <c r="C187" s="494"/>
      <c r="D187" s="494"/>
      <c r="E187" s="491"/>
      <c r="F187" s="491"/>
    </row>
    <row r="188" spans="1:6">
      <c r="A188" s="491"/>
      <c r="B188" s="491"/>
      <c r="C188" s="494"/>
      <c r="D188" s="494"/>
      <c r="E188" s="491"/>
      <c r="F188" s="491"/>
    </row>
    <row r="189" spans="1:6">
      <c r="A189" s="491"/>
      <c r="B189" s="491"/>
      <c r="C189" s="494"/>
      <c r="D189" s="494"/>
      <c r="E189" s="491"/>
      <c r="F189" s="491"/>
    </row>
    <row r="190" spans="1:6">
      <c r="A190" s="491"/>
      <c r="B190" s="491"/>
      <c r="C190" s="494"/>
      <c r="D190" s="494"/>
      <c r="E190" s="491"/>
      <c r="F190" s="491"/>
    </row>
    <row r="191" spans="1:6">
      <c r="A191" s="491"/>
      <c r="B191" s="491"/>
      <c r="C191" s="494"/>
      <c r="D191" s="494"/>
      <c r="E191" s="491"/>
      <c r="F191" s="491"/>
    </row>
    <row r="192" spans="1:6">
      <c r="A192" s="491"/>
      <c r="B192" s="491"/>
      <c r="C192" s="494"/>
      <c r="D192" s="494"/>
      <c r="E192" s="491"/>
      <c r="F192" s="491"/>
    </row>
    <row r="193" spans="1:6">
      <c r="A193" s="491"/>
      <c r="B193" s="491"/>
      <c r="C193" s="494"/>
      <c r="D193" s="494"/>
      <c r="E193" s="491"/>
      <c r="F193" s="491"/>
    </row>
    <row r="194" spans="1:6">
      <c r="A194" s="491"/>
      <c r="B194" s="491"/>
      <c r="C194" s="494"/>
      <c r="D194" s="494"/>
      <c r="E194" s="491"/>
      <c r="F194" s="491"/>
    </row>
    <row r="195" spans="1:6">
      <c r="A195" s="491"/>
      <c r="B195" s="491"/>
      <c r="C195" s="494"/>
      <c r="D195" s="494"/>
      <c r="E195" s="491"/>
      <c r="F195" s="491"/>
    </row>
    <row r="196" spans="1:6">
      <c r="A196" s="491"/>
      <c r="B196" s="491"/>
      <c r="C196" s="494"/>
      <c r="D196" s="494"/>
      <c r="E196" s="491"/>
      <c r="F196" s="491"/>
    </row>
    <row r="197" spans="1:6">
      <c r="A197" s="491"/>
      <c r="B197" s="491"/>
      <c r="C197" s="494"/>
      <c r="D197" s="494"/>
      <c r="E197" s="491"/>
      <c r="F197" s="491"/>
    </row>
    <row r="198" spans="1:6">
      <c r="A198" s="491"/>
      <c r="B198" s="491"/>
      <c r="C198" s="494"/>
      <c r="D198" s="494"/>
      <c r="E198" s="491"/>
      <c r="F198" s="491"/>
    </row>
    <row r="199" spans="1:6">
      <c r="A199" s="491"/>
      <c r="B199" s="491"/>
      <c r="C199" s="494"/>
      <c r="D199" s="494"/>
      <c r="E199" s="491"/>
      <c r="F199" s="491"/>
    </row>
    <row r="200" spans="1:6">
      <c r="A200" s="491"/>
      <c r="B200" s="491"/>
      <c r="C200" s="494"/>
      <c r="D200" s="494"/>
      <c r="E200" s="491"/>
      <c r="F200" s="491"/>
    </row>
    <row r="201" spans="1:6">
      <c r="A201" s="491"/>
      <c r="B201" s="491"/>
      <c r="C201" s="494"/>
      <c r="D201" s="494"/>
      <c r="E201" s="491"/>
      <c r="F201" s="491"/>
    </row>
    <row r="202" spans="1:6">
      <c r="A202" s="491"/>
      <c r="B202" s="491"/>
      <c r="C202" s="494"/>
      <c r="D202" s="494"/>
      <c r="E202" s="491"/>
      <c r="F202" s="491"/>
    </row>
    <row r="203" spans="1:6">
      <c r="A203" s="491"/>
      <c r="B203" s="491"/>
      <c r="C203" s="494"/>
      <c r="D203" s="494"/>
      <c r="E203" s="491"/>
      <c r="F203" s="491"/>
    </row>
    <row r="204" spans="1:6">
      <c r="A204" s="491"/>
      <c r="B204" s="491"/>
      <c r="C204" s="494"/>
      <c r="D204" s="494"/>
      <c r="E204" s="491"/>
      <c r="F204" s="491"/>
    </row>
    <row r="205" spans="1:6">
      <c r="A205" s="491"/>
      <c r="B205" s="491"/>
      <c r="C205" s="494"/>
      <c r="D205" s="494"/>
      <c r="E205" s="491"/>
      <c r="F205" s="491"/>
    </row>
    <row r="206" spans="1:6">
      <c r="A206" s="491"/>
      <c r="B206" s="491"/>
      <c r="C206" s="494"/>
      <c r="D206" s="494"/>
      <c r="E206" s="491"/>
      <c r="F206" s="491"/>
    </row>
    <row r="207" spans="1:6">
      <c r="A207" s="491"/>
      <c r="B207" s="491"/>
      <c r="C207" s="494"/>
      <c r="D207" s="494"/>
      <c r="E207" s="491"/>
      <c r="F207" s="491"/>
    </row>
    <row r="208" spans="1:6">
      <c r="A208" s="491"/>
      <c r="B208" s="491"/>
      <c r="C208" s="494"/>
      <c r="D208" s="494"/>
      <c r="E208" s="491"/>
      <c r="F208" s="491"/>
    </row>
    <row r="209" spans="1:6">
      <c r="A209" s="491"/>
      <c r="B209" s="491"/>
      <c r="C209" s="494"/>
      <c r="D209" s="494"/>
      <c r="E209" s="491"/>
      <c r="F209" s="491"/>
    </row>
    <row r="210" spans="1:6">
      <c r="A210" s="491"/>
      <c r="B210" s="491"/>
      <c r="C210" s="494"/>
      <c r="D210" s="494"/>
      <c r="E210" s="491"/>
      <c r="F210" s="491"/>
    </row>
    <row r="211" spans="1:6">
      <c r="A211" s="491"/>
      <c r="B211" s="491"/>
      <c r="C211" s="494"/>
      <c r="D211" s="494"/>
      <c r="E211" s="491"/>
      <c r="F211" s="491"/>
    </row>
    <row r="212" spans="1:6">
      <c r="A212" s="491"/>
      <c r="B212" s="491"/>
      <c r="C212" s="494"/>
      <c r="D212" s="494"/>
      <c r="E212" s="491"/>
      <c r="F212" s="491"/>
    </row>
    <row r="213" spans="1:6">
      <c r="A213" s="491"/>
      <c r="B213" s="491"/>
      <c r="C213" s="494"/>
      <c r="D213" s="494"/>
      <c r="E213" s="491"/>
      <c r="F213" s="491"/>
    </row>
    <row r="214" spans="1:6">
      <c r="A214" s="491"/>
      <c r="B214" s="491"/>
      <c r="C214" s="494"/>
      <c r="D214" s="494"/>
      <c r="E214" s="491"/>
      <c r="F214" s="491"/>
    </row>
    <row r="215" spans="1:6">
      <c r="A215" s="491"/>
      <c r="B215" s="491"/>
      <c r="C215" s="494"/>
      <c r="D215" s="494"/>
      <c r="E215" s="491"/>
      <c r="F215" s="491"/>
    </row>
    <row r="216" spans="1:6">
      <c r="A216" s="491"/>
      <c r="B216" s="491"/>
      <c r="C216" s="494"/>
      <c r="D216" s="494"/>
      <c r="E216" s="491"/>
      <c r="F216" s="491"/>
    </row>
    <row r="217" spans="1:6">
      <c r="A217" s="491"/>
      <c r="B217" s="491"/>
      <c r="C217" s="494"/>
      <c r="D217" s="494"/>
      <c r="E217" s="491"/>
      <c r="F217" s="491"/>
    </row>
    <row r="218" spans="1:6">
      <c r="A218" s="491"/>
      <c r="B218" s="491"/>
      <c r="C218" s="494"/>
      <c r="D218" s="494"/>
      <c r="E218" s="491"/>
      <c r="F218" s="491"/>
    </row>
    <row r="219" spans="1:6">
      <c r="A219" s="491"/>
      <c r="B219" s="491"/>
      <c r="C219" s="494"/>
      <c r="D219" s="494"/>
      <c r="E219" s="491"/>
      <c r="F219" s="491"/>
    </row>
    <row r="220" spans="1:6">
      <c r="A220" s="491"/>
      <c r="B220" s="491"/>
      <c r="C220" s="494"/>
      <c r="D220" s="494"/>
      <c r="E220" s="491"/>
      <c r="F220" s="491"/>
    </row>
    <row r="221" spans="1:6">
      <c r="A221" s="491"/>
      <c r="B221" s="491"/>
      <c r="C221" s="494"/>
      <c r="D221" s="494"/>
      <c r="E221" s="491"/>
      <c r="F221" s="491"/>
    </row>
    <row r="222" spans="1:6">
      <c r="A222" s="491"/>
      <c r="B222" s="491"/>
      <c r="C222" s="494"/>
      <c r="D222" s="494"/>
      <c r="E222" s="491"/>
      <c r="F222" s="491"/>
    </row>
    <row r="223" spans="1:6">
      <c r="A223" s="491"/>
      <c r="B223" s="491"/>
      <c r="C223" s="494"/>
      <c r="D223" s="494"/>
      <c r="E223" s="491"/>
      <c r="F223" s="491"/>
    </row>
    <row r="224" spans="1:6">
      <c r="A224" s="491"/>
      <c r="B224" s="491"/>
      <c r="C224" s="494"/>
      <c r="D224" s="494"/>
      <c r="E224" s="491"/>
      <c r="F224" s="491"/>
    </row>
    <row r="225" spans="1:6">
      <c r="A225" s="491"/>
      <c r="B225" s="491"/>
      <c r="C225" s="494"/>
      <c r="D225" s="494"/>
      <c r="E225" s="491"/>
      <c r="F225" s="491"/>
    </row>
    <row r="226" spans="1:6">
      <c r="A226" s="491"/>
      <c r="B226" s="491"/>
      <c r="C226" s="494"/>
      <c r="D226" s="494"/>
      <c r="E226" s="491"/>
      <c r="F226" s="491"/>
    </row>
    <row r="227" spans="1:6">
      <c r="A227" s="491"/>
      <c r="B227" s="491"/>
      <c r="C227" s="494"/>
      <c r="D227" s="494"/>
      <c r="E227" s="491"/>
      <c r="F227" s="491"/>
    </row>
    <row r="228" spans="1:6">
      <c r="A228" s="491"/>
      <c r="B228" s="491"/>
      <c r="C228" s="494"/>
      <c r="D228" s="494"/>
      <c r="E228" s="491"/>
      <c r="F228" s="491"/>
    </row>
    <row r="229" spans="1:6">
      <c r="A229" s="491"/>
      <c r="B229" s="491"/>
      <c r="C229" s="494"/>
      <c r="D229" s="494"/>
      <c r="E229" s="491"/>
      <c r="F229" s="491"/>
    </row>
    <row r="230" spans="1:6">
      <c r="A230" s="491"/>
      <c r="B230" s="491"/>
      <c r="C230" s="494"/>
      <c r="D230" s="494"/>
      <c r="E230" s="491"/>
      <c r="F230" s="491"/>
    </row>
    <row r="231" spans="1:6">
      <c r="A231" s="491"/>
      <c r="B231" s="491"/>
      <c r="C231" s="494"/>
      <c r="D231" s="494"/>
      <c r="E231" s="491"/>
      <c r="F231" s="491"/>
    </row>
    <row r="232" spans="1:6">
      <c r="A232" s="491"/>
      <c r="B232" s="491"/>
      <c r="C232" s="494"/>
      <c r="D232" s="494"/>
      <c r="E232" s="491"/>
      <c r="F232" s="491"/>
    </row>
    <row r="233" spans="1:6">
      <c r="A233" s="491"/>
      <c r="B233" s="491"/>
      <c r="C233" s="494"/>
      <c r="D233" s="494"/>
      <c r="E233" s="491"/>
      <c r="F233" s="491"/>
    </row>
    <row r="234" spans="1:6">
      <c r="A234" s="491"/>
      <c r="B234" s="491"/>
      <c r="C234" s="494"/>
      <c r="D234" s="494"/>
      <c r="E234" s="491"/>
      <c r="F234" s="491"/>
    </row>
    <row r="235" spans="1:6">
      <c r="A235" s="491"/>
      <c r="B235" s="491"/>
      <c r="C235" s="494"/>
      <c r="D235" s="494"/>
      <c r="E235" s="491"/>
      <c r="F235" s="491"/>
    </row>
    <row r="236" spans="1:6">
      <c r="A236" s="491"/>
      <c r="B236" s="491"/>
      <c r="C236" s="494"/>
      <c r="D236" s="494"/>
      <c r="E236" s="491"/>
      <c r="F236" s="491"/>
    </row>
    <row r="237" spans="1:6">
      <c r="A237" s="491"/>
      <c r="B237" s="491"/>
      <c r="C237" s="494"/>
      <c r="D237" s="494"/>
      <c r="E237" s="491"/>
      <c r="F237" s="491"/>
    </row>
    <row r="238" spans="1:6">
      <c r="A238" s="491"/>
      <c r="B238" s="491"/>
      <c r="C238" s="494"/>
      <c r="D238" s="494"/>
      <c r="E238" s="491"/>
      <c r="F238" s="491"/>
    </row>
    <row r="239" spans="1:6">
      <c r="A239" s="491"/>
      <c r="B239" s="491"/>
      <c r="C239" s="494"/>
      <c r="D239" s="494"/>
      <c r="E239" s="491"/>
      <c r="F239" s="491"/>
    </row>
    <row r="240" spans="1:6">
      <c r="A240" s="491"/>
      <c r="B240" s="491"/>
      <c r="C240" s="494"/>
      <c r="D240" s="494"/>
      <c r="E240" s="491"/>
      <c r="F240" s="491"/>
    </row>
    <row r="241" spans="1:6">
      <c r="A241" s="491"/>
      <c r="B241" s="491"/>
      <c r="C241" s="494"/>
      <c r="D241" s="494"/>
      <c r="E241" s="491"/>
      <c r="F241" s="491"/>
    </row>
    <row r="242" spans="1:6">
      <c r="A242" s="491"/>
      <c r="B242" s="491"/>
      <c r="C242" s="494"/>
      <c r="D242" s="494"/>
      <c r="E242" s="491"/>
      <c r="F242" s="491"/>
    </row>
    <row r="243" spans="1:6">
      <c r="A243" s="491"/>
      <c r="B243" s="491"/>
      <c r="C243" s="494"/>
      <c r="D243" s="494"/>
      <c r="E243" s="491"/>
      <c r="F243" s="491"/>
    </row>
    <row r="244" spans="1:6">
      <c r="A244" s="491"/>
      <c r="B244" s="491"/>
      <c r="C244" s="494"/>
      <c r="D244" s="494"/>
      <c r="E244" s="491"/>
      <c r="F244" s="491"/>
    </row>
    <row r="245" spans="1:6">
      <c r="A245" s="491"/>
      <c r="B245" s="491"/>
      <c r="C245" s="494"/>
      <c r="D245" s="494"/>
      <c r="E245" s="491"/>
      <c r="F245" s="491"/>
    </row>
    <row r="246" spans="1:6">
      <c r="A246" s="491"/>
      <c r="B246" s="491"/>
      <c r="C246" s="494"/>
      <c r="D246" s="494"/>
      <c r="E246" s="491"/>
      <c r="F246" s="491"/>
    </row>
    <row r="247" spans="1:6">
      <c r="A247" s="491"/>
      <c r="B247" s="491"/>
      <c r="C247" s="494"/>
      <c r="D247" s="494"/>
      <c r="E247" s="491"/>
      <c r="F247" s="491"/>
    </row>
    <row r="248" spans="1:6">
      <c r="A248" s="491"/>
      <c r="B248" s="491"/>
      <c r="C248" s="494"/>
      <c r="D248" s="494"/>
      <c r="E248" s="491"/>
      <c r="F248" s="491"/>
    </row>
    <row r="249" spans="1:6">
      <c r="A249" s="491"/>
      <c r="B249" s="491"/>
      <c r="C249" s="494"/>
      <c r="D249" s="494"/>
      <c r="E249" s="491"/>
      <c r="F249" s="491"/>
    </row>
    <row r="250" spans="1:6">
      <c r="A250" s="491"/>
      <c r="B250" s="491"/>
      <c r="C250" s="494"/>
      <c r="D250" s="494"/>
      <c r="E250" s="491"/>
      <c r="F250" s="491"/>
    </row>
    <row r="251" spans="1:6">
      <c r="A251" s="491"/>
      <c r="B251" s="491"/>
      <c r="C251" s="494"/>
      <c r="D251" s="494"/>
      <c r="E251" s="491"/>
      <c r="F251" s="491"/>
    </row>
    <row r="252" spans="1:6">
      <c r="A252" s="491"/>
      <c r="B252" s="491"/>
      <c r="C252" s="494"/>
      <c r="D252" s="494"/>
      <c r="E252" s="491"/>
      <c r="F252" s="491"/>
    </row>
    <row r="253" spans="1:6">
      <c r="A253" s="491"/>
      <c r="B253" s="491"/>
      <c r="C253" s="494"/>
      <c r="D253" s="494"/>
      <c r="E253" s="491"/>
      <c r="F253" s="491"/>
    </row>
    <row r="254" spans="1:6">
      <c r="A254" s="491"/>
      <c r="B254" s="491"/>
      <c r="C254" s="494"/>
      <c r="D254" s="494"/>
      <c r="E254" s="491"/>
      <c r="F254" s="491"/>
    </row>
    <row r="255" spans="1:6">
      <c r="A255" s="491"/>
      <c r="B255" s="491"/>
      <c r="C255" s="494"/>
      <c r="D255" s="494"/>
      <c r="E255" s="491"/>
      <c r="F255" s="491"/>
    </row>
    <row r="256" spans="1:6">
      <c r="A256" s="491"/>
      <c r="B256" s="491"/>
      <c r="C256" s="494"/>
      <c r="D256" s="494"/>
      <c r="E256" s="491"/>
      <c r="F256" s="491"/>
    </row>
    <row r="257" spans="1:6">
      <c r="A257" s="491"/>
      <c r="B257" s="491"/>
      <c r="C257" s="494"/>
      <c r="D257" s="494"/>
      <c r="E257" s="491"/>
      <c r="F257" s="491"/>
    </row>
    <row r="258" spans="1:6">
      <c r="A258" s="491"/>
      <c r="B258" s="491"/>
      <c r="C258" s="494"/>
      <c r="D258" s="494"/>
      <c r="E258" s="491"/>
      <c r="F258" s="491"/>
    </row>
    <row r="259" spans="1:6">
      <c r="A259" s="491"/>
      <c r="B259" s="491"/>
      <c r="C259" s="494"/>
      <c r="D259" s="494"/>
      <c r="E259" s="491"/>
      <c r="F259" s="491"/>
    </row>
    <row r="260" spans="1:6">
      <c r="A260" s="491"/>
      <c r="B260" s="491"/>
      <c r="C260" s="494"/>
      <c r="D260" s="494"/>
      <c r="E260" s="491"/>
      <c r="F260" s="491"/>
    </row>
    <row r="261" spans="1:6">
      <c r="A261" s="491"/>
      <c r="B261" s="491"/>
      <c r="C261" s="494"/>
      <c r="D261" s="494"/>
      <c r="E261" s="491"/>
      <c r="F261" s="491"/>
    </row>
    <row r="262" spans="1:6">
      <c r="A262" s="491"/>
      <c r="B262" s="491"/>
      <c r="C262" s="494"/>
      <c r="D262" s="494"/>
      <c r="E262" s="491"/>
      <c r="F262" s="491"/>
    </row>
    <row r="263" spans="1:6">
      <c r="A263" s="491"/>
      <c r="B263" s="491"/>
      <c r="C263" s="494"/>
      <c r="D263" s="494"/>
      <c r="E263" s="491"/>
      <c r="F263" s="491"/>
    </row>
    <row r="264" spans="1:6">
      <c r="A264" s="491"/>
      <c r="B264" s="491"/>
      <c r="C264" s="494"/>
      <c r="D264" s="494"/>
      <c r="E264" s="491"/>
      <c r="F264" s="491"/>
    </row>
    <row r="265" spans="1:6">
      <c r="A265" s="491"/>
      <c r="B265" s="491"/>
      <c r="C265" s="494"/>
      <c r="D265" s="494"/>
      <c r="E265" s="491"/>
      <c r="F265" s="491"/>
    </row>
    <row r="266" spans="1:6">
      <c r="A266" s="491"/>
      <c r="B266" s="491"/>
      <c r="C266" s="494"/>
      <c r="D266" s="494"/>
      <c r="E266" s="491"/>
      <c r="F266" s="491"/>
    </row>
    <row r="267" spans="1:6">
      <c r="A267" s="491"/>
      <c r="B267" s="491"/>
      <c r="C267" s="494"/>
      <c r="D267" s="494"/>
      <c r="E267" s="491"/>
      <c r="F267" s="491"/>
    </row>
    <row r="268" spans="1:6">
      <c r="A268" s="491"/>
      <c r="B268" s="491"/>
      <c r="C268" s="494"/>
      <c r="D268" s="494"/>
      <c r="E268" s="491"/>
      <c r="F268" s="491"/>
    </row>
    <row r="269" spans="1:6">
      <c r="A269" s="491"/>
      <c r="B269" s="491"/>
      <c r="C269" s="494"/>
      <c r="D269" s="494"/>
      <c r="E269" s="491"/>
      <c r="F269" s="491"/>
    </row>
    <row r="270" spans="1:6">
      <c r="A270" s="491"/>
      <c r="B270" s="491"/>
      <c r="C270" s="494"/>
      <c r="D270" s="494"/>
      <c r="E270" s="491"/>
      <c r="F270" s="491"/>
    </row>
    <row r="271" spans="1:6">
      <c r="A271" s="491"/>
      <c r="B271" s="491"/>
      <c r="C271" s="494"/>
      <c r="D271" s="494"/>
      <c r="E271" s="491"/>
      <c r="F271" s="491"/>
    </row>
    <row r="272" spans="1:6">
      <c r="A272" s="491"/>
      <c r="B272" s="491"/>
      <c r="C272" s="494"/>
      <c r="D272" s="494"/>
      <c r="E272" s="491"/>
      <c r="F272" s="491"/>
    </row>
    <row r="273" spans="1:6">
      <c r="A273" s="491"/>
      <c r="B273" s="491"/>
      <c r="C273" s="494"/>
      <c r="D273" s="494"/>
      <c r="E273" s="491"/>
      <c r="F273" s="491"/>
    </row>
    <row r="274" spans="1:6">
      <c r="A274" s="491"/>
      <c r="B274" s="491"/>
      <c r="C274" s="494"/>
      <c r="D274" s="494"/>
      <c r="E274" s="491"/>
      <c r="F274" s="491"/>
    </row>
    <row r="275" spans="1:6">
      <c r="A275" s="491"/>
      <c r="B275" s="491"/>
      <c r="C275" s="494"/>
      <c r="D275" s="494"/>
      <c r="E275" s="491"/>
      <c r="F275" s="491"/>
    </row>
    <row r="276" spans="1:6">
      <c r="A276" s="491"/>
      <c r="B276" s="491"/>
      <c r="C276" s="494"/>
      <c r="D276" s="494"/>
      <c r="E276" s="491"/>
      <c r="F276" s="491"/>
    </row>
    <row r="277" spans="1:6">
      <c r="A277" s="491"/>
      <c r="B277" s="491"/>
      <c r="C277" s="494"/>
      <c r="D277" s="494"/>
      <c r="E277" s="491"/>
      <c r="F277" s="491"/>
    </row>
    <row r="278" spans="1:6">
      <c r="A278" s="491"/>
      <c r="B278" s="491"/>
      <c r="C278" s="494"/>
      <c r="D278" s="494"/>
      <c r="E278" s="491"/>
      <c r="F278" s="491"/>
    </row>
    <row r="279" spans="1:6">
      <c r="A279" s="491"/>
      <c r="B279" s="491"/>
      <c r="C279" s="494"/>
      <c r="D279" s="494"/>
      <c r="E279" s="491"/>
      <c r="F279" s="491"/>
    </row>
    <row r="280" spans="1:6">
      <c r="A280" s="491"/>
      <c r="B280" s="491"/>
      <c r="C280" s="494"/>
      <c r="D280" s="494"/>
      <c r="E280" s="491"/>
      <c r="F280" s="491"/>
    </row>
    <row r="281" spans="1:6">
      <c r="A281" s="491"/>
      <c r="B281" s="491"/>
      <c r="C281" s="494"/>
      <c r="D281" s="494"/>
      <c r="E281" s="491"/>
      <c r="F281" s="491"/>
    </row>
    <row r="282" spans="1:6">
      <c r="A282" s="491"/>
      <c r="B282" s="491"/>
      <c r="C282" s="494"/>
      <c r="D282" s="494"/>
      <c r="E282" s="491"/>
      <c r="F282" s="491"/>
    </row>
    <row r="283" spans="1:6">
      <c r="A283" s="491"/>
      <c r="B283" s="491"/>
      <c r="C283" s="494"/>
      <c r="D283" s="494"/>
      <c r="E283" s="491"/>
      <c r="F283" s="491"/>
    </row>
    <row r="284" spans="1:6">
      <c r="A284" s="491"/>
      <c r="B284" s="491"/>
      <c r="C284" s="494"/>
      <c r="D284" s="494"/>
      <c r="E284" s="491"/>
      <c r="F284" s="491"/>
    </row>
    <row r="285" spans="1:6">
      <c r="A285" s="491"/>
      <c r="B285" s="491"/>
      <c r="C285" s="494"/>
      <c r="D285" s="494"/>
      <c r="E285" s="491"/>
      <c r="F285" s="491"/>
    </row>
    <row r="286" spans="1:6">
      <c r="A286" s="491"/>
      <c r="B286" s="491"/>
      <c r="C286" s="494"/>
      <c r="D286" s="494"/>
      <c r="E286" s="491"/>
      <c r="F286" s="491"/>
    </row>
    <row r="287" spans="1:6">
      <c r="A287" s="491"/>
      <c r="B287" s="491"/>
      <c r="C287" s="494"/>
      <c r="D287" s="494"/>
      <c r="E287" s="491"/>
      <c r="F287" s="491"/>
    </row>
    <row r="288" spans="1:6">
      <c r="A288" s="491"/>
      <c r="B288" s="491"/>
      <c r="C288" s="494"/>
      <c r="D288" s="494"/>
      <c r="E288" s="491"/>
      <c r="F288" s="491"/>
    </row>
    <row r="289" spans="1:6">
      <c r="A289" s="491"/>
      <c r="B289" s="491"/>
      <c r="C289" s="494"/>
      <c r="D289" s="494"/>
      <c r="E289" s="491"/>
      <c r="F289" s="491"/>
    </row>
    <row r="290" spans="1:6">
      <c r="A290" s="491"/>
      <c r="B290" s="491"/>
      <c r="C290" s="494"/>
      <c r="D290" s="494"/>
      <c r="E290" s="491"/>
      <c r="F290" s="491"/>
    </row>
    <row r="291" spans="1:6">
      <c r="A291" s="491"/>
      <c r="B291" s="491"/>
      <c r="C291" s="494"/>
      <c r="D291" s="494"/>
      <c r="E291" s="491"/>
      <c r="F291" s="491"/>
    </row>
    <row r="292" spans="1:6">
      <c r="A292" s="491"/>
      <c r="B292" s="491"/>
      <c r="C292" s="494"/>
      <c r="D292" s="494"/>
      <c r="E292" s="491"/>
      <c r="F292" s="491"/>
    </row>
    <row r="293" spans="1:6">
      <c r="A293" s="491"/>
      <c r="B293" s="491"/>
      <c r="C293" s="494"/>
      <c r="D293" s="494"/>
      <c r="E293" s="491"/>
      <c r="F293" s="491"/>
    </row>
    <row r="294" spans="1:6">
      <c r="A294" s="491"/>
      <c r="B294" s="491"/>
      <c r="C294" s="494"/>
      <c r="D294" s="494"/>
      <c r="E294" s="491"/>
      <c r="F294" s="491"/>
    </row>
    <row r="295" spans="1:6">
      <c r="A295" s="491"/>
      <c r="B295" s="491"/>
      <c r="C295" s="494"/>
      <c r="D295" s="494"/>
      <c r="E295" s="491"/>
      <c r="F295" s="491"/>
    </row>
    <row r="296" spans="1:6">
      <c r="A296" s="491"/>
      <c r="B296" s="491"/>
      <c r="C296" s="494"/>
      <c r="D296" s="494"/>
      <c r="E296" s="491"/>
      <c r="F296" s="491"/>
    </row>
    <row r="297" spans="1:6">
      <c r="A297" s="491"/>
      <c r="B297" s="491"/>
      <c r="C297" s="494"/>
      <c r="D297" s="494"/>
      <c r="E297" s="491"/>
      <c r="F297" s="491"/>
    </row>
    <row r="298" spans="1:6">
      <c r="A298" s="491"/>
      <c r="B298" s="491"/>
      <c r="C298" s="494"/>
      <c r="D298" s="494"/>
      <c r="E298" s="491"/>
      <c r="F298" s="491"/>
    </row>
    <row r="299" spans="1:6">
      <c r="A299" s="491"/>
      <c r="B299" s="491"/>
      <c r="C299" s="494"/>
      <c r="D299" s="494"/>
      <c r="E299" s="491"/>
      <c r="F299" s="491"/>
    </row>
    <row r="300" spans="1:6">
      <c r="A300" s="491"/>
      <c r="B300" s="491"/>
      <c r="C300" s="494"/>
      <c r="D300" s="494"/>
      <c r="E300" s="491"/>
      <c r="F300" s="491"/>
    </row>
    <row r="301" spans="1:6">
      <c r="A301" s="491"/>
      <c r="B301" s="491"/>
      <c r="C301" s="494"/>
      <c r="D301" s="494"/>
      <c r="E301" s="491"/>
      <c r="F301" s="491"/>
    </row>
    <row r="302" spans="1:6">
      <c r="A302" s="491"/>
      <c r="B302" s="491"/>
      <c r="C302" s="494"/>
      <c r="D302" s="494"/>
      <c r="E302" s="491"/>
      <c r="F302" s="491"/>
    </row>
    <row r="303" spans="1:6">
      <c r="A303" s="491"/>
      <c r="B303" s="491"/>
      <c r="C303" s="494"/>
      <c r="D303" s="494"/>
      <c r="E303" s="491"/>
      <c r="F303" s="491"/>
    </row>
    <row r="304" spans="1:6">
      <c r="A304" s="491"/>
      <c r="B304" s="491"/>
      <c r="C304" s="494"/>
      <c r="D304" s="494"/>
      <c r="E304" s="491"/>
      <c r="F304" s="491"/>
    </row>
    <row r="305" spans="1:6">
      <c r="A305" s="491"/>
      <c r="B305" s="491"/>
      <c r="C305" s="494"/>
      <c r="D305" s="494"/>
      <c r="E305" s="491"/>
      <c r="F305" s="491"/>
    </row>
    <row r="306" spans="1:6">
      <c r="A306" s="491"/>
      <c r="B306" s="491"/>
      <c r="C306" s="494"/>
      <c r="D306" s="494"/>
      <c r="E306" s="491"/>
      <c r="F306" s="491"/>
    </row>
    <row r="307" spans="1:6">
      <c r="A307" s="491"/>
      <c r="B307" s="491"/>
      <c r="C307" s="494"/>
      <c r="D307" s="494"/>
      <c r="E307" s="491"/>
      <c r="F307" s="491"/>
    </row>
    <row r="308" spans="1:6">
      <c r="A308" s="491"/>
      <c r="B308" s="491"/>
      <c r="C308" s="494"/>
      <c r="D308" s="494"/>
      <c r="E308" s="491"/>
      <c r="F308" s="491"/>
    </row>
    <row r="309" spans="1:6">
      <c r="A309" s="491"/>
      <c r="B309" s="491"/>
      <c r="C309" s="494"/>
      <c r="D309" s="494"/>
      <c r="E309" s="491"/>
      <c r="F309" s="491"/>
    </row>
    <row r="310" spans="1:6">
      <c r="A310" s="491"/>
      <c r="B310" s="491"/>
      <c r="C310" s="494"/>
      <c r="D310" s="494"/>
      <c r="E310" s="491"/>
      <c r="F310" s="491"/>
    </row>
    <row r="311" spans="1:6">
      <c r="A311" s="491"/>
      <c r="B311" s="491"/>
      <c r="C311" s="494"/>
      <c r="D311" s="494"/>
      <c r="E311" s="491"/>
      <c r="F311" s="491"/>
    </row>
    <row r="312" spans="1:6">
      <c r="A312" s="491"/>
      <c r="B312" s="491"/>
      <c r="C312" s="494"/>
      <c r="D312" s="494"/>
      <c r="E312" s="491"/>
      <c r="F312" s="491"/>
    </row>
    <row r="313" spans="1:6">
      <c r="A313" s="491"/>
      <c r="B313" s="491"/>
      <c r="C313" s="494"/>
      <c r="D313" s="494"/>
      <c r="E313" s="491"/>
      <c r="F313" s="491"/>
    </row>
    <row r="314" spans="1:6">
      <c r="A314" s="491"/>
      <c r="B314" s="491"/>
      <c r="C314" s="494"/>
      <c r="D314" s="494"/>
      <c r="E314" s="491"/>
      <c r="F314" s="491"/>
    </row>
    <row r="315" spans="1:6">
      <c r="A315" s="491"/>
      <c r="B315" s="491"/>
      <c r="C315" s="494"/>
      <c r="D315" s="494"/>
      <c r="E315" s="491"/>
      <c r="F315" s="491"/>
    </row>
    <row r="316" spans="1:6">
      <c r="A316" s="491"/>
      <c r="B316" s="491"/>
      <c r="C316" s="494"/>
      <c r="D316" s="494"/>
      <c r="E316" s="491"/>
      <c r="F316" s="491"/>
    </row>
    <row r="317" spans="1:6">
      <c r="A317" s="491"/>
      <c r="B317" s="491"/>
      <c r="C317" s="494"/>
      <c r="D317" s="494"/>
      <c r="E317" s="491"/>
      <c r="F317" s="491"/>
    </row>
    <row r="318" spans="1:6">
      <c r="A318" s="491"/>
      <c r="B318" s="491"/>
      <c r="C318" s="494"/>
      <c r="D318" s="494"/>
      <c r="E318" s="491"/>
      <c r="F318" s="491"/>
    </row>
    <row r="319" spans="1:6">
      <c r="A319" s="491"/>
      <c r="B319" s="491"/>
      <c r="C319" s="494"/>
      <c r="D319" s="494"/>
      <c r="E319" s="491"/>
      <c r="F319" s="491"/>
    </row>
    <row r="320" spans="1:6">
      <c r="A320" s="491"/>
      <c r="B320" s="491"/>
      <c r="C320" s="494"/>
      <c r="D320" s="494"/>
      <c r="E320" s="491"/>
      <c r="F320" s="491"/>
    </row>
    <row r="321" spans="1:6">
      <c r="A321" s="491"/>
      <c r="B321" s="491"/>
      <c r="C321" s="494"/>
      <c r="D321" s="494"/>
      <c r="E321" s="491"/>
      <c r="F321" s="491"/>
    </row>
    <row r="322" spans="1:6">
      <c r="A322" s="491"/>
      <c r="B322" s="491"/>
      <c r="C322" s="494"/>
      <c r="D322" s="494"/>
      <c r="E322" s="491"/>
      <c r="F322" s="491"/>
    </row>
    <row r="323" spans="1:6">
      <c r="A323" s="491"/>
      <c r="B323" s="491"/>
      <c r="C323" s="494"/>
      <c r="D323" s="494"/>
      <c r="E323" s="491"/>
      <c r="F323" s="491"/>
    </row>
    <row r="324" spans="1:6">
      <c r="A324" s="491"/>
      <c r="B324" s="491"/>
      <c r="C324" s="494"/>
      <c r="D324" s="494"/>
      <c r="E324" s="491"/>
      <c r="F324" s="491"/>
    </row>
    <row r="325" spans="1:6">
      <c r="A325" s="491"/>
      <c r="B325" s="491"/>
      <c r="C325" s="494"/>
      <c r="D325" s="494"/>
      <c r="E325" s="491"/>
      <c r="F325" s="491"/>
    </row>
    <row r="326" spans="1:6">
      <c r="A326" s="491"/>
      <c r="B326" s="491"/>
      <c r="C326" s="494"/>
      <c r="D326" s="494"/>
      <c r="E326" s="491"/>
      <c r="F326" s="491"/>
    </row>
    <row r="327" spans="1:6">
      <c r="A327" s="491"/>
      <c r="B327" s="491"/>
      <c r="C327" s="494"/>
      <c r="D327" s="494"/>
      <c r="E327" s="491"/>
      <c r="F327" s="491"/>
    </row>
    <row r="328" spans="1:6">
      <c r="A328" s="491"/>
      <c r="B328" s="491"/>
      <c r="C328" s="494"/>
      <c r="D328" s="494"/>
      <c r="E328" s="491"/>
      <c r="F328" s="491"/>
    </row>
    <row r="329" spans="1:6">
      <c r="A329" s="491"/>
      <c r="B329" s="491"/>
      <c r="C329" s="494"/>
      <c r="D329" s="494"/>
      <c r="E329" s="491"/>
      <c r="F329" s="491"/>
    </row>
    <row r="330" spans="1:6">
      <c r="A330" s="491"/>
      <c r="B330" s="491"/>
      <c r="C330" s="494"/>
      <c r="D330" s="494"/>
      <c r="E330" s="491"/>
      <c r="F330" s="491"/>
    </row>
    <row r="331" spans="1:6">
      <c r="A331" s="491"/>
      <c r="B331" s="491"/>
      <c r="C331" s="494"/>
      <c r="D331" s="494"/>
      <c r="E331" s="491"/>
      <c r="F331" s="491"/>
    </row>
    <row r="332" spans="1:6">
      <c r="A332" s="491"/>
      <c r="B332" s="491"/>
      <c r="C332" s="494"/>
      <c r="D332" s="494"/>
      <c r="E332" s="491"/>
      <c r="F332" s="491"/>
    </row>
    <row r="333" spans="1:6">
      <c r="A333" s="491"/>
      <c r="B333" s="491"/>
      <c r="C333" s="494"/>
      <c r="D333" s="494"/>
      <c r="E333" s="491"/>
      <c r="F333" s="491"/>
    </row>
    <row r="334" spans="1:6">
      <c r="A334" s="491"/>
      <c r="B334" s="491"/>
      <c r="C334" s="494"/>
      <c r="D334" s="494"/>
      <c r="E334" s="491"/>
      <c r="F334" s="491"/>
    </row>
    <row r="335" spans="1:6">
      <c r="A335" s="491"/>
      <c r="B335" s="491"/>
      <c r="C335" s="494"/>
      <c r="D335" s="494"/>
      <c r="E335" s="491"/>
      <c r="F335" s="491"/>
    </row>
    <row r="336" spans="1:6">
      <c r="A336" s="491"/>
      <c r="B336" s="491"/>
      <c r="C336" s="494"/>
      <c r="D336" s="494"/>
      <c r="E336" s="491"/>
      <c r="F336" s="491"/>
    </row>
    <row r="337" spans="1:6">
      <c r="A337" s="491"/>
      <c r="B337" s="491"/>
      <c r="C337" s="494"/>
      <c r="D337" s="494"/>
      <c r="E337" s="491"/>
      <c r="F337" s="491"/>
    </row>
    <row r="338" spans="1:6">
      <c r="A338" s="491"/>
      <c r="B338" s="491"/>
      <c r="C338" s="494"/>
      <c r="D338" s="494"/>
      <c r="E338" s="491"/>
      <c r="F338" s="491"/>
    </row>
    <row r="339" spans="1:6">
      <c r="A339" s="491"/>
      <c r="B339" s="491"/>
      <c r="C339" s="494"/>
      <c r="D339" s="494"/>
      <c r="E339" s="491"/>
      <c r="F339" s="491"/>
    </row>
    <row r="340" spans="1:6">
      <c r="A340" s="491"/>
      <c r="B340" s="491"/>
      <c r="C340" s="494"/>
      <c r="D340" s="494"/>
      <c r="E340" s="491"/>
      <c r="F340" s="491"/>
    </row>
    <row r="341" spans="1:6">
      <c r="A341" s="491"/>
      <c r="B341" s="491"/>
      <c r="C341" s="494"/>
      <c r="D341" s="494"/>
      <c r="E341" s="491"/>
      <c r="F341" s="491"/>
    </row>
    <row r="342" spans="1:6">
      <c r="A342" s="491"/>
      <c r="B342" s="491"/>
      <c r="C342" s="494"/>
      <c r="D342" s="494"/>
      <c r="E342" s="491"/>
      <c r="F342" s="491"/>
    </row>
    <row r="343" spans="1:6">
      <c r="A343" s="491"/>
      <c r="B343" s="491"/>
      <c r="C343" s="494"/>
      <c r="D343" s="494"/>
      <c r="E343" s="491"/>
      <c r="F343" s="491"/>
    </row>
    <row r="344" spans="1:6">
      <c r="A344" s="491"/>
      <c r="B344" s="491"/>
      <c r="C344" s="494"/>
      <c r="D344" s="494"/>
      <c r="E344" s="491"/>
      <c r="F344" s="491"/>
    </row>
    <row r="345" spans="1:6">
      <c r="A345" s="491"/>
      <c r="B345" s="491"/>
      <c r="C345" s="494"/>
      <c r="D345" s="494"/>
      <c r="E345" s="491"/>
      <c r="F345" s="491"/>
    </row>
    <row r="346" spans="1:6">
      <c r="A346" s="491"/>
      <c r="B346" s="491"/>
      <c r="C346" s="494"/>
      <c r="D346" s="494"/>
      <c r="E346" s="491"/>
      <c r="F346" s="491"/>
    </row>
    <row r="347" spans="1:6">
      <c r="A347" s="491"/>
      <c r="B347" s="491"/>
      <c r="C347" s="494"/>
      <c r="D347" s="494"/>
      <c r="E347" s="491"/>
      <c r="F347" s="491"/>
    </row>
    <row r="348" spans="1:6">
      <c r="A348" s="491"/>
      <c r="B348" s="491"/>
      <c r="C348" s="494"/>
      <c r="D348" s="494"/>
      <c r="E348" s="491"/>
      <c r="F348" s="491"/>
    </row>
    <row r="349" spans="1:6">
      <c r="A349" s="491"/>
      <c r="B349" s="491"/>
      <c r="C349" s="494"/>
      <c r="D349" s="494"/>
      <c r="E349" s="491"/>
      <c r="F349" s="491"/>
    </row>
    <row r="350" spans="1:6">
      <c r="A350" s="491"/>
      <c r="B350" s="491"/>
      <c r="C350" s="494"/>
      <c r="D350" s="494"/>
      <c r="E350" s="491"/>
      <c r="F350" s="491"/>
    </row>
    <row r="351" spans="1:6">
      <c r="A351" s="491"/>
      <c r="B351" s="491"/>
      <c r="C351" s="494"/>
      <c r="D351" s="494"/>
      <c r="E351" s="491"/>
      <c r="F351" s="491"/>
    </row>
    <row r="352" spans="1:6">
      <c r="A352" s="491"/>
      <c r="B352" s="491"/>
      <c r="C352" s="494"/>
      <c r="D352" s="494"/>
      <c r="E352" s="491"/>
      <c r="F352" s="491"/>
    </row>
    <row r="353" spans="1:6">
      <c r="A353" s="491"/>
      <c r="B353" s="491"/>
      <c r="C353" s="494"/>
      <c r="D353" s="494"/>
      <c r="E353" s="491"/>
      <c r="F353" s="491"/>
    </row>
    <row r="354" spans="1:6">
      <c r="A354" s="491"/>
      <c r="B354" s="491"/>
      <c r="C354" s="494"/>
      <c r="D354" s="494"/>
      <c r="E354" s="491"/>
      <c r="F354" s="491"/>
    </row>
    <row r="355" spans="1:6">
      <c r="A355" s="491"/>
      <c r="B355" s="491"/>
      <c r="C355" s="494"/>
      <c r="D355" s="494"/>
      <c r="E355" s="491"/>
      <c r="F355" s="491"/>
    </row>
    <row r="356" spans="1:6">
      <c r="A356" s="491"/>
      <c r="B356" s="491"/>
      <c r="C356" s="494"/>
      <c r="D356" s="494"/>
      <c r="E356" s="491"/>
      <c r="F356" s="491"/>
    </row>
    <row r="357" spans="1:6">
      <c r="A357" s="491"/>
      <c r="B357" s="491"/>
      <c r="C357" s="494"/>
      <c r="D357" s="494"/>
      <c r="E357" s="491"/>
      <c r="F357" s="491"/>
    </row>
    <row r="358" spans="1:6">
      <c r="A358" s="491"/>
      <c r="B358" s="491"/>
      <c r="C358" s="494"/>
      <c r="D358" s="494"/>
      <c r="E358" s="491"/>
      <c r="F358" s="491"/>
    </row>
    <row r="359" spans="1:6">
      <c r="A359" s="491"/>
      <c r="B359" s="491"/>
      <c r="C359" s="494"/>
      <c r="D359" s="494"/>
      <c r="E359" s="491"/>
      <c r="F359" s="491"/>
    </row>
    <row r="360" spans="1:6">
      <c r="A360" s="491"/>
      <c r="B360" s="491"/>
      <c r="C360" s="494"/>
      <c r="D360" s="494"/>
      <c r="E360" s="491"/>
      <c r="F360" s="491"/>
    </row>
    <row r="361" spans="1:6">
      <c r="A361" s="491"/>
      <c r="B361" s="491"/>
      <c r="C361" s="494"/>
      <c r="D361" s="494"/>
      <c r="E361" s="491"/>
      <c r="F361" s="491"/>
    </row>
    <row r="362" spans="1:6">
      <c r="A362" s="491"/>
      <c r="B362" s="491"/>
      <c r="C362" s="494"/>
      <c r="D362" s="494"/>
      <c r="E362" s="491"/>
      <c r="F362" s="491"/>
    </row>
    <row r="363" spans="1:6">
      <c r="A363" s="491"/>
      <c r="B363" s="491"/>
      <c r="C363" s="494"/>
      <c r="D363" s="494"/>
      <c r="E363" s="491"/>
      <c r="F363" s="491"/>
    </row>
    <row r="364" spans="1:6">
      <c r="A364" s="491"/>
      <c r="B364" s="491"/>
      <c r="C364" s="494"/>
      <c r="D364" s="494"/>
      <c r="E364" s="491"/>
      <c r="F364" s="491"/>
    </row>
    <row r="365" spans="1:6">
      <c r="A365" s="491"/>
      <c r="B365" s="491"/>
      <c r="C365" s="494"/>
      <c r="D365" s="494"/>
      <c r="E365" s="491"/>
      <c r="F365" s="491"/>
    </row>
    <row r="366" spans="1:6">
      <c r="A366" s="491"/>
      <c r="B366" s="491"/>
      <c r="C366" s="494"/>
      <c r="D366" s="494"/>
      <c r="E366" s="491"/>
      <c r="F366" s="491"/>
    </row>
  </sheetData>
  <sheetProtection password="CF7A" sheet="1" objects="1" scenarios="1"/>
  <mergeCells count="7">
    <mergeCell ref="D48:H48"/>
    <mergeCell ref="D50:H50"/>
    <mergeCell ref="B2:E2"/>
    <mergeCell ref="B3:E3"/>
    <mergeCell ref="B4:D4"/>
    <mergeCell ref="F2:G2"/>
    <mergeCell ref="A45:E45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14 C17:D18 C22:D25 C31:D32 C36:D36 C38:D38 C40:D40 G9:H12 G15:H16 G19:H23 G31:H32 G40:H4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:D37 C15:D16">
      <formula1>-999999999999999</formula1>
      <formula2>999999999</formula2>
    </dataValidation>
  </dataValidations>
  <printOptions horizontalCentered="1"/>
  <pageMargins left="0.23622047244094499" right="0.23622047244094499" top="0.98425196850393704" bottom="0.98425196850393704" header="0.511811023622047" footer="0.511811023622047"/>
  <pageSetup paperSize="9" scale="62" orientation="portrait" r:id="rId1"/>
  <headerFooter alignWithMargins="0">
    <oddHeader>&amp;R&amp;"Times New Roman Cyr,Regular"&amp;9СПРАВКА ПО ОБРАЗЕЦ  №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2"/>
  <sheetViews>
    <sheetView view="pageBreakPreview" zoomScaleNormal="85" zoomScaleSheetLayoutView="100" workbookViewId="0">
      <selection activeCell="C47" sqref="C47"/>
    </sheetView>
  </sheetViews>
  <sheetFormatPr defaultColWidth="9.28515625" defaultRowHeight="12"/>
  <cols>
    <col min="1" max="1" width="69.85546875" style="108" customWidth="1"/>
    <col min="2" max="2" width="36.140625" style="108" customWidth="1"/>
    <col min="3" max="3" width="22.140625" style="470" customWidth="1"/>
    <col min="4" max="4" width="21.28515625" style="470" customWidth="1"/>
    <col min="5" max="5" width="10.140625" style="108" customWidth="1"/>
    <col min="6" max="6" width="12" style="108" customWidth="1"/>
    <col min="7" max="16384" width="9.28515625" style="108"/>
  </cols>
  <sheetData>
    <row r="1" spans="1:13">
      <c r="A1" s="268"/>
      <c r="B1" s="268"/>
      <c r="C1" s="269"/>
      <c r="D1" s="269"/>
    </row>
    <row r="2" spans="1:13">
      <c r="A2" s="270" t="s">
        <v>383</v>
      </c>
      <c r="B2" s="270"/>
      <c r="C2" s="271"/>
      <c r="D2" s="271"/>
      <c r="E2" s="273"/>
      <c r="F2" s="273"/>
    </row>
    <row r="3" spans="1:13" ht="15" customHeight="1">
      <c r="A3" s="412"/>
      <c r="B3" s="412"/>
      <c r="C3" s="413"/>
      <c r="D3" s="413"/>
      <c r="E3" s="274"/>
      <c r="F3" s="274"/>
    </row>
    <row r="4" spans="1:13" ht="15" customHeight="1">
      <c r="A4" s="414" t="s">
        <v>384</v>
      </c>
      <c r="B4" s="414" t="str">
        <f>'справка №1-БАЛАНС'!E3</f>
        <v>И АР ДЖИ Капитал - 3 АДСИЦ</v>
      </c>
      <c r="C4" s="468" t="s">
        <v>2</v>
      </c>
      <c r="D4" s="468">
        <f>'справка №1-БАЛАНС'!H3</f>
        <v>175113002</v>
      </c>
      <c r="E4" s="273"/>
      <c r="F4" s="273"/>
    </row>
    <row r="5" spans="1:13" ht="15">
      <c r="A5" s="414" t="s">
        <v>275</v>
      </c>
      <c r="B5" s="414" t="str">
        <f>'справка №1-БАЛАНС'!E4</f>
        <v>неконсолидиран</v>
      </c>
      <c r="C5" s="469" t="s">
        <v>4</v>
      </c>
      <c r="D5" s="468">
        <f>'справка №1-БАЛАНС'!H4</f>
        <v>0</v>
      </c>
    </row>
    <row r="6" spans="1:13" ht="12" customHeight="1">
      <c r="A6" s="415" t="s">
        <v>5</v>
      </c>
      <c r="B6" s="442" t="str">
        <f>'справка №1-БАЛАНС'!E5</f>
        <v>01.01 - 31.03.2016 г.</v>
      </c>
      <c r="C6" s="416"/>
      <c r="D6" s="417" t="s">
        <v>276</v>
      </c>
      <c r="F6" s="275"/>
    </row>
    <row r="7" spans="1:13" ht="33.950000000000003" customHeight="1">
      <c r="A7" s="276" t="s">
        <v>385</v>
      </c>
      <c r="B7" s="276" t="s">
        <v>8</v>
      </c>
      <c r="C7" s="277" t="s">
        <v>9</v>
      </c>
      <c r="D7" s="277" t="s">
        <v>13</v>
      </c>
      <c r="E7" s="278"/>
      <c r="F7" s="278"/>
    </row>
    <row r="8" spans="1:13">
      <c r="A8" s="276" t="s">
        <v>14</v>
      </c>
      <c r="B8" s="276" t="s">
        <v>15</v>
      </c>
      <c r="C8" s="279">
        <v>1</v>
      </c>
      <c r="D8" s="279">
        <v>2</v>
      </c>
      <c r="E8" s="278"/>
      <c r="F8" s="278"/>
    </row>
    <row r="9" spans="1:13">
      <c r="A9" s="280" t="s">
        <v>386</v>
      </c>
      <c r="B9" s="281"/>
      <c r="C9" s="38"/>
      <c r="D9" s="38"/>
      <c r="E9" s="107"/>
      <c r="F9" s="107"/>
    </row>
    <row r="10" spans="1:13">
      <c r="A10" s="282" t="s">
        <v>387</v>
      </c>
      <c r="B10" s="283" t="s">
        <v>388</v>
      </c>
      <c r="C10" s="37">
        <v>32</v>
      </c>
      <c r="D10" s="37">
        <v>31</v>
      </c>
      <c r="E10" s="107"/>
      <c r="F10" s="107"/>
    </row>
    <row r="11" spans="1:13">
      <c r="A11" s="282" t="s">
        <v>389</v>
      </c>
      <c r="B11" s="283" t="s">
        <v>390</v>
      </c>
      <c r="C11" s="37">
        <v>-23</v>
      </c>
      <c r="D11" s="37">
        <v>-40</v>
      </c>
      <c r="E11" s="272"/>
      <c r="F11" s="272"/>
      <c r="G11" s="110"/>
      <c r="H11" s="110"/>
      <c r="I11" s="110"/>
      <c r="J11" s="110"/>
      <c r="K11" s="110"/>
      <c r="L11" s="110"/>
      <c r="M11" s="110"/>
    </row>
    <row r="12" spans="1:13">
      <c r="A12" s="282" t="s">
        <v>391</v>
      </c>
      <c r="B12" s="283" t="s">
        <v>392</v>
      </c>
      <c r="C12" s="37"/>
      <c r="D12" s="37"/>
      <c r="E12" s="272"/>
      <c r="F12" s="272"/>
      <c r="G12" s="110"/>
      <c r="H12" s="110"/>
      <c r="I12" s="110"/>
      <c r="J12" s="110"/>
      <c r="K12" s="110"/>
      <c r="L12" s="110"/>
      <c r="M12" s="110"/>
    </row>
    <row r="13" spans="1:13" ht="12" customHeight="1">
      <c r="A13" s="282" t="s">
        <v>393</v>
      </c>
      <c r="B13" s="283" t="s">
        <v>394</v>
      </c>
      <c r="C13" s="37">
        <v>-5</v>
      </c>
      <c r="D13" s="37">
        <v>-5</v>
      </c>
      <c r="E13" s="272"/>
      <c r="F13" s="272"/>
      <c r="G13" s="110"/>
      <c r="H13" s="110"/>
      <c r="I13" s="110"/>
      <c r="J13" s="110"/>
      <c r="K13" s="110"/>
      <c r="L13" s="110"/>
      <c r="M13" s="110"/>
    </row>
    <row r="14" spans="1:13" ht="14.25" customHeight="1">
      <c r="A14" s="282" t="s">
        <v>395</v>
      </c>
      <c r="B14" s="283" t="s">
        <v>396</v>
      </c>
      <c r="C14" s="37"/>
      <c r="D14" s="37"/>
      <c r="E14" s="272"/>
      <c r="F14" s="272"/>
      <c r="G14" s="110"/>
      <c r="H14" s="110"/>
      <c r="I14" s="110"/>
      <c r="J14" s="110"/>
      <c r="K14" s="110"/>
      <c r="L14" s="110"/>
      <c r="M14" s="110"/>
    </row>
    <row r="15" spans="1:13">
      <c r="A15" s="284" t="s">
        <v>397</v>
      </c>
      <c r="B15" s="283" t="s">
        <v>398</v>
      </c>
      <c r="C15" s="37"/>
      <c r="D15" s="37"/>
      <c r="E15" s="272"/>
      <c r="F15" s="272"/>
      <c r="G15" s="110"/>
      <c r="H15" s="110"/>
      <c r="I15" s="110"/>
      <c r="J15" s="110"/>
      <c r="K15" s="110"/>
      <c r="L15" s="110"/>
      <c r="M15" s="110"/>
    </row>
    <row r="16" spans="1:13">
      <c r="A16" s="282" t="s">
        <v>399</v>
      </c>
      <c r="B16" s="283" t="s">
        <v>400</v>
      </c>
      <c r="C16" s="37"/>
      <c r="D16" s="37">
        <v>1</v>
      </c>
      <c r="E16" s="272"/>
      <c r="F16" s="272"/>
      <c r="G16" s="110"/>
      <c r="H16" s="110"/>
      <c r="I16" s="110"/>
      <c r="J16" s="110"/>
      <c r="K16" s="110"/>
      <c r="L16" s="110"/>
      <c r="M16" s="110"/>
    </row>
    <row r="17" spans="1:13">
      <c r="A17" s="282" t="s">
        <v>401</v>
      </c>
      <c r="B17" s="283" t="s">
        <v>402</v>
      </c>
      <c r="C17" s="37"/>
      <c r="D17" s="37"/>
      <c r="E17" s="272"/>
      <c r="F17" s="272"/>
      <c r="G17" s="110"/>
      <c r="H17" s="110"/>
      <c r="I17" s="110"/>
      <c r="J17" s="110"/>
      <c r="K17" s="110"/>
      <c r="L17" s="110"/>
      <c r="M17" s="110"/>
    </row>
    <row r="18" spans="1:13">
      <c r="A18" s="284" t="s">
        <v>403</v>
      </c>
      <c r="B18" s="285" t="s">
        <v>404</v>
      </c>
      <c r="C18" s="37"/>
      <c r="D18" s="37"/>
      <c r="E18" s="272"/>
      <c r="F18" s="272"/>
      <c r="G18" s="110"/>
      <c r="H18" s="110"/>
      <c r="I18" s="110"/>
      <c r="J18" s="110"/>
      <c r="K18" s="110"/>
      <c r="L18" s="110"/>
      <c r="M18" s="110"/>
    </row>
    <row r="19" spans="1:13">
      <c r="A19" s="282" t="s">
        <v>405</v>
      </c>
      <c r="B19" s="283" t="s">
        <v>406</v>
      </c>
      <c r="C19" s="37"/>
      <c r="D19" s="37"/>
      <c r="E19" s="272"/>
      <c r="F19" s="272"/>
      <c r="G19" s="110"/>
      <c r="H19" s="110"/>
      <c r="I19" s="110"/>
      <c r="J19" s="110"/>
      <c r="K19" s="110"/>
      <c r="L19" s="110"/>
      <c r="M19" s="110"/>
    </row>
    <row r="20" spans="1:13">
      <c r="A20" s="286" t="s">
        <v>407</v>
      </c>
      <c r="B20" s="287" t="s">
        <v>408</v>
      </c>
      <c r="C20" s="38">
        <f>SUM(C10:C19)</f>
        <v>4</v>
      </c>
      <c r="D20" s="38">
        <f>SUM(D10:D19)</f>
        <v>-13</v>
      </c>
      <c r="E20" s="272"/>
      <c r="F20" s="272"/>
      <c r="G20" s="110"/>
      <c r="H20" s="110"/>
      <c r="I20" s="110"/>
      <c r="J20" s="110"/>
      <c r="K20" s="110"/>
      <c r="L20" s="110"/>
      <c r="M20" s="110"/>
    </row>
    <row r="21" spans="1:13">
      <c r="A21" s="280" t="s">
        <v>409</v>
      </c>
      <c r="B21" s="288"/>
      <c r="C21" s="289"/>
      <c r="D21" s="289"/>
      <c r="E21" s="272"/>
      <c r="F21" s="272"/>
      <c r="G21" s="110"/>
      <c r="H21" s="110"/>
      <c r="I21" s="110"/>
      <c r="J21" s="110"/>
      <c r="K21" s="110"/>
      <c r="L21" s="110"/>
      <c r="M21" s="110"/>
    </row>
    <row r="22" spans="1:13">
      <c r="A22" s="282" t="s">
        <v>410</v>
      </c>
      <c r="B22" s="283" t="s">
        <v>411</v>
      </c>
      <c r="C22" s="37"/>
      <c r="D22" s="37"/>
      <c r="E22" s="272"/>
      <c r="F22" s="272"/>
      <c r="G22" s="110"/>
      <c r="H22" s="110"/>
      <c r="I22" s="110"/>
      <c r="J22" s="110"/>
      <c r="K22" s="110"/>
      <c r="L22" s="110"/>
      <c r="M22" s="110"/>
    </row>
    <row r="23" spans="1:13">
      <c r="A23" s="282" t="s">
        <v>412</v>
      </c>
      <c r="B23" s="283" t="s">
        <v>413</v>
      </c>
      <c r="C23" s="37"/>
      <c r="D23" s="37"/>
      <c r="E23" s="272"/>
      <c r="F23" s="272"/>
      <c r="G23" s="110"/>
      <c r="H23" s="110"/>
      <c r="I23" s="110"/>
      <c r="J23" s="110"/>
      <c r="K23" s="110"/>
      <c r="L23" s="110"/>
      <c r="M23" s="110"/>
    </row>
    <row r="24" spans="1:13">
      <c r="A24" s="282" t="s">
        <v>414</v>
      </c>
      <c r="B24" s="283" t="s">
        <v>415</v>
      </c>
      <c r="C24" s="37"/>
      <c r="D24" s="37"/>
      <c r="E24" s="272"/>
      <c r="F24" s="272"/>
      <c r="G24" s="110"/>
      <c r="H24" s="110"/>
      <c r="I24" s="110"/>
      <c r="J24" s="110"/>
      <c r="K24" s="110"/>
      <c r="L24" s="110"/>
      <c r="M24" s="110"/>
    </row>
    <row r="25" spans="1:13" ht="13.5" customHeight="1">
      <c r="A25" s="282" t="s">
        <v>416</v>
      </c>
      <c r="B25" s="283" t="s">
        <v>417</v>
      </c>
      <c r="C25" s="37"/>
      <c r="D25" s="37"/>
      <c r="E25" s="272"/>
      <c r="F25" s="272"/>
      <c r="G25" s="110"/>
      <c r="H25" s="110"/>
      <c r="I25" s="110"/>
      <c r="J25" s="110"/>
      <c r="K25" s="110"/>
      <c r="L25" s="110"/>
      <c r="M25" s="110"/>
    </row>
    <row r="26" spans="1:13">
      <c r="A26" s="282" t="s">
        <v>418</v>
      </c>
      <c r="B26" s="283" t="s">
        <v>419</v>
      </c>
      <c r="C26" s="37"/>
      <c r="D26" s="37"/>
      <c r="E26" s="272"/>
      <c r="F26" s="272"/>
      <c r="G26" s="110"/>
      <c r="H26" s="110"/>
      <c r="I26" s="110"/>
      <c r="J26" s="110"/>
      <c r="K26" s="110"/>
      <c r="L26" s="110"/>
      <c r="M26" s="110"/>
    </row>
    <row r="27" spans="1:13">
      <c r="A27" s="282" t="s">
        <v>420</v>
      </c>
      <c r="B27" s="283" t="s">
        <v>421</v>
      </c>
      <c r="C27" s="37"/>
      <c r="D27" s="37"/>
      <c r="E27" s="272"/>
      <c r="F27" s="272"/>
      <c r="G27" s="110"/>
      <c r="H27" s="110"/>
      <c r="I27" s="110"/>
      <c r="J27" s="110"/>
      <c r="K27" s="110"/>
      <c r="L27" s="110"/>
      <c r="M27" s="110"/>
    </row>
    <row r="28" spans="1:13">
      <c r="A28" s="282" t="s">
        <v>422</v>
      </c>
      <c r="B28" s="283" t="s">
        <v>423</v>
      </c>
      <c r="C28" s="37"/>
      <c r="D28" s="37"/>
      <c r="E28" s="272"/>
      <c r="F28" s="272"/>
      <c r="G28" s="110"/>
      <c r="H28" s="110"/>
      <c r="I28" s="110"/>
      <c r="J28" s="110"/>
      <c r="K28" s="110"/>
      <c r="L28" s="110"/>
      <c r="M28" s="110"/>
    </row>
    <row r="29" spans="1:13">
      <c r="A29" s="282" t="s">
        <v>424</v>
      </c>
      <c r="B29" s="283" t="s">
        <v>425</v>
      </c>
      <c r="C29" s="37"/>
      <c r="D29" s="37"/>
      <c r="E29" s="272"/>
      <c r="F29" s="272"/>
      <c r="G29" s="110"/>
      <c r="H29" s="110"/>
      <c r="I29" s="110"/>
      <c r="J29" s="110"/>
      <c r="K29" s="110"/>
      <c r="L29" s="110"/>
      <c r="M29" s="110"/>
    </row>
    <row r="30" spans="1:13">
      <c r="A30" s="282" t="s">
        <v>403</v>
      </c>
      <c r="B30" s="283" t="s">
        <v>426</v>
      </c>
      <c r="C30" s="37"/>
      <c r="D30" s="37"/>
      <c r="E30" s="272"/>
      <c r="F30" s="272"/>
      <c r="G30" s="110"/>
      <c r="H30" s="110"/>
      <c r="I30" s="110"/>
      <c r="J30" s="110"/>
      <c r="K30" s="110"/>
      <c r="L30" s="110"/>
      <c r="M30" s="110"/>
    </row>
    <row r="31" spans="1:13">
      <c r="A31" s="282" t="s">
        <v>427</v>
      </c>
      <c r="B31" s="283" t="s">
        <v>428</v>
      </c>
      <c r="C31" s="37"/>
      <c r="D31" s="37"/>
      <c r="E31" s="272"/>
      <c r="F31" s="272"/>
      <c r="G31" s="110"/>
      <c r="H31" s="110"/>
      <c r="I31" s="110"/>
      <c r="J31" s="110"/>
      <c r="K31" s="110"/>
      <c r="L31" s="110"/>
      <c r="M31" s="110"/>
    </row>
    <row r="32" spans="1:13">
      <c r="A32" s="286" t="s">
        <v>429</v>
      </c>
      <c r="B32" s="287" t="s">
        <v>430</v>
      </c>
      <c r="C32" s="38">
        <f>SUM(C22:C31)</f>
        <v>0</v>
      </c>
      <c r="D32" s="38">
        <f>SUM(D22:D31)</f>
        <v>0</v>
      </c>
      <c r="E32" s="272"/>
      <c r="F32" s="272"/>
      <c r="G32" s="110"/>
      <c r="H32" s="110"/>
      <c r="I32" s="110"/>
      <c r="J32" s="110"/>
      <c r="K32" s="110"/>
      <c r="L32" s="110"/>
      <c r="M32" s="110"/>
    </row>
    <row r="33" spans="1:8">
      <c r="A33" s="280" t="s">
        <v>431</v>
      </c>
      <c r="B33" s="288"/>
      <c r="C33" s="289"/>
      <c r="D33" s="289"/>
      <c r="E33" s="107"/>
      <c r="F33" s="107"/>
    </row>
    <row r="34" spans="1:8">
      <c r="A34" s="282" t="s">
        <v>432</v>
      </c>
      <c r="B34" s="283" t="s">
        <v>433</v>
      </c>
      <c r="C34" s="37"/>
      <c r="D34" s="37"/>
      <c r="E34" s="107"/>
      <c r="F34" s="107"/>
    </row>
    <row r="35" spans="1:8">
      <c r="A35" s="284" t="s">
        <v>434</v>
      </c>
      <c r="B35" s="283" t="s">
        <v>435</v>
      </c>
      <c r="C35" s="37"/>
      <c r="D35" s="37"/>
      <c r="E35" s="107"/>
      <c r="F35" s="107"/>
    </row>
    <row r="36" spans="1:8">
      <c r="A36" s="282" t="s">
        <v>436</v>
      </c>
      <c r="B36" s="283" t="s">
        <v>437</v>
      </c>
      <c r="C36" s="37"/>
      <c r="D36" s="37"/>
      <c r="E36" s="107"/>
      <c r="F36" s="107"/>
    </row>
    <row r="37" spans="1:8">
      <c r="A37" s="282" t="s">
        <v>438</v>
      </c>
      <c r="B37" s="283" t="s">
        <v>439</v>
      </c>
      <c r="C37" s="37"/>
      <c r="D37" s="37"/>
      <c r="E37" s="107"/>
      <c r="F37" s="107"/>
    </row>
    <row r="38" spans="1:8">
      <c r="A38" s="282" t="s">
        <v>440</v>
      </c>
      <c r="B38" s="283" t="s">
        <v>441</v>
      </c>
      <c r="C38" s="37"/>
      <c r="D38" s="37"/>
      <c r="E38" s="107"/>
      <c r="F38" s="107"/>
    </row>
    <row r="39" spans="1:8">
      <c r="A39" s="282" t="s">
        <v>442</v>
      </c>
      <c r="B39" s="283" t="s">
        <v>443</v>
      </c>
      <c r="C39" s="37"/>
      <c r="D39" s="37"/>
      <c r="E39" s="107"/>
      <c r="F39" s="107"/>
    </row>
    <row r="40" spans="1:8">
      <c r="A40" s="282" t="s">
        <v>444</v>
      </c>
      <c r="B40" s="283" t="s">
        <v>445</v>
      </c>
      <c r="C40" s="37"/>
      <c r="D40" s="37"/>
      <c r="E40" s="107"/>
      <c r="F40" s="107"/>
    </row>
    <row r="41" spans="1:8">
      <c r="A41" s="282" t="s">
        <v>446</v>
      </c>
      <c r="B41" s="283" t="s">
        <v>447</v>
      </c>
      <c r="C41" s="37">
        <v>-5</v>
      </c>
      <c r="D41" s="37">
        <v>-4</v>
      </c>
      <c r="E41" s="107"/>
      <c r="F41" s="107"/>
      <c r="G41" s="110"/>
      <c r="H41" s="110"/>
    </row>
    <row r="42" spans="1:8">
      <c r="A42" s="286" t="s">
        <v>448</v>
      </c>
      <c r="B42" s="287" t="s">
        <v>449</v>
      </c>
      <c r="C42" s="38">
        <f>SUM(C34:C41)</f>
        <v>-5</v>
      </c>
      <c r="D42" s="38">
        <f>SUM(D34:D41)</f>
        <v>-4</v>
      </c>
      <c r="E42" s="107"/>
      <c r="F42" s="107"/>
      <c r="G42" s="110"/>
      <c r="H42" s="110"/>
    </row>
    <row r="43" spans="1:8">
      <c r="A43" s="290" t="s">
        <v>450</v>
      </c>
      <c r="B43" s="287" t="s">
        <v>451</v>
      </c>
      <c r="C43" s="38">
        <f>C42+C32+C20</f>
        <v>-1</v>
      </c>
      <c r="D43" s="38">
        <f>D42+D32+D20</f>
        <v>-17</v>
      </c>
      <c r="E43" s="107"/>
      <c r="F43" s="107"/>
      <c r="G43" s="110"/>
      <c r="H43" s="110"/>
    </row>
    <row r="44" spans="1:8">
      <c r="A44" s="280" t="s">
        <v>452</v>
      </c>
      <c r="B44" s="288" t="s">
        <v>453</v>
      </c>
      <c r="C44" s="109">
        <v>943</v>
      </c>
      <c r="D44" s="109">
        <v>1087</v>
      </c>
      <c r="E44" s="107"/>
      <c r="F44" s="107"/>
      <c r="G44" s="110"/>
      <c r="H44" s="110"/>
    </row>
    <row r="45" spans="1:8">
      <c r="A45" s="280" t="s">
        <v>454</v>
      </c>
      <c r="B45" s="288" t="s">
        <v>455</v>
      </c>
      <c r="C45" s="38">
        <f>C44+C43</f>
        <v>942</v>
      </c>
      <c r="D45" s="38">
        <f>D44+D43</f>
        <v>1070</v>
      </c>
      <c r="E45" s="107"/>
      <c r="F45" s="107"/>
      <c r="G45" s="110"/>
      <c r="H45" s="110"/>
    </row>
    <row r="46" spans="1:8">
      <c r="A46" s="282" t="s">
        <v>456</v>
      </c>
      <c r="B46" s="288" t="s">
        <v>457</v>
      </c>
      <c r="C46" s="39">
        <f>C45</f>
        <v>942</v>
      </c>
      <c r="D46" s="39">
        <f>D45</f>
        <v>1070</v>
      </c>
      <c r="E46" s="107"/>
      <c r="F46" s="107"/>
      <c r="G46" s="110"/>
      <c r="H46" s="110"/>
    </row>
    <row r="47" spans="1:8">
      <c r="A47" s="282" t="s">
        <v>458</v>
      </c>
      <c r="B47" s="288" t="s">
        <v>459</v>
      </c>
      <c r="C47" s="39"/>
      <c r="D47" s="39"/>
      <c r="G47" s="110"/>
      <c r="H47" s="110"/>
    </row>
    <row r="48" spans="1:8">
      <c r="A48" s="107"/>
      <c r="B48" s="291"/>
      <c r="C48" s="292"/>
      <c r="D48" s="292"/>
      <c r="G48" s="110"/>
      <c r="H48" s="110"/>
    </row>
    <row r="49" spans="1:8">
      <c r="A49" s="380" t="str">
        <f>'справка №1-БАЛАНС'!A98</f>
        <v>Дата на съставяне: 26.04.2016 г.</v>
      </c>
      <c r="B49" s="381"/>
      <c r="C49" s="269"/>
      <c r="D49" s="382"/>
      <c r="E49" s="293"/>
      <c r="G49" s="110"/>
      <c r="H49" s="110"/>
    </row>
    <row r="50" spans="1:8">
      <c r="A50" s="268"/>
      <c r="B50" s="381" t="s">
        <v>382</v>
      </c>
      <c r="C50" s="572"/>
      <c r="D50" s="572"/>
      <c r="G50" s="110"/>
      <c r="H50" s="110"/>
    </row>
    <row r="51" spans="1:8">
      <c r="A51" s="268"/>
      <c r="B51" s="268"/>
      <c r="C51" s="269"/>
      <c r="D51" s="269"/>
      <c r="G51" s="110"/>
      <c r="H51" s="110"/>
    </row>
    <row r="52" spans="1:8">
      <c r="A52" s="268"/>
      <c r="B52" s="381" t="s">
        <v>725</v>
      </c>
      <c r="C52" s="572"/>
      <c r="D52" s="572"/>
      <c r="G52" s="110"/>
      <c r="H52" s="110"/>
    </row>
    <row r="53" spans="1:8">
      <c r="A53" s="268"/>
      <c r="B53" s="268"/>
      <c r="C53" s="269"/>
      <c r="D53" s="269"/>
      <c r="G53" s="110"/>
      <c r="H53" s="110"/>
    </row>
    <row r="54" spans="1:8">
      <c r="G54" s="110"/>
      <c r="H54" s="110"/>
    </row>
    <row r="55" spans="1:8">
      <c r="G55" s="110"/>
      <c r="H55" s="110"/>
    </row>
    <row r="56" spans="1:8">
      <c r="G56" s="110"/>
      <c r="H56" s="110"/>
    </row>
    <row r="57" spans="1:8">
      <c r="G57" s="110"/>
      <c r="H57" s="110"/>
    </row>
    <row r="58" spans="1:8">
      <c r="G58" s="110"/>
      <c r="H58" s="110"/>
    </row>
    <row r="59" spans="1:8">
      <c r="G59" s="110"/>
      <c r="H59" s="110"/>
    </row>
    <row r="60" spans="1:8">
      <c r="G60" s="110"/>
      <c r="H60" s="110"/>
    </row>
    <row r="61" spans="1:8">
      <c r="G61" s="110"/>
      <c r="H61" s="110"/>
    </row>
    <row r="62" spans="1:8">
      <c r="G62" s="110"/>
      <c r="H62" s="110"/>
    </row>
    <row r="63" spans="1:8">
      <c r="G63" s="110"/>
      <c r="H63" s="110"/>
    </row>
    <row r="64" spans="1:8">
      <c r="G64" s="110"/>
      <c r="H64" s="110"/>
    </row>
    <row r="65" spans="7:8">
      <c r="G65" s="110"/>
      <c r="H65" s="110"/>
    </row>
    <row r="66" spans="7:8">
      <c r="G66" s="110"/>
      <c r="H66" s="110"/>
    </row>
    <row r="67" spans="7:8">
      <c r="G67" s="110"/>
      <c r="H67" s="110"/>
    </row>
    <row r="68" spans="7:8">
      <c r="G68" s="110"/>
      <c r="H68" s="110"/>
    </row>
    <row r="69" spans="7:8">
      <c r="G69" s="110"/>
      <c r="H69" s="110"/>
    </row>
    <row r="70" spans="7:8">
      <c r="G70" s="110"/>
      <c r="H70" s="110"/>
    </row>
    <row r="71" spans="7:8">
      <c r="G71" s="110"/>
      <c r="H71" s="110"/>
    </row>
    <row r="72" spans="7:8">
      <c r="G72" s="110"/>
      <c r="H72" s="110"/>
    </row>
    <row r="73" spans="7:8">
      <c r="G73" s="110"/>
      <c r="H73" s="110"/>
    </row>
    <row r="74" spans="7:8">
      <c r="G74" s="110"/>
      <c r="H74" s="110"/>
    </row>
    <row r="75" spans="7:8">
      <c r="G75" s="110"/>
      <c r="H75" s="110"/>
    </row>
    <row r="76" spans="7:8">
      <c r="G76" s="110"/>
      <c r="H76" s="110"/>
    </row>
    <row r="77" spans="7:8">
      <c r="G77" s="110"/>
      <c r="H77" s="110"/>
    </row>
    <row r="78" spans="7:8">
      <c r="G78" s="110"/>
      <c r="H78" s="110"/>
    </row>
    <row r="79" spans="7:8">
      <c r="G79" s="110"/>
      <c r="H79" s="110"/>
    </row>
    <row r="80" spans="7:8">
      <c r="G80" s="110"/>
      <c r="H80" s="110"/>
    </row>
    <row r="81" spans="7:8">
      <c r="G81" s="110"/>
      <c r="H81" s="110"/>
    </row>
    <row r="82" spans="7:8">
      <c r="G82" s="110"/>
      <c r="H82" s="110"/>
    </row>
    <row r="83" spans="7:8">
      <c r="G83" s="110"/>
      <c r="H83" s="110"/>
    </row>
    <row r="84" spans="7:8">
      <c r="G84" s="110"/>
      <c r="H84" s="110"/>
    </row>
    <row r="85" spans="7:8">
      <c r="G85" s="110"/>
      <c r="H85" s="110"/>
    </row>
    <row r="86" spans="7:8">
      <c r="G86" s="110"/>
      <c r="H86" s="110"/>
    </row>
    <row r="87" spans="7:8">
      <c r="G87" s="110"/>
      <c r="H87" s="110"/>
    </row>
    <row r="88" spans="7:8">
      <c r="G88" s="110"/>
      <c r="H88" s="110"/>
    </row>
    <row r="89" spans="7:8">
      <c r="G89" s="110"/>
      <c r="H89" s="110"/>
    </row>
    <row r="90" spans="7:8">
      <c r="G90" s="110"/>
      <c r="H90" s="110"/>
    </row>
    <row r="91" spans="7:8">
      <c r="G91" s="110"/>
      <c r="H91" s="110"/>
    </row>
    <row r="92" spans="7:8">
      <c r="G92" s="110"/>
      <c r="H92" s="110"/>
    </row>
    <row r="93" spans="7:8">
      <c r="G93" s="110"/>
      <c r="H93" s="110"/>
    </row>
    <row r="94" spans="7:8">
      <c r="G94" s="110"/>
      <c r="H94" s="110"/>
    </row>
    <row r="95" spans="7:8">
      <c r="G95" s="110"/>
      <c r="H95" s="110"/>
    </row>
    <row r="96" spans="7:8">
      <c r="G96" s="110"/>
      <c r="H96" s="110"/>
    </row>
    <row r="97" spans="7:8">
      <c r="G97" s="110"/>
      <c r="H97" s="110"/>
    </row>
    <row r="98" spans="7:8">
      <c r="G98" s="110"/>
      <c r="H98" s="110"/>
    </row>
    <row r="99" spans="7:8">
      <c r="G99" s="110"/>
      <c r="H99" s="110"/>
    </row>
    <row r="100" spans="7:8">
      <c r="G100" s="110"/>
      <c r="H100" s="110"/>
    </row>
    <row r="101" spans="7:8">
      <c r="G101" s="110"/>
      <c r="H101" s="110"/>
    </row>
    <row r="102" spans="7:8">
      <c r="G102" s="110"/>
      <c r="H102" s="110"/>
    </row>
  </sheetData>
  <sheetProtection password="CF7A" sheet="1" objects="1" scenarios="1"/>
  <autoFilter ref="A8:D47"/>
  <mergeCells count="2">
    <mergeCell ref="C50:D50"/>
    <mergeCell ref="C52:D52"/>
  </mergeCells>
  <phoneticPr fontId="0" type="noConversion"/>
  <dataValidations count="61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4:D44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7">
      <formula1>0</formula1>
      <formula2>9999999999999990</formula2>
    </dataValidation>
  </dataValidations>
  <printOptions horizontalCentered="1"/>
  <pageMargins left="0.23622047244094491" right="0.23622047244094491" top="0.43307086614173229" bottom="0.35433070866141736" header="0.23622047244094491" footer="0.23622047244094491"/>
  <pageSetup paperSize="9" scale="84" orientation="landscape" r:id="rId1"/>
  <headerFooter alignWithMargins="0">
    <oddHeader>&amp;R&amp;"Times New Roman Cyr,Regular"&amp;9СПРАВКА  ПО ОБРАЗЕЦ №  3</oddHeader>
  </headerFooter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6"/>
  <sheetViews>
    <sheetView view="pageBreakPreview" zoomScaleNormal="80" zoomScaleSheetLayoutView="100" workbookViewId="0">
      <selection activeCell="L30" sqref="L30"/>
    </sheetView>
  </sheetViews>
  <sheetFormatPr defaultColWidth="9" defaultRowHeight="12"/>
  <cols>
    <col min="1" max="1" width="37.42578125" style="514" customWidth="1"/>
    <col min="2" max="2" width="11.42578125" style="514" customWidth="1"/>
    <col min="3" max="3" width="14" style="514" customWidth="1"/>
    <col min="4" max="4" width="14.85546875" style="514" customWidth="1"/>
    <col min="5" max="5" width="12.85546875" style="514" customWidth="1"/>
    <col min="6" max="6" width="14.42578125" style="514" customWidth="1"/>
    <col min="7" max="7" width="12.28515625" style="514" customWidth="1"/>
    <col min="8" max="8" width="11.42578125" style="514" customWidth="1"/>
    <col min="9" max="9" width="12.140625" style="514" customWidth="1"/>
    <col min="10" max="10" width="11.42578125" style="514" customWidth="1"/>
    <col min="11" max="11" width="10.7109375" style="514" customWidth="1"/>
    <col min="12" max="12" width="12.28515625" style="514" customWidth="1"/>
    <col min="13" max="13" width="9.28515625" style="514" customWidth="1"/>
    <col min="14" max="14" width="10.42578125" style="514" customWidth="1"/>
    <col min="15" max="38" width="9.28515625" style="514" customWidth="1"/>
    <col min="39" max="16384" width="9" style="516"/>
  </cols>
  <sheetData>
    <row r="1" spans="1:38" s="506" customFormat="1">
      <c r="A1" s="579" t="s">
        <v>460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2"/>
      <c r="N1" s="2"/>
      <c r="O1" s="2"/>
    </row>
    <row r="2" spans="1:38" s="506" customFormat="1">
      <c r="A2" s="498"/>
      <c r="B2" s="499"/>
      <c r="C2" s="500"/>
      <c r="D2" s="500"/>
      <c r="E2" s="500"/>
      <c r="F2" s="500"/>
      <c r="G2" s="500"/>
      <c r="H2" s="500"/>
      <c r="I2" s="500"/>
      <c r="J2" s="500"/>
      <c r="K2" s="500"/>
      <c r="L2" s="2"/>
      <c r="M2" s="2"/>
      <c r="N2" s="2"/>
      <c r="O2" s="2"/>
    </row>
    <row r="3" spans="1:38" s="506" customFormat="1">
      <c r="A3" s="501" t="s">
        <v>1</v>
      </c>
      <c r="B3" s="580" t="s">
        <v>845</v>
      </c>
      <c r="C3" s="580"/>
      <c r="D3" s="500"/>
      <c r="E3" s="500"/>
      <c r="F3" s="500"/>
      <c r="G3" s="500"/>
      <c r="H3" s="500"/>
      <c r="I3" s="500"/>
      <c r="J3" s="500"/>
      <c r="K3" s="507" t="s">
        <v>2</v>
      </c>
      <c r="L3" s="507">
        <f>'справка №1-БАЛАНС'!H3</f>
        <v>175113002</v>
      </c>
      <c r="O3" s="2"/>
    </row>
    <row r="4" spans="1:38" s="506" customFormat="1" ht="25.7" customHeight="1">
      <c r="A4" s="501" t="s">
        <v>839</v>
      </c>
      <c r="B4" s="580" t="s">
        <v>840</v>
      </c>
      <c r="C4" s="580"/>
      <c r="D4" s="111"/>
      <c r="E4" s="111"/>
      <c r="F4" s="111"/>
      <c r="G4" s="111"/>
      <c r="H4" s="111"/>
      <c r="I4" s="111"/>
      <c r="J4" s="111"/>
      <c r="K4" s="508" t="s">
        <v>842</v>
      </c>
      <c r="L4" s="509"/>
      <c r="O4" s="3"/>
      <c r="P4" s="3"/>
    </row>
    <row r="5" spans="1:38" s="506" customFormat="1" ht="12.75" customHeight="1">
      <c r="A5" s="501" t="s">
        <v>5</v>
      </c>
      <c r="B5" s="581" t="str">
        <f>'справка №1-БАЛАНС'!E5</f>
        <v>01.01 - 31.03.2016 г.</v>
      </c>
      <c r="C5" s="582"/>
      <c r="D5" s="502"/>
      <c r="E5" s="502"/>
      <c r="F5" s="502"/>
      <c r="G5" s="502"/>
      <c r="H5" s="502"/>
      <c r="I5" s="502"/>
      <c r="J5" s="502"/>
      <c r="K5" s="4"/>
      <c r="L5" s="503" t="s">
        <v>6</v>
      </c>
      <c r="O5" s="4"/>
    </row>
    <row r="6" spans="1:38" ht="12" customHeight="1" thickBot="1">
      <c r="A6" s="510"/>
      <c r="B6" s="511"/>
      <c r="C6" s="511"/>
      <c r="D6" s="512"/>
      <c r="E6" s="512"/>
      <c r="F6" s="513"/>
      <c r="G6" s="513"/>
      <c r="H6" s="511"/>
      <c r="I6" s="511"/>
      <c r="J6" s="511"/>
      <c r="L6" s="515"/>
    </row>
    <row r="7" spans="1:38">
      <c r="A7" s="517" t="s">
        <v>807</v>
      </c>
      <c r="B7" s="518" t="s">
        <v>808</v>
      </c>
      <c r="C7" s="573" t="s">
        <v>461</v>
      </c>
      <c r="D7" s="574"/>
      <c r="E7" s="574"/>
      <c r="F7" s="574"/>
      <c r="G7" s="574"/>
      <c r="H7" s="575"/>
      <c r="I7" s="519" t="s">
        <v>809</v>
      </c>
      <c r="J7" s="520"/>
      <c r="K7" s="517" t="s">
        <v>810</v>
      </c>
      <c r="L7" s="521" t="s">
        <v>811</v>
      </c>
      <c r="M7" s="522"/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22"/>
      <c r="Y7" s="522"/>
      <c r="Z7" s="522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2"/>
      <c r="AL7" s="522"/>
    </row>
    <row r="8" spans="1:38">
      <c r="A8" s="523"/>
      <c r="B8" s="524"/>
      <c r="C8" s="525" t="s">
        <v>812</v>
      </c>
      <c r="D8" s="526" t="s">
        <v>813</v>
      </c>
      <c r="E8" s="526" t="s">
        <v>843</v>
      </c>
      <c r="F8" s="576" t="s">
        <v>814</v>
      </c>
      <c r="G8" s="577"/>
      <c r="H8" s="578"/>
      <c r="I8" s="527"/>
      <c r="J8" s="528"/>
      <c r="K8" s="523" t="s">
        <v>815</v>
      </c>
      <c r="L8" s="529" t="s">
        <v>816</v>
      </c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2"/>
      <c r="AJ8" s="522"/>
      <c r="AK8" s="522"/>
      <c r="AL8" s="522"/>
    </row>
    <row r="9" spans="1:38" ht="24.75" thickBot="1">
      <c r="A9" s="530"/>
      <c r="B9" s="531" t="s">
        <v>817</v>
      </c>
      <c r="C9" s="532" t="s">
        <v>817</v>
      </c>
      <c r="D9" s="533" t="s">
        <v>841</v>
      </c>
      <c r="E9" s="533" t="s">
        <v>844</v>
      </c>
      <c r="F9" s="534" t="s">
        <v>818</v>
      </c>
      <c r="G9" s="535" t="s">
        <v>819</v>
      </c>
      <c r="H9" s="534" t="s">
        <v>820</v>
      </c>
      <c r="I9" s="536" t="s">
        <v>464</v>
      </c>
      <c r="J9" s="537" t="s">
        <v>465</v>
      </c>
      <c r="K9" s="530" t="s">
        <v>821</v>
      </c>
      <c r="L9" s="538" t="s">
        <v>817</v>
      </c>
      <c r="M9" s="522"/>
      <c r="N9" s="522"/>
      <c r="O9" s="522"/>
      <c r="P9" s="522"/>
      <c r="Q9" s="522"/>
      <c r="R9" s="522"/>
      <c r="S9" s="522"/>
      <c r="T9" s="522"/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</row>
    <row r="10" spans="1:38">
      <c r="A10" s="539" t="s">
        <v>14</v>
      </c>
      <c r="B10" s="539">
        <v>1</v>
      </c>
      <c r="C10" s="540">
        <v>2</v>
      </c>
      <c r="D10" s="540">
        <v>3</v>
      </c>
      <c r="E10" s="540">
        <v>4</v>
      </c>
      <c r="F10" s="540">
        <v>5</v>
      </c>
      <c r="G10" s="540">
        <v>6</v>
      </c>
      <c r="H10" s="540">
        <v>7</v>
      </c>
      <c r="I10" s="539">
        <v>8</v>
      </c>
      <c r="J10" s="541">
        <v>9</v>
      </c>
      <c r="K10" s="540">
        <v>10</v>
      </c>
      <c r="L10" s="542">
        <v>11</v>
      </c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</row>
    <row r="11" spans="1:38">
      <c r="A11" s="543" t="s">
        <v>822</v>
      </c>
      <c r="B11" s="550">
        <v>2100</v>
      </c>
      <c r="C11" s="553">
        <v>0</v>
      </c>
      <c r="D11" s="550">
        <v>8941</v>
      </c>
      <c r="E11" s="553">
        <v>0</v>
      </c>
      <c r="F11" s="553">
        <v>18937</v>
      </c>
      <c r="G11" s="553">
        <v>0</v>
      </c>
      <c r="H11" s="553">
        <v>0</v>
      </c>
      <c r="I11" s="551">
        <v>0</v>
      </c>
      <c r="J11" s="552">
        <v>-12796</v>
      </c>
      <c r="K11" s="553">
        <v>0</v>
      </c>
      <c r="L11" s="555">
        <f>SUM(B11:K11)</f>
        <v>17182</v>
      </c>
    </row>
    <row r="12" spans="1:38">
      <c r="A12" s="554" t="s">
        <v>823</v>
      </c>
      <c r="B12" s="554">
        <v>0</v>
      </c>
      <c r="C12" s="554">
        <v>0</v>
      </c>
      <c r="D12" s="554">
        <v>0</v>
      </c>
      <c r="E12" s="554"/>
      <c r="F12" s="554">
        <v>0</v>
      </c>
      <c r="G12" s="554">
        <v>0</v>
      </c>
      <c r="H12" s="554">
        <v>0</v>
      </c>
      <c r="I12" s="554">
        <v>0</v>
      </c>
      <c r="J12" s="554">
        <v>0</v>
      </c>
      <c r="K12" s="554"/>
      <c r="L12" s="554">
        <f t="shared" ref="L12:L29" si="0">SUM(B12:K12)</f>
        <v>0</v>
      </c>
    </row>
    <row r="13" spans="1:38">
      <c r="A13" s="505" t="s">
        <v>824</v>
      </c>
      <c r="B13" s="505">
        <v>0</v>
      </c>
      <c r="C13" s="505"/>
      <c r="D13" s="505">
        <v>0</v>
      </c>
      <c r="E13" s="505"/>
      <c r="F13" s="505"/>
      <c r="G13" s="505"/>
      <c r="H13" s="505"/>
      <c r="I13" s="505">
        <v>0</v>
      </c>
      <c r="J13" s="505">
        <v>0</v>
      </c>
      <c r="K13" s="505"/>
      <c r="L13" s="505">
        <f>SUM(B13:K13)</f>
        <v>0</v>
      </c>
    </row>
    <row r="14" spans="1:38">
      <c r="A14" s="505" t="s">
        <v>825</v>
      </c>
      <c r="B14" s="505">
        <v>0</v>
      </c>
      <c r="C14" s="505">
        <v>0</v>
      </c>
      <c r="D14" s="505">
        <v>0</v>
      </c>
      <c r="E14" s="505"/>
      <c r="F14" s="505"/>
      <c r="G14" s="505">
        <v>0</v>
      </c>
      <c r="H14" s="505">
        <v>0</v>
      </c>
      <c r="I14" s="505"/>
      <c r="J14" s="505">
        <v>0</v>
      </c>
      <c r="K14" s="505"/>
      <c r="L14" s="505">
        <f>SUM(B14:K14)</f>
        <v>0</v>
      </c>
    </row>
    <row r="15" spans="1:38">
      <c r="A15" s="505" t="s">
        <v>826</v>
      </c>
      <c r="B15" s="505"/>
      <c r="C15" s="505">
        <v>0</v>
      </c>
      <c r="D15" s="505">
        <v>0</v>
      </c>
      <c r="E15" s="505"/>
      <c r="F15" s="505">
        <v>0</v>
      </c>
      <c r="G15" s="505">
        <v>0</v>
      </c>
      <c r="H15" s="505">
        <v>0</v>
      </c>
      <c r="I15" s="505">
        <v>0</v>
      </c>
      <c r="J15" s="556">
        <v>-179</v>
      </c>
      <c r="K15" s="505"/>
      <c r="L15" s="556">
        <f t="shared" si="0"/>
        <v>-179</v>
      </c>
    </row>
    <row r="16" spans="1:38">
      <c r="A16" s="505" t="s">
        <v>827</v>
      </c>
      <c r="B16" s="505">
        <v>0</v>
      </c>
      <c r="C16" s="505">
        <v>0</v>
      </c>
      <c r="D16" s="505">
        <v>0</v>
      </c>
      <c r="E16" s="505"/>
      <c r="F16" s="505"/>
      <c r="G16" s="505">
        <v>0</v>
      </c>
      <c r="H16" s="505">
        <v>0</v>
      </c>
      <c r="I16" s="505"/>
      <c r="J16" s="505">
        <v>0</v>
      </c>
      <c r="K16" s="505"/>
      <c r="L16" s="505">
        <f t="shared" si="0"/>
        <v>0</v>
      </c>
    </row>
    <row r="17" spans="1:12">
      <c r="A17" s="505" t="s">
        <v>828</v>
      </c>
      <c r="B17" s="505">
        <v>0</v>
      </c>
      <c r="C17" s="505">
        <v>0</v>
      </c>
      <c r="D17" s="505">
        <v>0</v>
      </c>
      <c r="E17" s="505"/>
      <c r="F17" s="505">
        <v>0</v>
      </c>
      <c r="G17" s="505">
        <v>0</v>
      </c>
      <c r="H17" s="505">
        <v>0</v>
      </c>
      <c r="I17" s="505"/>
      <c r="J17" s="505">
        <v>0</v>
      </c>
      <c r="K17" s="505"/>
      <c r="L17" s="505">
        <f t="shared" si="0"/>
        <v>0</v>
      </c>
    </row>
    <row r="18" spans="1:12">
      <c r="A18" s="505" t="s">
        <v>829</v>
      </c>
      <c r="B18" s="505">
        <v>0</v>
      </c>
      <c r="C18" s="505">
        <v>0</v>
      </c>
      <c r="D18" s="505">
        <v>0</v>
      </c>
      <c r="E18" s="505"/>
      <c r="F18" s="505">
        <v>0</v>
      </c>
      <c r="G18" s="505">
        <v>0</v>
      </c>
      <c r="H18" s="505">
        <v>0</v>
      </c>
      <c r="I18" s="505">
        <v>0</v>
      </c>
      <c r="J18" s="505">
        <v>0</v>
      </c>
      <c r="K18" s="505"/>
      <c r="L18" s="505">
        <f t="shared" si="0"/>
        <v>0</v>
      </c>
    </row>
    <row r="19" spans="1:12" ht="24">
      <c r="A19" s="505" t="s">
        <v>830</v>
      </c>
      <c r="B19" s="505"/>
      <c r="C19" s="505"/>
      <c r="D19" s="505"/>
      <c r="E19" s="505"/>
      <c r="F19" s="505"/>
      <c r="G19" s="505"/>
      <c r="H19" s="505"/>
      <c r="I19" s="505"/>
      <c r="J19" s="505"/>
      <c r="K19" s="505"/>
      <c r="L19" s="505">
        <f t="shared" si="0"/>
        <v>0</v>
      </c>
    </row>
    <row r="20" spans="1:12">
      <c r="A20" s="505" t="s">
        <v>824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>
        <f t="shared" si="0"/>
        <v>0</v>
      </c>
    </row>
    <row r="21" spans="1:12">
      <c r="A21" s="505" t="s">
        <v>825</v>
      </c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>
        <f t="shared" si="0"/>
        <v>0</v>
      </c>
    </row>
    <row r="22" spans="1:12" ht="24">
      <c r="A22" s="505" t="s">
        <v>831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5"/>
      <c r="L22" s="505">
        <f t="shared" si="0"/>
        <v>0</v>
      </c>
    </row>
    <row r="23" spans="1:12">
      <c r="A23" s="505" t="s">
        <v>824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>
        <f t="shared" si="0"/>
        <v>0</v>
      </c>
    </row>
    <row r="24" spans="1:12">
      <c r="A24" s="505" t="s">
        <v>825</v>
      </c>
      <c r="B24" s="505"/>
      <c r="C24" s="505"/>
      <c r="D24" s="505"/>
      <c r="E24" s="505"/>
      <c r="F24" s="505"/>
      <c r="G24" s="505"/>
      <c r="H24" s="505"/>
      <c r="I24" s="505"/>
      <c r="J24" s="505"/>
      <c r="K24" s="505"/>
      <c r="L24" s="505">
        <f t="shared" si="0"/>
        <v>0</v>
      </c>
    </row>
    <row r="25" spans="1:12" ht="24">
      <c r="A25" s="505" t="s">
        <v>832</v>
      </c>
      <c r="B25" s="505">
        <v>0</v>
      </c>
      <c r="C25" s="505">
        <v>0</v>
      </c>
      <c r="D25" s="505">
        <v>0</v>
      </c>
      <c r="E25" s="505"/>
      <c r="F25" s="505">
        <v>0</v>
      </c>
      <c r="G25" s="505">
        <v>0</v>
      </c>
      <c r="H25" s="505">
        <v>0</v>
      </c>
      <c r="I25" s="505">
        <v>0</v>
      </c>
      <c r="J25" s="505">
        <v>0</v>
      </c>
      <c r="K25" s="505"/>
      <c r="L25" s="505">
        <f t="shared" si="0"/>
        <v>0</v>
      </c>
    </row>
    <row r="26" spans="1:12">
      <c r="A26" s="505" t="s">
        <v>833</v>
      </c>
      <c r="B26" s="505">
        <v>0</v>
      </c>
      <c r="C26" s="505">
        <v>0</v>
      </c>
      <c r="D26" s="505"/>
      <c r="E26" s="505"/>
      <c r="F26" s="505">
        <v>0</v>
      </c>
      <c r="G26" s="505">
        <v>0</v>
      </c>
      <c r="H26" s="505">
        <v>0</v>
      </c>
      <c r="I26" s="505">
        <v>0</v>
      </c>
      <c r="J26" s="505">
        <v>0</v>
      </c>
      <c r="K26" s="505"/>
      <c r="L26" s="505">
        <f t="shared" si="0"/>
        <v>0</v>
      </c>
    </row>
    <row r="27" spans="1:12">
      <c r="A27" s="505" t="s">
        <v>834</v>
      </c>
      <c r="B27" s="505">
        <f>SUM(B11:B26)</f>
        <v>2100</v>
      </c>
      <c r="C27" s="505">
        <f t="shared" ref="C27:K27" si="1">SUM(C11:C26)-C16</f>
        <v>0</v>
      </c>
      <c r="D27" s="505">
        <f t="shared" si="1"/>
        <v>8941</v>
      </c>
      <c r="E27" s="505">
        <f>SUM(E11:E26)-E16-E20-E21</f>
        <v>0</v>
      </c>
      <c r="F27" s="505">
        <f>SUM(F11:F26)</f>
        <v>18937</v>
      </c>
      <c r="G27" s="505">
        <f t="shared" si="1"/>
        <v>0</v>
      </c>
      <c r="H27" s="505">
        <f t="shared" si="1"/>
        <v>0</v>
      </c>
      <c r="I27" s="505">
        <f>SUM(I11:I26)</f>
        <v>0</v>
      </c>
      <c r="J27" s="556">
        <f>SUM(J11:J26)-J16</f>
        <v>-12975</v>
      </c>
      <c r="K27" s="505">
        <f t="shared" si="1"/>
        <v>0</v>
      </c>
      <c r="L27" s="556">
        <f>SUM(B27:K27)</f>
        <v>17003</v>
      </c>
    </row>
    <row r="28" spans="1:12" ht="24">
      <c r="A28" s="505" t="s">
        <v>835</v>
      </c>
      <c r="B28" s="505">
        <v>0</v>
      </c>
      <c r="C28" s="505">
        <v>0</v>
      </c>
      <c r="D28" s="505">
        <v>0</v>
      </c>
      <c r="E28" s="505"/>
      <c r="F28" s="505">
        <v>0</v>
      </c>
      <c r="G28" s="505">
        <v>0</v>
      </c>
      <c r="H28" s="505">
        <v>0</v>
      </c>
      <c r="I28" s="505">
        <v>0</v>
      </c>
      <c r="J28" s="505">
        <v>0</v>
      </c>
      <c r="K28" s="505"/>
      <c r="L28" s="505">
        <f t="shared" si="0"/>
        <v>0</v>
      </c>
    </row>
    <row r="29" spans="1:12" ht="24">
      <c r="A29" s="505" t="s">
        <v>836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>
        <f t="shared" si="0"/>
        <v>0</v>
      </c>
    </row>
    <row r="30" spans="1:12" ht="24">
      <c r="A30" s="553" t="s">
        <v>837</v>
      </c>
      <c r="B30" s="553">
        <f t="shared" ref="B30:L30" si="2">B27+B28+B29</f>
        <v>2100</v>
      </c>
      <c r="C30" s="553">
        <f t="shared" si="2"/>
        <v>0</v>
      </c>
      <c r="D30" s="553">
        <f t="shared" si="2"/>
        <v>8941</v>
      </c>
      <c r="E30" s="553">
        <f>E27+E28+E29</f>
        <v>0</v>
      </c>
      <c r="F30" s="553">
        <f t="shared" si="2"/>
        <v>18937</v>
      </c>
      <c r="G30" s="553">
        <f t="shared" si="2"/>
        <v>0</v>
      </c>
      <c r="H30" s="553">
        <f t="shared" si="2"/>
        <v>0</v>
      </c>
      <c r="I30" s="553">
        <f t="shared" si="2"/>
        <v>0</v>
      </c>
      <c r="J30" s="552">
        <f t="shared" si="2"/>
        <v>-12975</v>
      </c>
      <c r="K30" s="553">
        <f t="shared" si="2"/>
        <v>0</v>
      </c>
      <c r="L30" s="552">
        <f t="shared" si="2"/>
        <v>17003</v>
      </c>
    </row>
    <row r="31" spans="1:12">
      <c r="A31" s="544"/>
      <c r="B31" s="545"/>
      <c r="C31" s="545"/>
      <c r="D31" s="545"/>
      <c r="E31" s="545"/>
      <c r="F31" s="545"/>
      <c r="G31" s="545"/>
      <c r="H31" s="545"/>
      <c r="I31" s="545"/>
      <c r="J31" s="546"/>
    </row>
    <row r="32" spans="1:12">
      <c r="A32" s="547"/>
      <c r="B32" s="545"/>
      <c r="C32" s="545"/>
      <c r="D32" s="545"/>
      <c r="E32" s="545"/>
      <c r="F32" s="545"/>
      <c r="G32" s="545"/>
      <c r="H32" s="545"/>
      <c r="I32" s="545"/>
      <c r="J32" s="546"/>
    </row>
    <row r="36" spans="1:10">
      <c r="A36" s="548" t="str">
        <f>'справка №1-БАЛАНС'!A98</f>
        <v>Дата на съставяне: 26.04.2016 г.</v>
      </c>
      <c r="B36" s="516"/>
      <c r="C36" s="516"/>
      <c r="D36" s="548" t="s">
        <v>838</v>
      </c>
      <c r="E36" s="548"/>
      <c r="F36" s="516"/>
      <c r="G36" s="516"/>
      <c r="H36" s="549" t="s">
        <v>725</v>
      </c>
      <c r="I36" s="548"/>
      <c r="J36" s="516"/>
    </row>
  </sheetData>
  <mergeCells count="6">
    <mergeCell ref="C7:H7"/>
    <mergeCell ref="F8:H8"/>
    <mergeCell ref="A1:L1"/>
    <mergeCell ref="B3:C3"/>
    <mergeCell ref="B4:C4"/>
    <mergeCell ref="B5:C5"/>
  </mergeCells>
  <phoneticPr fontId="0" type="noConversion"/>
  <printOptions horizontalCentered="1"/>
  <pageMargins left="0.24" right="0.24" top="0.42" bottom="0.3" header="0.23" footer="0.21"/>
  <pageSetup paperSize="9" scale="83" orientation="landscape" r:id="rId1"/>
  <headerFooter alignWithMargins="0">
    <oddHeader>&amp;RСПРАВКА ПО ОБРАЗЕЦ  №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232"/>
  <sheetViews>
    <sheetView view="pageBreakPreview" zoomScaleNormal="85" zoomScaleSheetLayoutView="100" workbookViewId="0">
      <selection activeCell="R18" sqref="R18"/>
    </sheetView>
  </sheetViews>
  <sheetFormatPr defaultColWidth="10.7109375" defaultRowHeight="12"/>
  <cols>
    <col min="1" max="1" width="4.140625" style="5" customWidth="1"/>
    <col min="2" max="2" width="31" style="5" customWidth="1"/>
    <col min="3" max="3" width="9.28515625" style="5" customWidth="1"/>
    <col min="4" max="6" width="9.42578125" style="5" customWidth="1"/>
    <col min="7" max="7" width="8.85546875" style="5" customWidth="1"/>
    <col min="8" max="8" width="15" style="5" customWidth="1"/>
    <col min="9" max="9" width="11" style="5" customWidth="1"/>
    <col min="10" max="10" width="12.42578125" style="5" customWidth="1"/>
    <col min="11" max="11" width="9.28515625" style="5" customWidth="1"/>
    <col min="12" max="12" width="10.7109375" style="5" customWidth="1"/>
    <col min="13" max="13" width="9.7109375" style="5" customWidth="1"/>
    <col min="14" max="14" width="8.42578125" style="5" customWidth="1"/>
    <col min="15" max="15" width="13.85546875" style="5" customWidth="1"/>
    <col min="16" max="16" width="12.140625" style="5" customWidth="1"/>
    <col min="17" max="17" width="13.140625" style="5" customWidth="1"/>
    <col min="18" max="18" width="11.28515625" style="5" customWidth="1"/>
    <col min="19" max="16384" width="10.7109375" style="5"/>
  </cols>
  <sheetData>
    <row r="1" spans="1:28">
      <c r="A1" s="294"/>
      <c r="B1" s="295" t="s">
        <v>466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4"/>
      <c r="N1" s="294"/>
      <c r="O1" s="294"/>
      <c r="P1" s="294"/>
      <c r="Q1" s="294"/>
      <c r="R1" s="294"/>
    </row>
    <row r="2" spans="1:28" ht="16.5" customHeight="1">
      <c r="A2" s="586" t="s">
        <v>384</v>
      </c>
      <c r="B2" s="587"/>
      <c r="C2" s="588" t="str">
        <f>'справка №1-БАЛАНС'!E3</f>
        <v>И АР ДЖИ Капитал - 3 АДСИЦ</v>
      </c>
      <c r="D2" s="588"/>
      <c r="E2" s="588"/>
      <c r="F2" s="588"/>
      <c r="G2" s="588"/>
      <c r="H2" s="588"/>
      <c r="I2" s="419"/>
      <c r="J2" s="419"/>
      <c r="K2" s="419"/>
      <c r="L2" s="419"/>
      <c r="M2" s="420" t="s">
        <v>2</v>
      </c>
      <c r="N2" s="418"/>
      <c r="O2" s="418">
        <f>'справка №1-БАЛАНС'!H3</f>
        <v>175113002</v>
      </c>
      <c r="P2" s="419"/>
      <c r="Q2" s="419"/>
      <c r="R2" s="462"/>
    </row>
    <row r="3" spans="1:28" ht="15">
      <c r="A3" s="586" t="s">
        <v>5</v>
      </c>
      <c r="B3" s="587"/>
      <c r="C3" s="589" t="str">
        <f>'справка №1-БАЛАНС'!E5</f>
        <v>01.01 - 31.03.2016 г.</v>
      </c>
      <c r="D3" s="589"/>
      <c r="E3" s="589"/>
      <c r="F3" s="421"/>
      <c r="G3" s="421"/>
      <c r="H3" s="421"/>
      <c r="I3" s="421"/>
      <c r="J3" s="421"/>
      <c r="K3" s="421"/>
      <c r="L3" s="421"/>
      <c r="M3" s="598" t="s">
        <v>4</v>
      </c>
      <c r="N3" s="598"/>
      <c r="O3" s="418">
        <f>'справка №1-БАЛАНС'!H4</f>
        <v>0</v>
      </c>
      <c r="P3" s="422"/>
      <c r="Q3" s="422"/>
      <c r="R3" s="463"/>
    </row>
    <row r="4" spans="1:28">
      <c r="A4" s="423" t="s">
        <v>467</v>
      </c>
      <c r="B4" s="424"/>
      <c r="C4" s="424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5"/>
      <c r="R4" s="425" t="s">
        <v>468</v>
      </c>
    </row>
    <row r="5" spans="1:28" s="77" customFormat="1" ht="30.75" customHeight="1">
      <c r="A5" s="590" t="s">
        <v>462</v>
      </c>
      <c r="B5" s="591"/>
      <c r="C5" s="583" t="s">
        <v>8</v>
      </c>
      <c r="D5" s="302" t="s">
        <v>469</v>
      </c>
      <c r="E5" s="302"/>
      <c r="F5" s="302"/>
      <c r="G5" s="302"/>
      <c r="H5" s="302" t="s">
        <v>470</v>
      </c>
      <c r="I5" s="302"/>
      <c r="J5" s="596" t="s">
        <v>471</v>
      </c>
      <c r="K5" s="302" t="s">
        <v>472</v>
      </c>
      <c r="L5" s="302"/>
      <c r="M5" s="302"/>
      <c r="N5" s="302"/>
      <c r="O5" s="302" t="s">
        <v>470</v>
      </c>
      <c r="P5" s="302"/>
      <c r="Q5" s="596" t="s">
        <v>473</v>
      </c>
      <c r="R5" s="596" t="s">
        <v>474</v>
      </c>
    </row>
    <row r="6" spans="1:28" s="77" customFormat="1" ht="48">
      <c r="A6" s="592"/>
      <c r="B6" s="593"/>
      <c r="C6" s="584"/>
      <c r="D6" s="303" t="s">
        <v>475</v>
      </c>
      <c r="E6" s="303" t="s">
        <v>476</v>
      </c>
      <c r="F6" s="303" t="s">
        <v>477</v>
      </c>
      <c r="G6" s="303" t="s">
        <v>478</v>
      </c>
      <c r="H6" s="303" t="s">
        <v>479</v>
      </c>
      <c r="I6" s="303" t="s">
        <v>480</v>
      </c>
      <c r="J6" s="597"/>
      <c r="K6" s="303" t="s">
        <v>475</v>
      </c>
      <c r="L6" s="303" t="s">
        <v>481</v>
      </c>
      <c r="M6" s="303" t="s">
        <v>482</v>
      </c>
      <c r="N6" s="303" t="s">
        <v>483</v>
      </c>
      <c r="O6" s="303" t="s">
        <v>479</v>
      </c>
      <c r="P6" s="303" t="s">
        <v>480</v>
      </c>
      <c r="Q6" s="597"/>
      <c r="R6" s="597"/>
    </row>
    <row r="7" spans="1:28" s="77" customFormat="1">
      <c r="A7" s="305" t="s">
        <v>484</v>
      </c>
      <c r="B7" s="305"/>
      <c r="C7" s="306" t="s">
        <v>15</v>
      </c>
      <c r="D7" s="303">
        <v>1</v>
      </c>
      <c r="E7" s="303">
        <v>2</v>
      </c>
      <c r="F7" s="303">
        <v>3</v>
      </c>
      <c r="G7" s="303">
        <v>4</v>
      </c>
      <c r="H7" s="303">
        <v>5</v>
      </c>
      <c r="I7" s="303">
        <v>6</v>
      </c>
      <c r="J7" s="303">
        <v>7</v>
      </c>
      <c r="K7" s="303">
        <v>8</v>
      </c>
      <c r="L7" s="303">
        <v>9</v>
      </c>
      <c r="M7" s="303">
        <v>10</v>
      </c>
      <c r="N7" s="303">
        <v>11</v>
      </c>
      <c r="O7" s="303">
        <v>12</v>
      </c>
      <c r="P7" s="303">
        <v>13</v>
      </c>
      <c r="Q7" s="303">
        <v>14</v>
      </c>
      <c r="R7" s="303">
        <v>15</v>
      </c>
    </row>
    <row r="8" spans="1:28" ht="27.2" customHeight="1">
      <c r="A8" s="307" t="s">
        <v>485</v>
      </c>
      <c r="B8" s="308" t="s">
        <v>486</v>
      </c>
      <c r="C8" s="309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</row>
    <row r="9" spans="1:28">
      <c r="A9" s="311" t="s">
        <v>487</v>
      </c>
      <c r="B9" s="311" t="s">
        <v>488</v>
      </c>
      <c r="C9" s="312" t="s">
        <v>489</v>
      </c>
      <c r="D9" s="154"/>
      <c r="E9" s="154"/>
      <c r="F9" s="154"/>
      <c r="G9" s="51">
        <f>D9+E9-F9</f>
        <v>0</v>
      </c>
      <c r="H9" s="42"/>
      <c r="I9" s="42"/>
      <c r="J9" s="51">
        <f>G9+H9-I9</f>
        <v>0</v>
      </c>
      <c r="K9" s="42"/>
      <c r="L9" s="42"/>
      <c r="M9" s="42"/>
      <c r="N9" s="51">
        <f>K9+L9-M9</f>
        <v>0</v>
      </c>
      <c r="O9" s="42"/>
      <c r="P9" s="42"/>
      <c r="Q9" s="51">
        <f t="shared" ref="Q9:Q15" si="0">N9+O9-P9</f>
        <v>0</v>
      </c>
      <c r="R9" s="51">
        <f t="shared" ref="R9:R15" si="1">J9-Q9</f>
        <v>0</v>
      </c>
      <c r="S9" s="84"/>
      <c r="T9" s="84"/>
      <c r="U9" s="84"/>
      <c r="V9" s="84"/>
      <c r="W9" s="84"/>
      <c r="X9" s="84"/>
      <c r="Y9" s="84"/>
      <c r="Z9" s="84"/>
      <c r="AA9" s="84"/>
      <c r="AB9" s="84"/>
    </row>
    <row r="10" spans="1:28">
      <c r="A10" s="311" t="s">
        <v>490</v>
      </c>
      <c r="B10" s="311" t="s">
        <v>491</v>
      </c>
      <c r="C10" s="312" t="s">
        <v>492</v>
      </c>
      <c r="D10" s="154"/>
      <c r="E10" s="154"/>
      <c r="F10" s="154"/>
      <c r="G10" s="51">
        <f t="shared" ref="G10:G39" si="2">D10+E10-F10</f>
        <v>0</v>
      </c>
      <c r="H10" s="42"/>
      <c r="I10" s="42"/>
      <c r="J10" s="51">
        <f t="shared" ref="J10:J39" si="3">G10+H10-I10</f>
        <v>0</v>
      </c>
      <c r="K10" s="42"/>
      <c r="L10" s="42"/>
      <c r="M10" s="42"/>
      <c r="N10" s="51">
        <f t="shared" ref="N10:N39" si="4">K10+L10-M10</f>
        <v>0</v>
      </c>
      <c r="O10" s="42"/>
      <c r="P10" s="42"/>
      <c r="Q10" s="51">
        <f t="shared" si="0"/>
        <v>0</v>
      </c>
      <c r="R10" s="51">
        <f t="shared" si="1"/>
        <v>0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28">
      <c r="A11" s="311" t="s">
        <v>493</v>
      </c>
      <c r="B11" s="311" t="s">
        <v>494</v>
      </c>
      <c r="C11" s="312" t="s">
        <v>495</v>
      </c>
      <c r="D11" s="154"/>
      <c r="E11" s="154"/>
      <c r="F11" s="154"/>
      <c r="G11" s="51">
        <f t="shared" si="2"/>
        <v>0</v>
      </c>
      <c r="H11" s="42"/>
      <c r="I11" s="42"/>
      <c r="J11" s="51">
        <f t="shared" si="3"/>
        <v>0</v>
      </c>
      <c r="K11" s="42"/>
      <c r="L11" s="42"/>
      <c r="M11" s="42"/>
      <c r="N11" s="51">
        <f t="shared" si="4"/>
        <v>0</v>
      </c>
      <c r="O11" s="42"/>
      <c r="P11" s="42"/>
      <c r="Q11" s="51">
        <f t="shared" si="0"/>
        <v>0</v>
      </c>
      <c r="R11" s="51">
        <f t="shared" si="1"/>
        <v>0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</row>
    <row r="12" spans="1:28">
      <c r="A12" s="311" t="s">
        <v>496</v>
      </c>
      <c r="B12" s="311" t="s">
        <v>497</v>
      </c>
      <c r="C12" s="312" t="s">
        <v>498</v>
      </c>
      <c r="D12" s="154"/>
      <c r="E12" s="154"/>
      <c r="F12" s="154"/>
      <c r="G12" s="51">
        <f t="shared" si="2"/>
        <v>0</v>
      </c>
      <c r="H12" s="42"/>
      <c r="I12" s="42"/>
      <c r="J12" s="51">
        <f t="shared" si="3"/>
        <v>0</v>
      </c>
      <c r="K12" s="42"/>
      <c r="L12" s="42"/>
      <c r="M12" s="42"/>
      <c r="N12" s="51">
        <f t="shared" si="4"/>
        <v>0</v>
      </c>
      <c r="O12" s="42"/>
      <c r="P12" s="42"/>
      <c r="Q12" s="51">
        <f t="shared" si="0"/>
        <v>0</v>
      </c>
      <c r="R12" s="51">
        <f t="shared" si="1"/>
        <v>0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</row>
    <row r="13" spans="1:28">
      <c r="A13" s="311" t="s">
        <v>499</v>
      </c>
      <c r="B13" s="311" t="s">
        <v>500</v>
      </c>
      <c r="C13" s="312" t="s">
        <v>501</v>
      </c>
      <c r="D13" s="154"/>
      <c r="E13" s="154"/>
      <c r="F13" s="154"/>
      <c r="G13" s="51">
        <f t="shared" si="2"/>
        <v>0</v>
      </c>
      <c r="H13" s="42"/>
      <c r="I13" s="42"/>
      <c r="J13" s="51">
        <f t="shared" si="3"/>
        <v>0</v>
      </c>
      <c r="K13" s="42"/>
      <c r="L13" s="42"/>
      <c r="M13" s="42"/>
      <c r="N13" s="51">
        <f t="shared" si="4"/>
        <v>0</v>
      </c>
      <c r="O13" s="42"/>
      <c r="P13" s="42"/>
      <c r="Q13" s="51">
        <f t="shared" si="0"/>
        <v>0</v>
      </c>
      <c r="R13" s="51">
        <f t="shared" si="1"/>
        <v>0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</row>
    <row r="14" spans="1:28">
      <c r="A14" s="311" t="s">
        <v>502</v>
      </c>
      <c r="B14" s="311" t="s">
        <v>503</v>
      </c>
      <c r="C14" s="312" t="s">
        <v>504</v>
      </c>
      <c r="D14" s="154"/>
      <c r="E14" s="154"/>
      <c r="F14" s="154"/>
      <c r="G14" s="51">
        <f t="shared" si="2"/>
        <v>0</v>
      </c>
      <c r="H14" s="42"/>
      <c r="I14" s="42"/>
      <c r="J14" s="51">
        <f t="shared" si="3"/>
        <v>0</v>
      </c>
      <c r="K14" s="42"/>
      <c r="L14" s="42"/>
      <c r="M14" s="42"/>
      <c r="N14" s="51">
        <f t="shared" si="4"/>
        <v>0</v>
      </c>
      <c r="O14" s="42"/>
      <c r="P14" s="42"/>
      <c r="Q14" s="51">
        <f t="shared" si="0"/>
        <v>0</v>
      </c>
      <c r="R14" s="51">
        <f t="shared" si="1"/>
        <v>0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</row>
    <row r="15" spans="1:28" s="466" customFormat="1" ht="24">
      <c r="A15" s="399" t="s">
        <v>801</v>
      </c>
      <c r="B15" s="319" t="s">
        <v>802</v>
      </c>
      <c r="C15" s="400" t="s">
        <v>803</v>
      </c>
      <c r="D15" s="401"/>
      <c r="E15" s="401"/>
      <c r="F15" s="401"/>
      <c r="G15" s="51">
        <f t="shared" si="2"/>
        <v>0</v>
      </c>
      <c r="H15" s="402"/>
      <c r="I15" s="402"/>
      <c r="J15" s="51">
        <f t="shared" si="3"/>
        <v>0</v>
      </c>
      <c r="K15" s="402"/>
      <c r="L15" s="402"/>
      <c r="M15" s="402"/>
      <c r="N15" s="51">
        <f t="shared" si="4"/>
        <v>0</v>
      </c>
      <c r="O15" s="402"/>
      <c r="P15" s="402"/>
      <c r="Q15" s="51">
        <f t="shared" si="0"/>
        <v>0</v>
      </c>
      <c r="R15" s="51">
        <f t="shared" si="1"/>
        <v>0</v>
      </c>
      <c r="S15" s="465"/>
      <c r="T15" s="465"/>
      <c r="U15" s="465"/>
      <c r="V15" s="465"/>
      <c r="W15" s="465"/>
      <c r="X15" s="465"/>
      <c r="Y15" s="465"/>
      <c r="Z15" s="465"/>
      <c r="AA15" s="465"/>
      <c r="AB15" s="465"/>
    </row>
    <row r="16" spans="1:28">
      <c r="A16" s="311" t="s">
        <v>505</v>
      </c>
      <c r="B16" s="158" t="s">
        <v>506</v>
      </c>
      <c r="C16" s="312" t="s">
        <v>507</v>
      </c>
      <c r="D16" s="154"/>
      <c r="E16" s="154"/>
      <c r="F16" s="154"/>
      <c r="G16" s="51">
        <f t="shared" si="2"/>
        <v>0</v>
      </c>
      <c r="H16" s="42"/>
      <c r="I16" s="42"/>
      <c r="J16" s="51">
        <f t="shared" si="3"/>
        <v>0</v>
      </c>
      <c r="K16" s="42"/>
      <c r="L16" s="42"/>
      <c r="M16" s="42"/>
      <c r="N16" s="51">
        <f t="shared" si="4"/>
        <v>0</v>
      </c>
      <c r="O16" s="42"/>
      <c r="P16" s="42"/>
      <c r="Q16" s="51">
        <f t="shared" ref="Q16:Q25" si="5">N16+O16-P16</f>
        <v>0</v>
      </c>
      <c r="R16" s="51">
        <f t="shared" ref="R16:R25" si="6">J16-Q16</f>
        <v>0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</row>
    <row r="17" spans="1:28">
      <c r="A17" s="311"/>
      <c r="B17" s="313" t="s">
        <v>508</v>
      </c>
      <c r="C17" s="314" t="s">
        <v>509</v>
      </c>
      <c r="D17" s="159">
        <f>SUM(D9:D16)</f>
        <v>0</v>
      </c>
      <c r="E17" s="159">
        <f>SUM(E9:E16)</f>
        <v>0</v>
      </c>
      <c r="F17" s="159">
        <f>SUM(F9:F16)</f>
        <v>0</v>
      </c>
      <c r="G17" s="51">
        <f t="shared" si="2"/>
        <v>0</v>
      </c>
      <c r="H17" s="52">
        <f>SUM(H9:H16)</f>
        <v>0</v>
      </c>
      <c r="I17" s="52">
        <f>SUM(I9:I16)</f>
        <v>0</v>
      </c>
      <c r="J17" s="51">
        <f t="shared" si="3"/>
        <v>0</v>
      </c>
      <c r="K17" s="52">
        <f>SUM(K9:K16)</f>
        <v>0</v>
      </c>
      <c r="L17" s="52">
        <f>SUM(L9:L16)</f>
        <v>0</v>
      </c>
      <c r="M17" s="52">
        <f>SUM(M9:M16)</f>
        <v>0</v>
      </c>
      <c r="N17" s="51">
        <f t="shared" si="4"/>
        <v>0</v>
      </c>
      <c r="O17" s="52">
        <f>SUM(O9:O16)</f>
        <v>0</v>
      </c>
      <c r="P17" s="52">
        <f>SUM(P9:P16)</f>
        <v>0</v>
      </c>
      <c r="Q17" s="51">
        <f t="shared" si="5"/>
        <v>0</v>
      </c>
      <c r="R17" s="51">
        <f t="shared" si="6"/>
        <v>0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</row>
    <row r="18" spans="1:28">
      <c r="A18" s="315" t="s">
        <v>510</v>
      </c>
      <c r="B18" s="316" t="s">
        <v>511</v>
      </c>
      <c r="C18" s="314" t="s">
        <v>512</v>
      </c>
      <c r="D18" s="152">
        <v>24130</v>
      </c>
      <c r="E18" s="152"/>
      <c r="F18" s="152"/>
      <c r="G18" s="51">
        <f t="shared" si="2"/>
        <v>24130</v>
      </c>
      <c r="H18" s="40"/>
      <c r="I18" s="40"/>
      <c r="J18" s="51">
        <f t="shared" si="3"/>
        <v>24130</v>
      </c>
      <c r="K18" s="40"/>
      <c r="L18" s="40"/>
      <c r="M18" s="40"/>
      <c r="N18" s="51">
        <f t="shared" si="4"/>
        <v>0</v>
      </c>
      <c r="O18" s="40"/>
      <c r="P18" s="40"/>
      <c r="Q18" s="51">
        <f t="shared" si="5"/>
        <v>0</v>
      </c>
      <c r="R18" s="51">
        <f t="shared" si="6"/>
        <v>24130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</row>
    <row r="19" spans="1:28" ht="12" customHeight="1">
      <c r="A19" s="317" t="s">
        <v>513</v>
      </c>
      <c r="B19" s="316" t="s">
        <v>514</v>
      </c>
      <c r="C19" s="314" t="s">
        <v>515</v>
      </c>
      <c r="D19" s="152"/>
      <c r="E19" s="152"/>
      <c r="F19" s="152"/>
      <c r="G19" s="51">
        <f t="shared" si="2"/>
        <v>0</v>
      </c>
      <c r="H19" s="40"/>
      <c r="I19" s="40"/>
      <c r="J19" s="51">
        <f t="shared" si="3"/>
        <v>0</v>
      </c>
      <c r="K19" s="40"/>
      <c r="L19" s="40"/>
      <c r="M19" s="40"/>
      <c r="N19" s="51">
        <f t="shared" si="4"/>
        <v>0</v>
      </c>
      <c r="O19" s="40"/>
      <c r="P19" s="40"/>
      <c r="Q19" s="51">
        <f t="shared" si="5"/>
        <v>0</v>
      </c>
      <c r="R19" s="51">
        <f t="shared" si="6"/>
        <v>0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</row>
    <row r="20" spans="1:28" ht="12" customHeight="1">
      <c r="A20" s="318" t="s">
        <v>516</v>
      </c>
      <c r="B20" s="308" t="s">
        <v>517</v>
      </c>
      <c r="C20" s="312"/>
      <c r="D20" s="153"/>
      <c r="E20" s="153"/>
      <c r="F20" s="153"/>
      <c r="G20" s="51">
        <f t="shared" si="2"/>
        <v>0</v>
      </c>
      <c r="H20" s="41"/>
      <c r="I20" s="41"/>
      <c r="J20" s="51">
        <f t="shared" si="3"/>
        <v>0</v>
      </c>
      <c r="K20" s="41"/>
      <c r="L20" s="41"/>
      <c r="M20" s="41"/>
      <c r="N20" s="51">
        <f t="shared" si="4"/>
        <v>0</v>
      </c>
      <c r="O20" s="41"/>
      <c r="P20" s="41"/>
      <c r="Q20" s="51">
        <f t="shared" si="5"/>
        <v>0</v>
      </c>
      <c r="R20" s="51">
        <f t="shared" si="6"/>
        <v>0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</row>
    <row r="21" spans="1:28">
      <c r="A21" s="311" t="s">
        <v>487</v>
      </c>
      <c r="B21" s="311" t="s">
        <v>518</v>
      </c>
      <c r="C21" s="312" t="s">
        <v>519</v>
      </c>
      <c r="D21" s="154"/>
      <c r="E21" s="154"/>
      <c r="F21" s="154"/>
      <c r="G21" s="51">
        <f t="shared" si="2"/>
        <v>0</v>
      </c>
      <c r="H21" s="42"/>
      <c r="I21" s="42"/>
      <c r="J21" s="51">
        <f t="shared" si="3"/>
        <v>0</v>
      </c>
      <c r="K21" s="42"/>
      <c r="L21" s="42"/>
      <c r="M21" s="42"/>
      <c r="N21" s="51">
        <f t="shared" si="4"/>
        <v>0</v>
      </c>
      <c r="O21" s="42"/>
      <c r="P21" s="42"/>
      <c r="Q21" s="51">
        <f t="shared" si="5"/>
        <v>0</v>
      </c>
      <c r="R21" s="51">
        <f t="shared" si="6"/>
        <v>0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</row>
    <row r="22" spans="1:28">
      <c r="A22" s="311" t="s">
        <v>490</v>
      </c>
      <c r="B22" s="311" t="s">
        <v>520</v>
      </c>
      <c r="C22" s="312" t="s">
        <v>521</v>
      </c>
      <c r="D22" s="154"/>
      <c r="E22" s="154"/>
      <c r="F22" s="154"/>
      <c r="G22" s="51">
        <f t="shared" si="2"/>
        <v>0</v>
      </c>
      <c r="H22" s="42"/>
      <c r="I22" s="42"/>
      <c r="J22" s="51">
        <f t="shared" si="3"/>
        <v>0</v>
      </c>
      <c r="K22" s="42"/>
      <c r="L22" s="42"/>
      <c r="M22" s="42"/>
      <c r="N22" s="51">
        <f t="shared" si="4"/>
        <v>0</v>
      </c>
      <c r="O22" s="42"/>
      <c r="P22" s="42"/>
      <c r="Q22" s="51">
        <f t="shared" si="5"/>
        <v>0</v>
      </c>
      <c r="R22" s="51">
        <f t="shared" si="6"/>
        <v>0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>
      <c r="A23" s="319" t="s">
        <v>493</v>
      </c>
      <c r="B23" s="319" t="s">
        <v>522</v>
      </c>
      <c r="C23" s="312" t="s">
        <v>523</v>
      </c>
      <c r="D23" s="154"/>
      <c r="E23" s="154"/>
      <c r="F23" s="154"/>
      <c r="G23" s="51">
        <f t="shared" si="2"/>
        <v>0</v>
      </c>
      <c r="H23" s="42"/>
      <c r="I23" s="42"/>
      <c r="J23" s="51">
        <f t="shared" si="3"/>
        <v>0</v>
      </c>
      <c r="K23" s="42"/>
      <c r="L23" s="42"/>
      <c r="M23" s="42"/>
      <c r="N23" s="51">
        <f t="shared" si="4"/>
        <v>0</v>
      </c>
      <c r="O23" s="42"/>
      <c r="P23" s="42"/>
      <c r="Q23" s="51">
        <f t="shared" si="5"/>
        <v>0</v>
      </c>
      <c r="R23" s="51">
        <f t="shared" si="6"/>
        <v>0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</row>
    <row r="24" spans="1:28">
      <c r="A24" s="311" t="s">
        <v>496</v>
      </c>
      <c r="B24" s="320" t="s">
        <v>506</v>
      </c>
      <c r="C24" s="312" t="s">
        <v>524</v>
      </c>
      <c r="D24" s="154"/>
      <c r="E24" s="154"/>
      <c r="F24" s="154"/>
      <c r="G24" s="51">
        <f t="shared" si="2"/>
        <v>0</v>
      </c>
      <c r="H24" s="42"/>
      <c r="I24" s="42"/>
      <c r="J24" s="51">
        <f t="shared" si="3"/>
        <v>0</v>
      </c>
      <c r="K24" s="42"/>
      <c r="L24" s="42"/>
      <c r="M24" s="42"/>
      <c r="N24" s="51">
        <f t="shared" si="4"/>
        <v>0</v>
      </c>
      <c r="O24" s="42"/>
      <c r="P24" s="42"/>
      <c r="Q24" s="51">
        <f t="shared" si="5"/>
        <v>0</v>
      </c>
      <c r="R24" s="51">
        <f t="shared" si="6"/>
        <v>0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>
      <c r="A25" s="311"/>
      <c r="B25" s="313" t="s">
        <v>781</v>
      </c>
      <c r="C25" s="321" t="s">
        <v>526</v>
      </c>
      <c r="D25" s="155">
        <f>SUM(D21:D24)</f>
        <v>0</v>
      </c>
      <c r="E25" s="155">
        <f t="shared" ref="E25:P25" si="7">SUM(E21:E24)</f>
        <v>0</v>
      </c>
      <c r="F25" s="155">
        <f t="shared" si="7"/>
        <v>0</v>
      </c>
      <c r="G25" s="44">
        <f t="shared" si="2"/>
        <v>0</v>
      </c>
      <c r="H25" s="43">
        <f t="shared" si="7"/>
        <v>0</v>
      </c>
      <c r="I25" s="43">
        <f t="shared" si="7"/>
        <v>0</v>
      </c>
      <c r="J25" s="44">
        <f t="shared" si="3"/>
        <v>0</v>
      </c>
      <c r="K25" s="43">
        <f t="shared" si="7"/>
        <v>0</v>
      </c>
      <c r="L25" s="43">
        <f t="shared" si="7"/>
        <v>0</v>
      </c>
      <c r="M25" s="43">
        <f t="shared" si="7"/>
        <v>0</v>
      </c>
      <c r="N25" s="44">
        <f t="shared" si="4"/>
        <v>0</v>
      </c>
      <c r="O25" s="43">
        <f t="shared" si="7"/>
        <v>0</v>
      </c>
      <c r="P25" s="43">
        <f t="shared" si="7"/>
        <v>0</v>
      </c>
      <c r="Q25" s="44">
        <f t="shared" si="5"/>
        <v>0</v>
      </c>
      <c r="R25" s="44">
        <f t="shared" si="6"/>
        <v>0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</row>
    <row r="26" spans="1:28" ht="24" customHeight="1">
      <c r="A26" s="318" t="s">
        <v>527</v>
      </c>
      <c r="B26" s="322" t="s">
        <v>528</v>
      </c>
      <c r="C26" s="323"/>
      <c r="D26" s="156"/>
      <c r="E26" s="156"/>
      <c r="F26" s="156"/>
      <c r="G26" s="46"/>
      <c r="H26" s="45"/>
      <c r="I26" s="45"/>
      <c r="J26" s="46"/>
      <c r="K26" s="45"/>
      <c r="L26" s="45"/>
      <c r="M26" s="45"/>
      <c r="N26" s="46"/>
      <c r="O26" s="45"/>
      <c r="P26" s="45"/>
      <c r="Q26" s="46"/>
      <c r="R26" s="327"/>
    </row>
    <row r="27" spans="1:28">
      <c r="A27" s="311" t="s">
        <v>487</v>
      </c>
      <c r="B27" s="324" t="s">
        <v>796</v>
      </c>
      <c r="C27" s="325" t="s">
        <v>529</v>
      </c>
      <c r="D27" s="157">
        <f>SUM(D28:D31)</f>
        <v>0</v>
      </c>
      <c r="E27" s="157">
        <f t="shared" ref="E27:P27" si="8">SUM(E28:E31)</f>
        <v>0</v>
      </c>
      <c r="F27" s="157">
        <f t="shared" si="8"/>
        <v>0</v>
      </c>
      <c r="G27" s="48">
        <f t="shared" si="2"/>
        <v>0</v>
      </c>
      <c r="H27" s="47">
        <f t="shared" si="8"/>
        <v>0</v>
      </c>
      <c r="I27" s="47">
        <f t="shared" si="8"/>
        <v>0</v>
      </c>
      <c r="J27" s="48">
        <f t="shared" si="3"/>
        <v>0</v>
      </c>
      <c r="K27" s="47">
        <f t="shared" si="8"/>
        <v>0</v>
      </c>
      <c r="L27" s="47">
        <f t="shared" si="8"/>
        <v>0</v>
      </c>
      <c r="M27" s="47">
        <f t="shared" si="8"/>
        <v>0</v>
      </c>
      <c r="N27" s="48">
        <f t="shared" si="4"/>
        <v>0</v>
      </c>
      <c r="O27" s="47">
        <f t="shared" si="8"/>
        <v>0</v>
      </c>
      <c r="P27" s="47">
        <f t="shared" si="8"/>
        <v>0</v>
      </c>
      <c r="Q27" s="48">
        <f>N27+O27-P27</f>
        <v>0</v>
      </c>
      <c r="R27" s="48">
        <f>J27-Q27</f>
        <v>0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>
      <c r="A28" s="311"/>
      <c r="B28" s="311" t="s">
        <v>106</v>
      </c>
      <c r="C28" s="312" t="s">
        <v>530</v>
      </c>
      <c r="D28" s="154"/>
      <c r="E28" s="154"/>
      <c r="F28" s="154"/>
      <c r="G28" s="51">
        <f t="shared" si="2"/>
        <v>0</v>
      </c>
      <c r="H28" s="42"/>
      <c r="I28" s="42"/>
      <c r="J28" s="51">
        <f t="shared" si="3"/>
        <v>0</v>
      </c>
      <c r="K28" s="49"/>
      <c r="L28" s="49"/>
      <c r="M28" s="49"/>
      <c r="N28" s="51">
        <f t="shared" si="4"/>
        <v>0</v>
      </c>
      <c r="O28" s="49"/>
      <c r="P28" s="49"/>
      <c r="Q28" s="51">
        <f t="shared" ref="Q28:Q39" si="9">N28+O28-P28</f>
        <v>0</v>
      </c>
      <c r="R28" s="51">
        <f t="shared" ref="R28:R39" si="10">J28-Q28</f>
        <v>0</v>
      </c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>
      <c r="A29" s="311"/>
      <c r="B29" s="311" t="s">
        <v>108</v>
      </c>
      <c r="C29" s="312" t="s">
        <v>531</v>
      </c>
      <c r="D29" s="154"/>
      <c r="E29" s="154"/>
      <c r="F29" s="154"/>
      <c r="G29" s="51">
        <f t="shared" si="2"/>
        <v>0</v>
      </c>
      <c r="H29" s="49"/>
      <c r="I29" s="49"/>
      <c r="J29" s="51">
        <f t="shared" si="3"/>
        <v>0</v>
      </c>
      <c r="K29" s="49"/>
      <c r="L29" s="49"/>
      <c r="M29" s="49"/>
      <c r="N29" s="51">
        <f t="shared" si="4"/>
        <v>0</v>
      </c>
      <c r="O29" s="49"/>
      <c r="P29" s="49"/>
      <c r="Q29" s="51">
        <f t="shared" si="9"/>
        <v>0</v>
      </c>
      <c r="R29" s="51">
        <f t="shared" si="10"/>
        <v>0</v>
      </c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>
      <c r="A30" s="311"/>
      <c r="B30" s="311" t="s">
        <v>112</v>
      </c>
      <c r="C30" s="312" t="s">
        <v>532</v>
      </c>
      <c r="D30" s="154"/>
      <c r="E30" s="154"/>
      <c r="F30" s="154"/>
      <c r="G30" s="51">
        <f t="shared" si="2"/>
        <v>0</v>
      </c>
      <c r="H30" s="49"/>
      <c r="I30" s="49"/>
      <c r="J30" s="51">
        <f t="shared" si="3"/>
        <v>0</v>
      </c>
      <c r="K30" s="49"/>
      <c r="L30" s="49"/>
      <c r="M30" s="49"/>
      <c r="N30" s="51">
        <f t="shared" si="4"/>
        <v>0</v>
      </c>
      <c r="O30" s="49"/>
      <c r="P30" s="49"/>
      <c r="Q30" s="51">
        <f t="shared" si="9"/>
        <v>0</v>
      </c>
      <c r="R30" s="51">
        <f t="shared" si="10"/>
        <v>0</v>
      </c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>
      <c r="A31" s="311"/>
      <c r="B31" s="311" t="s">
        <v>114</v>
      </c>
      <c r="C31" s="312" t="s">
        <v>533</v>
      </c>
      <c r="D31" s="154"/>
      <c r="E31" s="154"/>
      <c r="F31" s="154"/>
      <c r="G31" s="51">
        <f t="shared" si="2"/>
        <v>0</v>
      </c>
      <c r="H31" s="49"/>
      <c r="I31" s="49"/>
      <c r="J31" s="51">
        <f t="shared" si="3"/>
        <v>0</v>
      </c>
      <c r="K31" s="49"/>
      <c r="L31" s="49"/>
      <c r="M31" s="49"/>
      <c r="N31" s="51">
        <f t="shared" si="4"/>
        <v>0</v>
      </c>
      <c r="O31" s="49"/>
      <c r="P31" s="49"/>
      <c r="Q31" s="51">
        <f t="shared" si="9"/>
        <v>0</v>
      </c>
      <c r="R31" s="51">
        <f t="shared" si="10"/>
        <v>0</v>
      </c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28">
      <c r="A32" s="311" t="s">
        <v>490</v>
      </c>
      <c r="B32" s="324" t="s">
        <v>534</v>
      </c>
      <c r="C32" s="312" t="s">
        <v>535</v>
      </c>
      <c r="D32" s="158">
        <f>SUM(D33:D36)</f>
        <v>0</v>
      </c>
      <c r="E32" s="158">
        <f t="shared" ref="E32:P32" si="11">SUM(E33:E36)</f>
        <v>0</v>
      </c>
      <c r="F32" s="158">
        <f t="shared" si="11"/>
        <v>0</v>
      </c>
      <c r="G32" s="51">
        <f t="shared" si="2"/>
        <v>0</v>
      </c>
      <c r="H32" s="50">
        <f t="shared" si="11"/>
        <v>0</v>
      </c>
      <c r="I32" s="50">
        <f t="shared" si="11"/>
        <v>0</v>
      </c>
      <c r="J32" s="51">
        <f t="shared" si="3"/>
        <v>0</v>
      </c>
      <c r="K32" s="50">
        <f t="shared" si="11"/>
        <v>0</v>
      </c>
      <c r="L32" s="50">
        <f t="shared" si="11"/>
        <v>0</v>
      </c>
      <c r="M32" s="50">
        <f t="shared" si="11"/>
        <v>0</v>
      </c>
      <c r="N32" s="51">
        <f t="shared" si="4"/>
        <v>0</v>
      </c>
      <c r="O32" s="50">
        <f t="shared" si="11"/>
        <v>0</v>
      </c>
      <c r="P32" s="50">
        <f t="shared" si="11"/>
        <v>0</v>
      </c>
      <c r="Q32" s="51">
        <f t="shared" si="9"/>
        <v>0</v>
      </c>
      <c r="R32" s="51">
        <f t="shared" si="10"/>
        <v>0</v>
      </c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>
      <c r="A33" s="311"/>
      <c r="B33" s="326" t="s">
        <v>120</v>
      </c>
      <c r="C33" s="312" t="s">
        <v>536</v>
      </c>
      <c r="D33" s="154"/>
      <c r="E33" s="154"/>
      <c r="F33" s="154"/>
      <c r="G33" s="51">
        <f t="shared" si="2"/>
        <v>0</v>
      </c>
      <c r="H33" s="49"/>
      <c r="I33" s="49"/>
      <c r="J33" s="51">
        <f t="shared" si="3"/>
        <v>0</v>
      </c>
      <c r="K33" s="49"/>
      <c r="L33" s="49"/>
      <c r="M33" s="49"/>
      <c r="N33" s="51">
        <f t="shared" si="4"/>
        <v>0</v>
      </c>
      <c r="O33" s="49"/>
      <c r="P33" s="49"/>
      <c r="Q33" s="51">
        <f t="shared" si="9"/>
        <v>0</v>
      </c>
      <c r="R33" s="51">
        <f t="shared" si="10"/>
        <v>0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28">
      <c r="A34" s="311"/>
      <c r="B34" s="326" t="s">
        <v>537</v>
      </c>
      <c r="C34" s="312" t="s">
        <v>538</v>
      </c>
      <c r="D34" s="154"/>
      <c r="E34" s="154"/>
      <c r="F34" s="154"/>
      <c r="G34" s="51">
        <f t="shared" si="2"/>
        <v>0</v>
      </c>
      <c r="H34" s="49"/>
      <c r="I34" s="49"/>
      <c r="J34" s="51">
        <f t="shared" si="3"/>
        <v>0</v>
      </c>
      <c r="K34" s="49"/>
      <c r="L34" s="49"/>
      <c r="M34" s="49"/>
      <c r="N34" s="51">
        <f t="shared" si="4"/>
        <v>0</v>
      </c>
      <c r="O34" s="49"/>
      <c r="P34" s="49"/>
      <c r="Q34" s="51">
        <f t="shared" si="9"/>
        <v>0</v>
      </c>
      <c r="R34" s="51">
        <f t="shared" si="10"/>
        <v>0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28">
      <c r="A35" s="311"/>
      <c r="B35" s="326" t="s">
        <v>539</v>
      </c>
      <c r="C35" s="312" t="s">
        <v>540</v>
      </c>
      <c r="D35" s="154"/>
      <c r="E35" s="154"/>
      <c r="F35" s="154"/>
      <c r="G35" s="51">
        <f t="shared" si="2"/>
        <v>0</v>
      </c>
      <c r="H35" s="49"/>
      <c r="I35" s="49"/>
      <c r="J35" s="51">
        <f t="shared" si="3"/>
        <v>0</v>
      </c>
      <c r="K35" s="49"/>
      <c r="L35" s="49"/>
      <c r="M35" s="49"/>
      <c r="N35" s="51">
        <f t="shared" si="4"/>
        <v>0</v>
      </c>
      <c r="O35" s="49"/>
      <c r="P35" s="49"/>
      <c r="Q35" s="51">
        <f t="shared" si="9"/>
        <v>0</v>
      </c>
      <c r="R35" s="51">
        <f t="shared" si="10"/>
        <v>0</v>
      </c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28" ht="24">
      <c r="A36" s="311"/>
      <c r="B36" s="326" t="s">
        <v>541</v>
      </c>
      <c r="C36" s="312" t="s">
        <v>542</v>
      </c>
      <c r="D36" s="154"/>
      <c r="E36" s="154"/>
      <c r="F36" s="154"/>
      <c r="G36" s="51">
        <f t="shared" si="2"/>
        <v>0</v>
      </c>
      <c r="H36" s="49"/>
      <c r="I36" s="49"/>
      <c r="J36" s="51">
        <f t="shared" si="3"/>
        <v>0</v>
      </c>
      <c r="K36" s="49"/>
      <c r="L36" s="49"/>
      <c r="M36" s="49"/>
      <c r="N36" s="51">
        <f t="shared" si="4"/>
        <v>0</v>
      </c>
      <c r="O36" s="49"/>
      <c r="P36" s="49"/>
      <c r="Q36" s="51">
        <f t="shared" si="9"/>
        <v>0</v>
      </c>
      <c r="R36" s="51">
        <f t="shared" si="10"/>
        <v>0</v>
      </c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>
      <c r="A37" s="311" t="s">
        <v>493</v>
      </c>
      <c r="B37" s="326" t="s">
        <v>506</v>
      </c>
      <c r="C37" s="312" t="s">
        <v>543</v>
      </c>
      <c r="D37" s="154"/>
      <c r="E37" s="154"/>
      <c r="F37" s="154"/>
      <c r="G37" s="51">
        <f t="shared" si="2"/>
        <v>0</v>
      </c>
      <c r="H37" s="49"/>
      <c r="I37" s="49"/>
      <c r="J37" s="51">
        <f t="shared" si="3"/>
        <v>0</v>
      </c>
      <c r="K37" s="49"/>
      <c r="L37" s="49"/>
      <c r="M37" s="49"/>
      <c r="N37" s="51">
        <f t="shared" si="4"/>
        <v>0</v>
      </c>
      <c r="O37" s="49"/>
      <c r="P37" s="49"/>
      <c r="Q37" s="51">
        <f t="shared" si="9"/>
        <v>0</v>
      </c>
      <c r="R37" s="51">
        <f t="shared" si="10"/>
        <v>0</v>
      </c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38" spans="1:28">
      <c r="A38" s="311"/>
      <c r="B38" s="313" t="s">
        <v>797</v>
      </c>
      <c r="C38" s="314" t="s">
        <v>545</v>
      </c>
      <c r="D38" s="159">
        <f>D27+D32+D37</f>
        <v>0</v>
      </c>
      <c r="E38" s="159">
        <f t="shared" ref="E38:P38" si="12">E27+E32+E37</f>
        <v>0</v>
      </c>
      <c r="F38" s="159">
        <f t="shared" si="12"/>
        <v>0</v>
      </c>
      <c r="G38" s="51">
        <f t="shared" si="2"/>
        <v>0</v>
      </c>
      <c r="H38" s="52">
        <f t="shared" si="12"/>
        <v>0</v>
      </c>
      <c r="I38" s="52">
        <f t="shared" si="12"/>
        <v>0</v>
      </c>
      <c r="J38" s="51">
        <f t="shared" si="3"/>
        <v>0</v>
      </c>
      <c r="K38" s="52">
        <f t="shared" si="12"/>
        <v>0</v>
      </c>
      <c r="L38" s="52">
        <f t="shared" si="12"/>
        <v>0</v>
      </c>
      <c r="M38" s="52">
        <f t="shared" si="12"/>
        <v>0</v>
      </c>
      <c r="N38" s="51">
        <f t="shared" si="4"/>
        <v>0</v>
      </c>
      <c r="O38" s="52">
        <f t="shared" si="12"/>
        <v>0</v>
      </c>
      <c r="P38" s="52">
        <f t="shared" si="12"/>
        <v>0</v>
      </c>
      <c r="Q38" s="51">
        <f t="shared" si="9"/>
        <v>0</v>
      </c>
      <c r="R38" s="51">
        <f t="shared" si="10"/>
        <v>0</v>
      </c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>
      <c r="A39" s="315" t="s">
        <v>546</v>
      </c>
      <c r="B39" s="315" t="s">
        <v>547</v>
      </c>
      <c r="C39" s="314" t="s">
        <v>548</v>
      </c>
      <c r="D39" s="154"/>
      <c r="E39" s="154"/>
      <c r="F39" s="154"/>
      <c r="G39" s="51">
        <f t="shared" si="2"/>
        <v>0</v>
      </c>
      <c r="H39" s="49"/>
      <c r="I39" s="49"/>
      <c r="J39" s="51">
        <f t="shared" si="3"/>
        <v>0</v>
      </c>
      <c r="K39" s="49"/>
      <c r="L39" s="49"/>
      <c r="M39" s="49"/>
      <c r="N39" s="51">
        <f t="shared" si="4"/>
        <v>0</v>
      </c>
      <c r="O39" s="49"/>
      <c r="P39" s="49"/>
      <c r="Q39" s="51">
        <f t="shared" si="9"/>
        <v>0</v>
      </c>
      <c r="R39" s="51">
        <f t="shared" si="10"/>
        <v>0</v>
      </c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>
      <c r="A40" s="311"/>
      <c r="B40" s="315" t="s">
        <v>549</v>
      </c>
      <c r="C40" s="304" t="s">
        <v>550</v>
      </c>
      <c r="D40" s="383">
        <f>D17+D18+D19+D25+D38+D39</f>
        <v>24130</v>
      </c>
      <c r="E40" s="383">
        <f>E17+E18+E19+E25+E38+E39</f>
        <v>0</v>
      </c>
      <c r="F40" s="383">
        <f t="shared" ref="F40:R40" si="13">F17+F18+F19+F25+F38+F39</f>
        <v>0</v>
      </c>
      <c r="G40" s="383">
        <f t="shared" si="13"/>
        <v>24130</v>
      </c>
      <c r="H40" s="383">
        <f t="shared" si="13"/>
        <v>0</v>
      </c>
      <c r="I40" s="383">
        <f t="shared" si="13"/>
        <v>0</v>
      </c>
      <c r="J40" s="383">
        <f t="shared" si="13"/>
        <v>24130</v>
      </c>
      <c r="K40" s="383">
        <f t="shared" si="13"/>
        <v>0</v>
      </c>
      <c r="L40" s="383">
        <f t="shared" si="13"/>
        <v>0</v>
      </c>
      <c r="M40" s="383">
        <f t="shared" si="13"/>
        <v>0</v>
      </c>
      <c r="N40" s="383">
        <f t="shared" si="13"/>
        <v>0</v>
      </c>
      <c r="O40" s="383">
        <f t="shared" si="13"/>
        <v>0</v>
      </c>
      <c r="P40" s="383">
        <f t="shared" si="13"/>
        <v>0</v>
      </c>
      <c r="Q40" s="383">
        <f t="shared" si="13"/>
        <v>0</v>
      </c>
      <c r="R40" s="383">
        <f t="shared" si="13"/>
        <v>24130</v>
      </c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>
      <c r="A41" s="296"/>
      <c r="B41" s="296"/>
      <c r="C41" s="296"/>
      <c r="D41" s="328"/>
      <c r="E41" s="328"/>
      <c r="F41" s="328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</row>
    <row r="42" spans="1:28">
      <c r="A42" s="296"/>
      <c r="B42" s="296" t="s">
        <v>551</v>
      </c>
      <c r="C42" s="296"/>
      <c r="D42" s="298"/>
      <c r="E42" s="298"/>
      <c r="F42" s="298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</row>
    <row r="43" spans="1:28">
      <c r="A43" s="296"/>
      <c r="B43" s="296"/>
      <c r="C43" s="296"/>
      <c r="D43" s="298"/>
      <c r="E43" s="298"/>
      <c r="F43" s="298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</row>
    <row r="44" spans="1:28">
      <c r="A44" s="296"/>
      <c r="B44" s="299" t="str">
        <f>'справка №1-БАЛАНС'!A98</f>
        <v>Дата на съставяне: 26.04.2016 г.</v>
      </c>
      <c r="C44" s="299"/>
      <c r="D44" s="300"/>
      <c r="E44" s="300"/>
      <c r="F44" s="300"/>
      <c r="G44" s="296"/>
      <c r="H44" s="301" t="s">
        <v>552</v>
      </c>
      <c r="I44" s="301"/>
      <c r="J44" s="301"/>
      <c r="K44" s="585"/>
      <c r="L44" s="585"/>
      <c r="M44" s="585"/>
      <c r="N44" s="585"/>
      <c r="O44" s="594" t="s">
        <v>725</v>
      </c>
      <c r="P44" s="595"/>
      <c r="Q44" s="595"/>
      <c r="R44" s="595"/>
    </row>
    <row r="45" spans="1:28">
      <c r="A45" s="294"/>
      <c r="B45" s="294"/>
      <c r="C45" s="294"/>
      <c r="D45" s="467"/>
      <c r="E45" s="467"/>
      <c r="F45" s="467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</row>
    <row r="46" spans="1:28">
      <c r="A46" s="294"/>
      <c r="B46" s="294"/>
      <c r="C46" s="294"/>
      <c r="D46" s="467"/>
      <c r="E46" s="467"/>
      <c r="F46" s="467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</row>
    <row r="47" spans="1:28">
      <c r="A47" s="294"/>
      <c r="B47" s="294"/>
      <c r="C47" s="294"/>
      <c r="D47" s="467"/>
      <c r="E47" s="467"/>
      <c r="F47" s="467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</row>
    <row r="48" spans="1:28">
      <c r="A48" s="294"/>
      <c r="B48" s="294"/>
      <c r="C48" s="294"/>
      <c r="D48" s="467"/>
      <c r="E48" s="467"/>
      <c r="F48" s="467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</row>
    <row r="49" spans="1:18">
      <c r="A49" s="294"/>
      <c r="B49" s="294"/>
      <c r="C49" s="294"/>
      <c r="D49" s="467"/>
      <c r="E49" s="467"/>
      <c r="F49" s="467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</row>
    <row r="50" spans="1:18">
      <c r="A50" s="294"/>
      <c r="B50" s="294"/>
      <c r="C50" s="294"/>
      <c r="D50" s="467"/>
      <c r="E50" s="467"/>
      <c r="F50" s="467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</row>
    <row r="51" spans="1:18">
      <c r="D51" s="466"/>
      <c r="E51" s="466"/>
      <c r="F51" s="466"/>
    </row>
    <row r="52" spans="1:18">
      <c r="D52" s="466"/>
      <c r="E52" s="466"/>
      <c r="F52" s="466"/>
    </row>
    <row r="53" spans="1:18">
      <c r="D53" s="466"/>
      <c r="E53" s="466"/>
      <c r="F53" s="466"/>
    </row>
    <row r="54" spans="1:18">
      <c r="D54" s="466"/>
      <c r="E54" s="466"/>
      <c r="F54" s="466"/>
    </row>
    <row r="55" spans="1:18">
      <c r="D55" s="466"/>
      <c r="E55" s="466"/>
      <c r="F55" s="466"/>
    </row>
    <row r="56" spans="1:18">
      <c r="D56" s="466"/>
      <c r="E56" s="466"/>
      <c r="F56" s="466"/>
    </row>
    <row r="57" spans="1:18">
      <c r="D57" s="466"/>
      <c r="E57" s="466"/>
      <c r="F57" s="466"/>
    </row>
    <row r="58" spans="1:18">
      <c r="D58" s="466"/>
      <c r="E58" s="466"/>
      <c r="F58" s="466"/>
    </row>
    <row r="59" spans="1:18">
      <c r="D59" s="466"/>
      <c r="E59" s="466"/>
      <c r="F59" s="466"/>
    </row>
    <row r="60" spans="1:18">
      <c r="D60" s="466"/>
      <c r="E60" s="466"/>
      <c r="F60" s="466"/>
    </row>
    <row r="61" spans="1:18">
      <c r="D61" s="466"/>
      <c r="E61" s="466"/>
      <c r="F61" s="466"/>
    </row>
    <row r="62" spans="1:18">
      <c r="D62" s="466"/>
      <c r="E62" s="466"/>
      <c r="F62" s="466"/>
    </row>
    <row r="63" spans="1:18">
      <c r="D63" s="466"/>
      <c r="E63" s="466"/>
      <c r="F63" s="466"/>
    </row>
    <row r="64" spans="1:18">
      <c r="D64" s="466"/>
      <c r="E64" s="466"/>
      <c r="F64" s="466"/>
    </row>
    <row r="65" spans="4:6">
      <c r="D65" s="466"/>
      <c r="E65" s="466"/>
      <c r="F65" s="466"/>
    </row>
    <row r="66" spans="4:6">
      <c r="D66" s="466"/>
      <c r="E66" s="466"/>
      <c r="F66" s="466"/>
    </row>
    <row r="67" spans="4:6">
      <c r="D67" s="466"/>
      <c r="E67" s="466"/>
      <c r="F67" s="466"/>
    </row>
    <row r="68" spans="4:6">
      <c r="E68" s="466"/>
      <c r="F68" s="466"/>
    </row>
    <row r="69" spans="4:6">
      <c r="E69" s="466"/>
      <c r="F69" s="466"/>
    </row>
    <row r="70" spans="4:6">
      <c r="E70" s="466"/>
      <c r="F70" s="466"/>
    </row>
    <row r="71" spans="4:6">
      <c r="E71" s="466"/>
      <c r="F71" s="466"/>
    </row>
    <row r="72" spans="4:6">
      <c r="E72" s="466"/>
      <c r="F72" s="466"/>
    </row>
    <row r="73" spans="4:6">
      <c r="E73" s="466"/>
      <c r="F73" s="466"/>
    </row>
    <row r="74" spans="4:6">
      <c r="E74" s="466"/>
      <c r="F74" s="466"/>
    </row>
    <row r="75" spans="4:6">
      <c r="E75" s="466"/>
      <c r="F75" s="466"/>
    </row>
    <row r="76" spans="4:6">
      <c r="E76" s="466"/>
      <c r="F76" s="466"/>
    </row>
    <row r="77" spans="4:6">
      <c r="E77" s="466"/>
      <c r="F77" s="466"/>
    </row>
    <row r="78" spans="4:6">
      <c r="E78" s="466"/>
      <c r="F78" s="466"/>
    </row>
    <row r="79" spans="4:6">
      <c r="E79" s="466"/>
      <c r="F79" s="466"/>
    </row>
    <row r="80" spans="4:6">
      <c r="E80" s="466"/>
      <c r="F80" s="466"/>
    </row>
    <row r="81" spans="5:6">
      <c r="E81" s="466"/>
      <c r="F81" s="466"/>
    </row>
    <row r="82" spans="5:6">
      <c r="E82" s="466"/>
      <c r="F82" s="466"/>
    </row>
    <row r="83" spans="5:6">
      <c r="E83" s="466"/>
      <c r="F83" s="466"/>
    </row>
    <row r="84" spans="5:6">
      <c r="E84" s="466"/>
      <c r="F84" s="466"/>
    </row>
    <row r="85" spans="5:6">
      <c r="E85" s="466"/>
      <c r="F85" s="466"/>
    </row>
    <row r="86" spans="5:6">
      <c r="E86" s="466"/>
      <c r="F86" s="466"/>
    </row>
    <row r="87" spans="5:6">
      <c r="E87" s="466"/>
      <c r="F87" s="466"/>
    </row>
    <row r="88" spans="5:6">
      <c r="E88" s="466"/>
      <c r="F88" s="466"/>
    </row>
    <row r="89" spans="5:6">
      <c r="E89" s="466"/>
      <c r="F89" s="466"/>
    </row>
    <row r="90" spans="5:6">
      <c r="E90" s="466"/>
      <c r="F90" s="466"/>
    </row>
    <row r="91" spans="5:6">
      <c r="E91" s="466"/>
      <c r="F91" s="466"/>
    </row>
    <row r="92" spans="5:6">
      <c r="E92" s="466"/>
      <c r="F92" s="466"/>
    </row>
    <row r="93" spans="5:6">
      <c r="E93" s="466"/>
      <c r="F93" s="466"/>
    </row>
    <row r="94" spans="5:6">
      <c r="E94" s="466"/>
      <c r="F94" s="466"/>
    </row>
    <row r="95" spans="5:6">
      <c r="E95" s="466"/>
      <c r="F95" s="466"/>
    </row>
    <row r="96" spans="5:6">
      <c r="E96" s="466"/>
      <c r="F96" s="466"/>
    </row>
    <row r="97" spans="5:6">
      <c r="E97" s="466"/>
      <c r="F97" s="466"/>
    </row>
    <row r="98" spans="5:6">
      <c r="E98" s="466"/>
      <c r="F98" s="466"/>
    </row>
    <row r="99" spans="5:6">
      <c r="E99" s="466"/>
      <c r="F99" s="466"/>
    </row>
    <row r="100" spans="5:6">
      <c r="E100" s="466"/>
      <c r="F100" s="466"/>
    </row>
    <row r="101" spans="5:6">
      <c r="E101" s="466"/>
      <c r="F101" s="466"/>
    </row>
    <row r="102" spans="5:6">
      <c r="E102" s="466"/>
      <c r="F102" s="466"/>
    </row>
    <row r="103" spans="5:6">
      <c r="E103" s="466"/>
      <c r="F103" s="466"/>
    </row>
    <row r="104" spans="5:6">
      <c r="E104" s="466"/>
      <c r="F104" s="466"/>
    </row>
    <row r="105" spans="5:6">
      <c r="E105" s="466"/>
      <c r="F105" s="466"/>
    </row>
    <row r="106" spans="5:6">
      <c r="E106" s="466"/>
      <c r="F106" s="466"/>
    </row>
    <row r="107" spans="5:6">
      <c r="E107" s="466"/>
      <c r="F107" s="466"/>
    </row>
    <row r="108" spans="5:6">
      <c r="E108" s="466"/>
      <c r="F108" s="466"/>
    </row>
    <row r="109" spans="5:6">
      <c r="E109" s="466"/>
      <c r="F109" s="466"/>
    </row>
    <row r="110" spans="5:6">
      <c r="E110" s="466"/>
      <c r="F110" s="466"/>
    </row>
    <row r="111" spans="5:6">
      <c r="E111" s="466"/>
      <c r="F111" s="466"/>
    </row>
    <row r="112" spans="5:6">
      <c r="E112" s="466"/>
      <c r="F112" s="466"/>
    </row>
    <row r="113" spans="5:6">
      <c r="E113" s="466"/>
      <c r="F113" s="466"/>
    </row>
    <row r="114" spans="5:6">
      <c r="E114" s="466"/>
      <c r="F114" s="466"/>
    </row>
    <row r="115" spans="5:6">
      <c r="E115" s="466"/>
      <c r="F115" s="466"/>
    </row>
    <row r="116" spans="5:6">
      <c r="E116" s="466"/>
      <c r="F116" s="466"/>
    </row>
    <row r="117" spans="5:6">
      <c r="E117" s="466"/>
      <c r="F117" s="466"/>
    </row>
    <row r="118" spans="5:6">
      <c r="E118" s="466"/>
      <c r="F118" s="466"/>
    </row>
    <row r="119" spans="5:6">
      <c r="E119" s="466"/>
      <c r="F119" s="466"/>
    </row>
    <row r="120" spans="5:6">
      <c r="E120" s="466"/>
      <c r="F120" s="466"/>
    </row>
    <row r="121" spans="5:6">
      <c r="E121" s="466"/>
      <c r="F121" s="466"/>
    </row>
    <row r="122" spans="5:6">
      <c r="E122" s="466"/>
      <c r="F122" s="466"/>
    </row>
    <row r="123" spans="5:6">
      <c r="E123" s="466"/>
      <c r="F123" s="466"/>
    </row>
    <row r="124" spans="5:6">
      <c r="E124" s="466"/>
      <c r="F124" s="466"/>
    </row>
    <row r="125" spans="5:6">
      <c r="E125" s="466"/>
      <c r="F125" s="466"/>
    </row>
    <row r="126" spans="5:6">
      <c r="E126" s="466"/>
      <c r="F126" s="466"/>
    </row>
    <row r="127" spans="5:6">
      <c r="E127" s="466"/>
      <c r="F127" s="466"/>
    </row>
    <row r="128" spans="5:6">
      <c r="E128" s="466"/>
      <c r="F128" s="466"/>
    </row>
    <row r="129" spans="5:6">
      <c r="E129" s="466"/>
      <c r="F129" s="466"/>
    </row>
    <row r="130" spans="5:6">
      <c r="E130" s="466"/>
      <c r="F130" s="466"/>
    </row>
    <row r="131" spans="5:6">
      <c r="E131" s="466"/>
      <c r="F131" s="466"/>
    </row>
    <row r="132" spans="5:6">
      <c r="E132" s="466"/>
      <c r="F132" s="466"/>
    </row>
    <row r="133" spans="5:6">
      <c r="E133" s="466"/>
      <c r="F133" s="466"/>
    </row>
    <row r="134" spans="5:6">
      <c r="E134" s="466"/>
      <c r="F134" s="466"/>
    </row>
    <row r="135" spans="5:6">
      <c r="E135" s="466"/>
      <c r="F135" s="466"/>
    </row>
    <row r="136" spans="5:6">
      <c r="E136" s="466"/>
      <c r="F136" s="466"/>
    </row>
    <row r="137" spans="5:6">
      <c r="E137" s="466"/>
      <c r="F137" s="466"/>
    </row>
    <row r="138" spans="5:6">
      <c r="E138" s="466"/>
      <c r="F138" s="466"/>
    </row>
    <row r="139" spans="5:6">
      <c r="E139" s="466"/>
      <c r="F139" s="466"/>
    </row>
    <row r="140" spans="5:6">
      <c r="E140" s="466"/>
      <c r="F140" s="466"/>
    </row>
    <row r="141" spans="5:6">
      <c r="E141" s="466"/>
      <c r="F141" s="466"/>
    </row>
    <row r="142" spans="5:6">
      <c r="E142" s="466"/>
      <c r="F142" s="466"/>
    </row>
    <row r="143" spans="5:6">
      <c r="E143" s="466"/>
      <c r="F143" s="466"/>
    </row>
    <row r="144" spans="5:6">
      <c r="E144" s="466"/>
      <c r="F144" s="466"/>
    </row>
    <row r="145" spans="5:6">
      <c r="E145" s="466"/>
      <c r="F145" s="466"/>
    </row>
    <row r="146" spans="5:6">
      <c r="E146" s="466"/>
      <c r="F146" s="466"/>
    </row>
    <row r="147" spans="5:6">
      <c r="E147" s="466"/>
      <c r="F147" s="466"/>
    </row>
    <row r="148" spans="5:6">
      <c r="E148" s="466"/>
      <c r="F148" s="466"/>
    </row>
    <row r="149" spans="5:6">
      <c r="E149" s="466"/>
      <c r="F149" s="466"/>
    </row>
    <row r="150" spans="5:6">
      <c r="E150" s="466"/>
      <c r="F150" s="466"/>
    </row>
    <row r="151" spans="5:6">
      <c r="E151" s="466"/>
      <c r="F151" s="466"/>
    </row>
    <row r="152" spans="5:6">
      <c r="E152" s="466"/>
      <c r="F152" s="466"/>
    </row>
    <row r="153" spans="5:6">
      <c r="E153" s="466"/>
      <c r="F153" s="466"/>
    </row>
    <row r="154" spans="5:6">
      <c r="E154" s="466"/>
      <c r="F154" s="466"/>
    </row>
    <row r="155" spans="5:6">
      <c r="E155" s="466"/>
      <c r="F155" s="466"/>
    </row>
    <row r="156" spans="5:6">
      <c r="E156" s="466"/>
      <c r="F156" s="466"/>
    </row>
    <row r="157" spans="5:6">
      <c r="E157" s="466"/>
      <c r="F157" s="466"/>
    </row>
    <row r="158" spans="5:6">
      <c r="E158" s="466"/>
      <c r="F158" s="466"/>
    </row>
    <row r="159" spans="5:6">
      <c r="E159" s="466"/>
      <c r="F159" s="466"/>
    </row>
    <row r="160" spans="5:6">
      <c r="E160" s="466"/>
      <c r="F160" s="466"/>
    </row>
    <row r="161" spans="5:6">
      <c r="E161" s="466"/>
      <c r="F161" s="466"/>
    </row>
    <row r="162" spans="5:6">
      <c r="E162" s="466"/>
      <c r="F162" s="466"/>
    </row>
    <row r="163" spans="5:6">
      <c r="E163" s="466"/>
      <c r="F163" s="466"/>
    </row>
    <row r="164" spans="5:6">
      <c r="E164" s="466"/>
      <c r="F164" s="466"/>
    </row>
    <row r="165" spans="5:6">
      <c r="E165" s="466"/>
      <c r="F165" s="466"/>
    </row>
    <row r="166" spans="5:6">
      <c r="E166" s="466"/>
      <c r="F166" s="466"/>
    </row>
    <row r="167" spans="5:6">
      <c r="E167" s="466"/>
      <c r="F167" s="466"/>
    </row>
    <row r="168" spans="5:6">
      <c r="E168" s="466"/>
      <c r="F168" s="466"/>
    </row>
    <row r="169" spans="5:6">
      <c r="E169" s="466"/>
      <c r="F169" s="466"/>
    </row>
    <row r="170" spans="5:6">
      <c r="E170" s="466"/>
      <c r="F170" s="466"/>
    </row>
    <row r="171" spans="5:6">
      <c r="E171" s="466"/>
      <c r="F171" s="466"/>
    </row>
    <row r="172" spans="5:6">
      <c r="E172" s="466"/>
      <c r="F172" s="466"/>
    </row>
    <row r="173" spans="5:6">
      <c r="E173" s="466"/>
      <c r="F173" s="466"/>
    </row>
    <row r="174" spans="5:6">
      <c r="E174" s="466"/>
      <c r="F174" s="466"/>
    </row>
    <row r="175" spans="5:6">
      <c r="E175" s="466"/>
      <c r="F175" s="466"/>
    </row>
    <row r="176" spans="5:6">
      <c r="E176" s="466"/>
      <c r="F176" s="466"/>
    </row>
    <row r="177" spans="5:6">
      <c r="E177" s="466"/>
      <c r="F177" s="466"/>
    </row>
    <row r="178" spans="5:6">
      <c r="E178" s="466"/>
      <c r="F178" s="466"/>
    </row>
    <row r="179" spans="5:6">
      <c r="E179" s="466"/>
      <c r="F179" s="466"/>
    </row>
    <row r="180" spans="5:6">
      <c r="E180" s="466"/>
      <c r="F180" s="466"/>
    </row>
    <row r="181" spans="5:6">
      <c r="E181" s="466"/>
      <c r="F181" s="466"/>
    </row>
    <row r="182" spans="5:6">
      <c r="E182" s="466"/>
      <c r="F182" s="466"/>
    </row>
    <row r="183" spans="5:6">
      <c r="E183" s="466"/>
      <c r="F183" s="466"/>
    </row>
    <row r="184" spans="5:6">
      <c r="E184" s="466"/>
      <c r="F184" s="466"/>
    </row>
    <row r="185" spans="5:6">
      <c r="E185" s="466"/>
      <c r="F185" s="466"/>
    </row>
    <row r="186" spans="5:6">
      <c r="E186" s="466"/>
      <c r="F186" s="466"/>
    </row>
    <row r="187" spans="5:6">
      <c r="E187" s="466"/>
      <c r="F187" s="466"/>
    </row>
    <row r="188" spans="5:6">
      <c r="E188" s="466"/>
      <c r="F188" s="466"/>
    </row>
    <row r="189" spans="5:6">
      <c r="E189" s="466"/>
      <c r="F189" s="466"/>
    </row>
    <row r="190" spans="5:6">
      <c r="E190" s="466"/>
      <c r="F190" s="466"/>
    </row>
    <row r="191" spans="5:6">
      <c r="E191" s="466"/>
      <c r="F191" s="466"/>
    </row>
    <row r="192" spans="5:6">
      <c r="E192" s="466"/>
      <c r="F192" s="466"/>
    </row>
    <row r="193" spans="5:6">
      <c r="E193" s="466"/>
      <c r="F193" s="466"/>
    </row>
    <row r="194" spans="5:6">
      <c r="E194" s="466"/>
      <c r="F194" s="466"/>
    </row>
    <row r="195" spans="5:6">
      <c r="E195" s="466"/>
      <c r="F195" s="466"/>
    </row>
    <row r="196" spans="5:6">
      <c r="E196" s="466"/>
      <c r="F196" s="466"/>
    </row>
    <row r="197" spans="5:6">
      <c r="E197" s="466"/>
      <c r="F197" s="466"/>
    </row>
    <row r="198" spans="5:6">
      <c r="E198" s="466"/>
      <c r="F198" s="466"/>
    </row>
    <row r="199" spans="5:6">
      <c r="E199" s="466"/>
      <c r="F199" s="466"/>
    </row>
    <row r="200" spans="5:6">
      <c r="E200" s="466"/>
      <c r="F200" s="466"/>
    </row>
    <row r="201" spans="5:6">
      <c r="E201" s="466"/>
      <c r="F201" s="466"/>
    </row>
    <row r="202" spans="5:6">
      <c r="E202" s="466"/>
      <c r="F202" s="466"/>
    </row>
    <row r="203" spans="5:6">
      <c r="E203" s="466"/>
      <c r="F203" s="466"/>
    </row>
    <row r="204" spans="5:6">
      <c r="E204" s="466"/>
      <c r="F204" s="466"/>
    </row>
    <row r="205" spans="5:6">
      <c r="E205" s="466"/>
      <c r="F205" s="466"/>
    </row>
    <row r="206" spans="5:6">
      <c r="E206" s="466"/>
      <c r="F206" s="466"/>
    </row>
    <row r="207" spans="5:6">
      <c r="E207" s="466"/>
      <c r="F207" s="466"/>
    </row>
    <row r="208" spans="5:6">
      <c r="E208" s="466"/>
      <c r="F208" s="466"/>
    </row>
    <row r="209" spans="5:6">
      <c r="E209" s="466"/>
      <c r="F209" s="466"/>
    </row>
    <row r="210" spans="5:6">
      <c r="E210" s="466"/>
      <c r="F210" s="466"/>
    </row>
    <row r="211" spans="5:6">
      <c r="E211" s="466"/>
      <c r="F211" s="466"/>
    </row>
    <row r="212" spans="5:6">
      <c r="E212" s="466"/>
      <c r="F212" s="466"/>
    </row>
    <row r="213" spans="5:6">
      <c r="E213" s="466"/>
      <c r="F213" s="466"/>
    </row>
    <row r="214" spans="5:6">
      <c r="E214" s="466"/>
      <c r="F214" s="466"/>
    </row>
    <row r="215" spans="5:6">
      <c r="E215" s="466"/>
      <c r="F215" s="466"/>
    </row>
    <row r="216" spans="5:6">
      <c r="E216" s="466"/>
      <c r="F216" s="466"/>
    </row>
    <row r="217" spans="5:6">
      <c r="E217" s="466"/>
      <c r="F217" s="466"/>
    </row>
    <row r="218" spans="5:6">
      <c r="E218" s="466"/>
      <c r="F218" s="466"/>
    </row>
    <row r="219" spans="5:6">
      <c r="E219" s="466"/>
      <c r="F219" s="466"/>
    </row>
    <row r="220" spans="5:6">
      <c r="E220" s="466"/>
      <c r="F220" s="466"/>
    </row>
    <row r="221" spans="5:6">
      <c r="E221" s="466"/>
      <c r="F221" s="466"/>
    </row>
    <row r="222" spans="5:6">
      <c r="E222" s="466"/>
      <c r="F222" s="466"/>
    </row>
    <row r="223" spans="5:6">
      <c r="E223" s="466"/>
      <c r="F223" s="466"/>
    </row>
    <row r="224" spans="5:6">
      <c r="E224" s="466"/>
      <c r="F224" s="466"/>
    </row>
    <row r="225" spans="5:6">
      <c r="E225" s="466"/>
      <c r="F225" s="466"/>
    </row>
    <row r="226" spans="5:6">
      <c r="E226" s="466"/>
      <c r="F226" s="466"/>
    </row>
    <row r="227" spans="5:6">
      <c r="E227" s="466"/>
      <c r="F227" s="466"/>
    </row>
    <row r="228" spans="5:6">
      <c r="E228" s="466"/>
      <c r="F228" s="466"/>
    </row>
    <row r="229" spans="5:6">
      <c r="E229" s="466"/>
      <c r="F229" s="466"/>
    </row>
    <row r="230" spans="5:6">
      <c r="E230" s="466"/>
      <c r="F230" s="466"/>
    </row>
    <row r="231" spans="5:6">
      <c r="E231" s="466"/>
      <c r="F231" s="466"/>
    </row>
    <row r="232" spans="5:6">
      <c r="E232" s="466"/>
      <c r="F232" s="466"/>
    </row>
  </sheetData>
  <sheetProtection password="CF7A" sheet="1" objects="1" scenarios="1"/>
  <mergeCells count="12">
    <mergeCell ref="O44:R44"/>
    <mergeCell ref="Q5:Q6"/>
    <mergeCell ref="R5:R6"/>
    <mergeCell ref="J5:J6"/>
    <mergeCell ref="M3:N3"/>
    <mergeCell ref="C5:C6"/>
    <mergeCell ref="K44:N44"/>
    <mergeCell ref="A2:B2"/>
    <mergeCell ref="C2:H2"/>
    <mergeCell ref="A3:B3"/>
    <mergeCell ref="C3:E3"/>
    <mergeCell ref="A5:B6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18:F19 H18:I19 K18:M19 O18:P19 D21:F24 H21:I24 K21:M24 O21:P24 D28:F31 H28:I31 K28:M31 O28:P31 D33:F37 H33:I37 K33:M37 O33:P37 D39:F39 H39:I39 K39:M39 O39:P39 D9:F16 H9:I16 K9:M16 O9:P16">
      <formula1>0</formula1>
      <formula2>9999999999999990</formula2>
    </dataValidation>
  </dataValidations>
  <printOptions horizontalCentered="1"/>
  <pageMargins left="0.35433070866141703" right="0.35433070866141703" top="0.37" bottom="0.511811023622047" header="0.17" footer="0.511811023622047"/>
  <pageSetup paperSize="9" scale="68" fitToHeight="1000" orientation="landscape" r:id="rId1"/>
  <headerFooter alignWithMargins="0">
    <oddHeader>&amp;R&amp;"Times New Roman Cyr,Regular"&amp;9СПРАВКА ПО ОБРАЗЕЦ  №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A115"/>
  <sheetViews>
    <sheetView view="pageBreakPreview" topLeftCell="A76" zoomScaleNormal="90" zoomScaleSheetLayoutView="100" workbookViewId="0">
      <selection activeCell="C88" sqref="C88"/>
    </sheetView>
  </sheetViews>
  <sheetFormatPr defaultColWidth="10.7109375" defaultRowHeight="12"/>
  <cols>
    <col min="1" max="1" width="39.140625" style="5" customWidth="1"/>
    <col min="2" max="2" width="10.42578125" style="79" customWidth="1"/>
    <col min="3" max="3" width="22.7109375" style="5" customWidth="1"/>
    <col min="4" max="4" width="21.28515625" style="5" customWidth="1"/>
    <col min="5" max="5" width="13.140625" style="5" customWidth="1"/>
    <col min="6" max="6" width="14.85546875" style="5" customWidth="1"/>
    <col min="7" max="26" width="10.7109375" style="5" hidden="1" customWidth="1"/>
    <col min="27" max="16384" width="10.7109375" style="5"/>
  </cols>
  <sheetData>
    <row r="1" spans="1:15" ht="24" customHeight="1">
      <c r="A1" s="602" t="s">
        <v>553</v>
      </c>
      <c r="B1" s="602"/>
      <c r="C1" s="602"/>
      <c r="D1" s="602"/>
      <c r="E1" s="602"/>
      <c r="F1" s="112"/>
    </row>
    <row r="2" spans="1:15">
      <c r="A2" s="426"/>
      <c r="B2" s="427"/>
      <c r="C2" s="428"/>
      <c r="D2" s="84"/>
      <c r="E2" s="461"/>
      <c r="F2" s="76"/>
    </row>
    <row r="3" spans="1:15" ht="13.5" customHeight="1">
      <c r="A3" s="429" t="s">
        <v>384</v>
      </c>
      <c r="B3" s="605" t="str">
        <f>'справка №1-БАЛАНС'!E3</f>
        <v>И АР ДЖИ Капитал - 3 АДСИЦ</v>
      </c>
      <c r="C3" s="606"/>
      <c r="D3" s="462" t="s">
        <v>2</v>
      </c>
      <c r="E3" s="84">
        <f>'справка №1-БАЛАНС'!H3</f>
        <v>175113002</v>
      </c>
      <c r="F3" s="459"/>
      <c r="G3" s="6"/>
      <c r="H3" s="6"/>
      <c r="I3" s="6"/>
      <c r="J3" s="6"/>
      <c r="K3" s="6"/>
      <c r="L3" s="6"/>
      <c r="M3" s="6"/>
      <c r="N3" s="6"/>
      <c r="O3" s="6"/>
    </row>
    <row r="4" spans="1:15" ht="15">
      <c r="A4" s="430" t="s">
        <v>5</v>
      </c>
      <c r="B4" s="603" t="str">
        <f>'справка №1-БАЛАНС'!E5</f>
        <v>01.01 - 31.03.2016 г.</v>
      </c>
      <c r="C4" s="604"/>
      <c r="D4" s="463" t="s">
        <v>4</v>
      </c>
      <c r="E4" s="84">
        <f>'справка №1-БАЛАНС'!H4</f>
        <v>0</v>
      </c>
      <c r="F4" s="360"/>
      <c r="G4" s="114"/>
      <c r="H4" s="114"/>
      <c r="I4" s="114"/>
      <c r="J4" s="114"/>
      <c r="K4" s="114"/>
      <c r="L4" s="114"/>
      <c r="M4" s="114"/>
      <c r="N4" s="114"/>
      <c r="O4" s="114"/>
    </row>
    <row r="5" spans="1:15" ht="12.75" customHeight="1">
      <c r="A5" s="431" t="s">
        <v>554</v>
      </c>
      <c r="B5" s="432"/>
      <c r="C5" s="433"/>
      <c r="D5" s="84"/>
      <c r="E5" s="434" t="s">
        <v>555</v>
      </c>
    </row>
    <row r="6" spans="1:15" s="77" customFormat="1">
      <c r="A6" s="334" t="s">
        <v>462</v>
      </c>
      <c r="B6" s="335" t="s">
        <v>8</v>
      </c>
      <c r="C6" s="336" t="s">
        <v>556</v>
      </c>
      <c r="D6" s="113" t="s">
        <v>557</v>
      </c>
      <c r="E6" s="113"/>
      <c r="F6" s="99"/>
      <c r="G6" s="100"/>
      <c r="H6" s="100"/>
      <c r="I6" s="100"/>
      <c r="J6" s="100"/>
      <c r="K6" s="100"/>
      <c r="L6" s="100"/>
      <c r="M6" s="100"/>
      <c r="N6" s="100"/>
    </row>
    <row r="7" spans="1:15" s="77" customFormat="1">
      <c r="A7" s="334"/>
      <c r="B7" s="337"/>
      <c r="C7" s="336"/>
      <c r="D7" s="338" t="s">
        <v>558</v>
      </c>
      <c r="E7" s="101" t="s">
        <v>559</v>
      </c>
      <c r="F7" s="99"/>
      <c r="G7" s="100"/>
      <c r="H7" s="100"/>
      <c r="I7" s="100"/>
      <c r="J7" s="100"/>
      <c r="K7" s="100"/>
      <c r="L7" s="100"/>
      <c r="M7" s="100"/>
      <c r="N7" s="100"/>
      <c r="O7" s="100"/>
    </row>
    <row r="8" spans="1:15" s="77" customFormat="1">
      <c r="A8" s="92" t="s">
        <v>14</v>
      </c>
      <c r="B8" s="337" t="s">
        <v>15</v>
      </c>
      <c r="C8" s="92">
        <v>1</v>
      </c>
      <c r="D8" s="92">
        <v>2</v>
      </c>
      <c r="E8" s="92">
        <v>3</v>
      </c>
      <c r="F8" s="99"/>
      <c r="G8" s="100"/>
      <c r="H8" s="100"/>
      <c r="I8" s="100"/>
      <c r="J8" s="100"/>
      <c r="K8" s="100"/>
      <c r="L8" s="100"/>
      <c r="M8" s="100"/>
      <c r="N8" s="100"/>
      <c r="O8" s="100"/>
    </row>
    <row r="9" spans="1:15">
      <c r="A9" s="338" t="s">
        <v>560</v>
      </c>
      <c r="B9" s="339" t="s">
        <v>561</v>
      </c>
      <c r="C9" s="85"/>
      <c r="D9" s="85"/>
      <c r="E9" s="97">
        <f>C9-D9</f>
        <v>0</v>
      </c>
      <c r="F9" s="83"/>
    </row>
    <row r="10" spans="1:15">
      <c r="A10" s="338" t="s">
        <v>562</v>
      </c>
      <c r="B10" s="340"/>
      <c r="C10" s="81"/>
      <c r="D10" s="81"/>
      <c r="E10" s="97"/>
      <c r="F10" s="83"/>
    </row>
    <row r="11" spans="1:15">
      <c r="A11" s="341" t="s">
        <v>563</v>
      </c>
      <c r="B11" s="342" t="s">
        <v>564</v>
      </c>
      <c r="C11" s="96">
        <f>SUM(C12:C14)</f>
        <v>0</v>
      </c>
      <c r="D11" s="96">
        <f>SUM(D12:D14)</f>
        <v>0</v>
      </c>
      <c r="E11" s="97">
        <f>SUM(E12:E14)</f>
        <v>0</v>
      </c>
      <c r="F11" s="83"/>
      <c r="G11" s="84"/>
      <c r="H11" s="84"/>
      <c r="I11" s="84"/>
      <c r="J11" s="84"/>
      <c r="K11" s="84"/>
      <c r="L11" s="84"/>
      <c r="M11" s="84"/>
      <c r="N11" s="84"/>
      <c r="O11" s="84"/>
    </row>
    <row r="12" spans="1:15">
      <c r="A12" s="341" t="s">
        <v>565</v>
      </c>
      <c r="B12" s="342" t="s">
        <v>566</v>
      </c>
      <c r="C12" s="85"/>
      <c r="D12" s="85"/>
      <c r="E12" s="97">
        <f t="shared" ref="E12:E42" si="0">C12-D12</f>
        <v>0</v>
      </c>
      <c r="F12" s="83"/>
    </row>
    <row r="13" spans="1:15">
      <c r="A13" s="341" t="s">
        <v>567</v>
      </c>
      <c r="B13" s="342" t="s">
        <v>568</v>
      </c>
      <c r="C13" s="85"/>
      <c r="D13" s="85"/>
      <c r="E13" s="97">
        <f t="shared" si="0"/>
        <v>0</v>
      </c>
      <c r="F13" s="83"/>
    </row>
    <row r="14" spans="1:15">
      <c r="A14" s="341" t="s">
        <v>569</v>
      </c>
      <c r="B14" s="342" t="s">
        <v>570</v>
      </c>
      <c r="C14" s="85"/>
      <c r="D14" s="85"/>
      <c r="E14" s="97">
        <f t="shared" si="0"/>
        <v>0</v>
      </c>
      <c r="F14" s="83"/>
    </row>
    <row r="15" spans="1:15">
      <c r="A15" s="341" t="s">
        <v>571</v>
      </c>
      <c r="B15" s="342" t="s">
        <v>572</v>
      </c>
      <c r="C15" s="85"/>
      <c r="D15" s="85"/>
      <c r="E15" s="97">
        <f t="shared" si="0"/>
        <v>0</v>
      </c>
      <c r="F15" s="83"/>
    </row>
    <row r="16" spans="1:15">
      <c r="A16" s="341" t="s">
        <v>573</v>
      </c>
      <c r="B16" s="342" t="s">
        <v>574</v>
      </c>
      <c r="C16" s="96">
        <f>+C17+C18</f>
        <v>0</v>
      </c>
      <c r="D16" s="96">
        <f>+D17+D18</f>
        <v>0</v>
      </c>
      <c r="E16" s="97">
        <f t="shared" si="0"/>
        <v>0</v>
      </c>
      <c r="F16" s="83"/>
      <c r="G16" s="84"/>
      <c r="H16" s="84"/>
      <c r="I16" s="84"/>
      <c r="J16" s="84"/>
      <c r="K16" s="84"/>
      <c r="L16" s="84"/>
      <c r="M16" s="84"/>
      <c r="N16" s="84"/>
      <c r="O16" s="84"/>
    </row>
    <row r="17" spans="1:15">
      <c r="A17" s="341" t="s">
        <v>575</v>
      </c>
      <c r="B17" s="342" t="s">
        <v>576</v>
      </c>
      <c r="C17" s="85"/>
      <c r="D17" s="85"/>
      <c r="E17" s="97">
        <f t="shared" si="0"/>
        <v>0</v>
      </c>
      <c r="F17" s="83"/>
    </row>
    <row r="18" spans="1:15">
      <c r="A18" s="341" t="s">
        <v>569</v>
      </c>
      <c r="B18" s="342" t="s">
        <v>577</v>
      </c>
      <c r="C18" s="85"/>
      <c r="D18" s="85"/>
      <c r="E18" s="97">
        <f t="shared" si="0"/>
        <v>0</v>
      </c>
      <c r="F18" s="83"/>
    </row>
    <row r="19" spans="1:15">
      <c r="A19" s="343" t="s">
        <v>578</v>
      </c>
      <c r="B19" s="339" t="s">
        <v>579</v>
      </c>
      <c r="C19" s="81">
        <f>C11+C15+C16</f>
        <v>0</v>
      </c>
      <c r="D19" s="81">
        <f>D11+D15+D16</f>
        <v>0</v>
      </c>
      <c r="E19" s="95">
        <f>E11+E15+E16</f>
        <v>0</v>
      </c>
      <c r="F19" s="83"/>
      <c r="G19" s="84"/>
      <c r="H19" s="84"/>
      <c r="I19" s="84"/>
      <c r="J19" s="84"/>
      <c r="K19" s="84"/>
      <c r="L19" s="84"/>
      <c r="M19" s="84"/>
      <c r="N19" s="84"/>
      <c r="O19" s="84"/>
    </row>
    <row r="20" spans="1:15">
      <c r="A20" s="338" t="s">
        <v>580</v>
      </c>
      <c r="B20" s="340"/>
      <c r="C20" s="96"/>
      <c r="D20" s="81"/>
      <c r="E20" s="97">
        <f t="shared" si="0"/>
        <v>0</v>
      </c>
      <c r="F20" s="83"/>
    </row>
    <row r="21" spans="1:15">
      <c r="A21" s="341" t="s">
        <v>581</v>
      </c>
      <c r="B21" s="339" t="s">
        <v>582</v>
      </c>
      <c r="C21" s="85"/>
      <c r="D21" s="85"/>
      <c r="E21" s="97">
        <f t="shared" si="0"/>
        <v>0</v>
      </c>
      <c r="F21" s="83"/>
    </row>
    <row r="22" spans="1:15">
      <c r="A22" s="341"/>
      <c r="B22" s="340"/>
      <c r="C22" s="96"/>
      <c r="D22" s="81"/>
      <c r="E22" s="97"/>
      <c r="F22" s="83"/>
    </row>
    <row r="23" spans="1:15">
      <c r="A23" s="338" t="s">
        <v>583</v>
      </c>
      <c r="B23" s="344"/>
      <c r="C23" s="96"/>
      <c r="D23" s="81"/>
      <c r="E23" s="97"/>
      <c r="F23" s="83"/>
    </row>
    <row r="24" spans="1:15">
      <c r="A24" s="341" t="s">
        <v>584</v>
      </c>
      <c r="B24" s="342" t="s">
        <v>585</v>
      </c>
      <c r="C24" s="96">
        <f>SUM(C25:C27)</f>
        <v>0</v>
      </c>
      <c r="D24" s="96">
        <f>SUM(D25:D27)</f>
        <v>0</v>
      </c>
      <c r="E24" s="97">
        <f>SUM(E25:E27)</f>
        <v>0</v>
      </c>
      <c r="F24" s="83"/>
      <c r="G24" s="84"/>
      <c r="H24" s="84"/>
      <c r="I24" s="84"/>
      <c r="J24" s="84"/>
      <c r="K24" s="84"/>
      <c r="L24" s="84"/>
      <c r="M24" s="84"/>
      <c r="N24" s="84"/>
      <c r="O24" s="84"/>
    </row>
    <row r="25" spans="1:15">
      <c r="A25" s="341" t="s">
        <v>586</v>
      </c>
      <c r="B25" s="342" t="s">
        <v>587</v>
      </c>
      <c r="C25" s="85"/>
      <c r="D25" s="85"/>
      <c r="E25" s="97">
        <f t="shared" si="0"/>
        <v>0</v>
      </c>
      <c r="F25" s="83"/>
    </row>
    <row r="26" spans="1:15">
      <c r="A26" s="341" t="s">
        <v>588</v>
      </c>
      <c r="B26" s="342" t="s">
        <v>589</v>
      </c>
      <c r="C26" s="85"/>
      <c r="D26" s="85"/>
      <c r="E26" s="97">
        <f t="shared" si="0"/>
        <v>0</v>
      </c>
      <c r="F26" s="83"/>
    </row>
    <row r="27" spans="1:15">
      <c r="A27" s="341" t="s">
        <v>590</v>
      </c>
      <c r="B27" s="342" t="s">
        <v>591</v>
      </c>
      <c r="C27" s="85"/>
      <c r="D27" s="85"/>
      <c r="E27" s="97">
        <f t="shared" si="0"/>
        <v>0</v>
      </c>
      <c r="F27" s="83"/>
    </row>
    <row r="28" spans="1:15">
      <c r="A28" s="341" t="s">
        <v>592</v>
      </c>
      <c r="B28" s="342" t="s">
        <v>593</v>
      </c>
      <c r="C28" s="85"/>
      <c r="D28" s="85"/>
      <c r="E28" s="97">
        <f t="shared" si="0"/>
        <v>0</v>
      </c>
      <c r="F28" s="83"/>
    </row>
    <row r="29" spans="1:15">
      <c r="A29" s="341" t="s">
        <v>594</v>
      </c>
      <c r="B29" s="342" t="s">
        <v>595</v>
      </c>
      <c r="C29" s="85"/>
      <c r="D29" s="85"/>
      <c r="E29" s="97">
        <f t="shared" si="0"/>
        <v>0</v>
      </c>
      <c r="F29" s="83"/>
    </row>
    <row r="30" spans="1:15">
      <c r="A30" s="341" t="s">
        <v>596</v>
      </c>
      <c r="B30" s="342" t="s">
        <v>597</v>
      </c>
      <c r="C30" s="85"/>
      <c r="D30" s="85"/>
      <c r="E30" s="97">
        <f t="shared" si="0"/>
        <v>0</v>
      </c>
      <c r="F30" s="83"/>
    </row>
    <row r="31" spans="1:15">
      <c r="A31" s="341" t="s">
        <v>598</v>
      </c>
      <c r="B31" s="342" t="s">
        <v>599</v>
      </c>
      <c r="C31" s="85"/>
      <c r="D31" s="85"/>
      <c r="E31" s="97">
        <f t="shared" si="0"/>
        <v>0</v>
      </c>
      <c r="F31" s="83"/>
    </row>
    <row r="32" spans="1:15">
      <c r="A32" s="341" t="s">
        <v>600</v>
      </c>
      <c r="B32" s="342" t="s">
        <v>601</v>
      </c>
      <c r="C32" s="85"/>
      <c r="D32" s="85"/>
      <c r="E32" s="97">
        <f t="shared" si="0"/>
        <v>0</v>
      </c>
      <c r="F32" s="83"/>
    </row>
    <row r="33" spans="1:27">
      <c r="A33" s="341" t="s">
        <v>602</v>
      </c>
      <c r="B33" s="342" t="s">
        <v>603</v>
      </c>
      <c r="C33" s="82">
        <f>SUM(C34:C37)</f>
        <v>0</v>
      </c>
      <c r="D33" s="82">
        <f>SUM(D34:D37)</f>
        <v>0</v>
      </c>
      <c r="E33" s="98">
        <f>SUM(E34:E37)</f>
        <v>0</v>
      </c>
      <c r="F33" s="83"/>
      <c r="G33" s="84"/>
      <c r="H33" s="84"/>
      <c r="I33" s="84"/>
      <c r="J33" s="84"/>
      <c r="K33" s="84"/>
      <c r="L33" s="84"/>
      <c r="M33" s="84"/>
      <c r="N33" s="84"/>
      <c r="O33" s="84"/>
    </row>
    <row r="34" spans="1:27">
      <c r="A34" s="341" t="s">
        <v>604</v>
      </c>
      <c r="B34" s="342" t="s">
        <v>605</v>
      </c>
      <c r="C34" s="85"/>
      <c r="D34" s="85"/>
      <c r="E34" s="97">
        <f t="shared" si="0"/>
        <v>0</v>
      </c>
      <c r="F34" s="83"/>
    </row>
    <row r="35" spans="1:27">
      <c r="A35" s="341" t="s">
        <v>606</v>
      </c>
      <c r="B35" s="342" t="s">
        <v>607</v>
      </c>
      <c r="C35" s="85"/>
      <c r="D35" s="85"/>
      <c r="E35" s="97">
        <f t="shared" si="0"/>
        <v>0</v>
      </c>
      <c r="F35" s="83"/>
    </row>
    <row r="36" spans="1:27">
      <c r="A36" s="341" t="s">
        <v>608</v>
      </c>
      <c r="B36" s="342" t="s">
        <v>609</v>
      </c>
      <c r="C36" s="85"/>
      <c r="D36" s="85"/>
      <c r="E36" s="97">
        <f t="shared" si="0"/>
        <v>0</v>
      </c>
      <c r="F36" s="83"/>
    </row>
    <row r="37" spans="1:27">
      <c r="A37" s="341" t="s">
        <v>610</v>
      </c>
      <c r="B37" s="342" t="s">
        <v>611</v>
      </c>
      <c r="C37" s="85"/>
      <c r="D37" s="85"/>
      <c r="E37" s="97">
        <f t="shared" si="0"/>
        <v>0</v>
      </c>
      <c r="F37" s="83"/>
    </row>
    <row r="38" spans="1:27">
      <c r="A38" s="341" t="s">
        <v>612</v>
      </c>
      <c r="B38" s="342" t="s">
        <v>613</v>
      </c>
      <c r="C38" s="96">
        <f>SUM(C39:C42)</f>
        <v>4</v>
      </c>
      <c r="D38" s="82">
        <f>SUM(D39:D42)</f>
        <v>4</v>
      </c>
      <c r="E38" s="98">
        <f>SUM(E39:E42)</f>
        <v>0</v>
      </c>
      <c r="F38" s="83"/>
      <c r="G38" s="84"/>
      <c r="H38" s="84"/>
      <c r="I38" s="84"/>
      <c r="J38" s="84"/>
      <c r="K38" s="84"/>
      <c r="L38" s="84"/>
      <c r="M38" s="84"/>
      <c r="N38" s="84"/>
      <c r="O38" s="84"/>
    </row>
    <row r="39" spans="1:27">
      <c r="A39" s="341" t="s">
        <v>614</v>
      </c>
      <c r="B39" s="342" t="s">
        <v>615</v>
      </c>
      <c r="C39" s="85"/>
      <c r="D39" s="85"/>
      <c r="E39" s="97">
        <f t="shared" si="0"/>
        <v>0</v>
      </c>
      <c r="F39" s="83"/>
    </row>
    <row r="40" spans="1:27">
      <c r="A40" s="341" t="s">
        <v>616</v>
      </c>
      <c r="B40" s="342" t="s">
        <v>617</v>
      </c>
      <c r="C40" s="85"/>
      <c r="D40" s="85"/>
      <c r="E40" s="97">
        <f t="shared" si="0"/>
        <v>0</v>
      </c>
      <c r="F40" s="83"/>
    </row>
    <row r="41" spans="1:27">
      <c r="A41" s="341" t="s">
        <v>618</v>
      </c>
      <c r="B41" s="342" t="s">
        <v>619</v>
      </c>
      <c r="C41" s="85"/>
      <c r="D41" s="85"/>
      <c r="E41" s="97">
        <f t="shared" si="0"/>
        <v>0</v>
      </c>
      <c r="F41" s="83"/>
    </row>
    <row r="42" spans="1:27">
      <c r="A42" s="341" t="s">
        <v>620</v>
      </c>
      <c r="B42" s="342" t="s">
        <v>621</v>
      </c>
      <c r="C42" s="85">
        <v>4</v>
      </c>
      <c r="D42" s="85">
        <f>C42</f>
        <v>4</v>
      </c>
      <c r="E42" s="97">
        <f t="shared" si="0"/>
        <v>0</v>
      </c>
      <c r="F42" s="83"/>
    </row>
    <row r="43" spans="1:27">
      <c r="A43" s="343" t="s">
        <v>622</v>
      </c>
      <c r="B43" s="339" t="s">
        <v>623</v>
      </c>
      <c r="C43" s="81">
        <f>C24+C28+C29+C31+C30+C32+C33+C38</f>
        <v>4</v>
      </c>
      <c r="D43" s="81">
        <f>D24+D28+D29+D31+D30+D32+D33+D38</f>
        <v>4</v>
      </c>
      <c r="E43" s="95">
        <f>E24+E28+E29+E31+E30+E32+E33+E38</f>
        <v>0</v>
      </c>
      <c r="F43" s="83"/>
      <c r="G43" s="84"/>
      <c r="H43" s="84"/>
      <c r="I43" s="84"/>
      <c r="J43" s="84"/>
      <c r="K43" s="84"/>
      <c r="L43" s="84"/>
      <c r="M43" s="84"/>
      <c r="N43" s="84"/>
      <c r="O43" s="84"/>
    </row>
    <row r="44" spans="1:27">
      <c r="A44" s="338" t="s">
        <v>624</v>
      </c>
      <c r="B44" s="340" t="s">
        <v>625</v>
      </c>
      <c r="C44" s="80">
        <f>C43+C21+C19+C9</f>
        <v>4</v>
      </c>
      <c r="D44" s="80">
        <f>D43+D21+D19+D9</f>
        <v>4</v>
      </c>
      <c r="E44" s="95">
        <f>E43+E21+E19+E9</f>
        <v>0</v>
      </c>
      <c r="F44" s="83"/>
      <c r="G44" s="84"/>
      <c r="H44" s="84"/>
      <c r="I44" s="84"/>
      <c r="J44" s="84"/>
      <c r="K44" s="84"/>
      <c r="L44" s="84"/>
      <c r="M44" s="84"/>
      <c r="N44" s="84"/>
      <c r="O44" s="84"/>
    </row>
    <row r="45" spans="1:27">
      <c r="A45" s="345"/>
      <c r="B45" s="346"/>
      <c r="C45" s="347"/>
      <c r="D45" s="347"/>
      <c r="E45" s="347"/>
      <c r="F45" s="83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spans="1:27">
      <c r="A46" s="345"/>
      <c r="B46" s="346"/>
      <c r="C46" s="347"/>
      <c r="D46" s="347"/>
      <c r="E46" s="347"/>
      <c r="F46" s="83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spans="1:27">
      <c r="A47" s="345" t="s">
        <v>626</v>
      </c>
      <c r="B47" s="346"/>
      <c r="C47" s="348"/>
      <c r="D47" s="348"/>
      <c r="E47" s="348"/>
      <c r="F47" s="99" t="s">
        <v>276</v>
      </c>
    </row>
    <row r="48" spans="1:27" s="77" customFormat="1" ht="24">
      <c r="A48" s="334" t="s">
        <v>462</v>
      </c>
      <c r="B48" s="335" t="s">
        <v>8</v>
      </c>
      <c r="C48" s="349" t="s">
        <v>627</v>
      </c>
      <c r="D48" s="113" t="s">
        <v>628</v>
      </c>
      <c r="E48" s="113"/>
      <c r="F48" s="113" t="s">
        <v>629</v>
      </c>
    </row>
    <row r="49" spans="1:16" s="77" customFormat="1">
      <c r="A49" s="334"/>
      <c r="B49" s="337"/>
      <c r="C49" s="349"/>
      <c r="D49" s="338" t="s">
        <v>558</v>
      </c>
      <c r="E49" s="338" t="s">
        <v>559</v>
      </c>
      <c r="F49" s="113"/>
    </row>
    <row r="50" spans="1:16" s="77" customFormat="1">
      <c r="A50" s="92" t="s">
        <v>14</v>
      </c>
      <c r="B50" s="337" t="s">
        <v>15</v>
      </c>
      <c r="C50" s="92">
        <v>1</v>
      </c>
      <c r="D50" s="92">
        <v>2</v>
      </c>
      <c r="E50" s="94">
        <v>3</v>
      </c>
      <c r="F50" s="94">
        <v>4</v>
      </c>
    </row>
    <row r="51" spans="1:16">
      <c r="A51" s="338" t="s">
        <v>630</v>
      </c>
      <c r="B51" s="344"/>
      <c r="C51" s="80"/>
      <c r="D51" s="80"/>
      <c r="E51" s="80"/>
      <c r="F51" s="350"/>
    </row>
    <row r="52" spans="1:16" ht="24">
      <c r="A52" s="341" t="s">
        <v>631</v>
      </c>
      <c r="B52" s="342" t="s">
        <v>632</v>
      </c>
      <c r="C52" s="80">
        <f>SUM(C53:C55)</f>
        <v>0</v>
      </c>
      <c r="D52" s="80">
        <f>SUM(D53:D55)</f>
        <v>0</v>
      </c>
      <c r="E52" s="96">
        <f>C52-D52</f>
        <v>0</v>
      </c>
      <c r="F52" s="81">
        <f>SUM(F53:F55)</f>
        <v>0</v>
      </c>
      <c r="G52" s="84"/>
      <c r="H52" s="84"/>
      <c r="I52" s="84"/>
      <c r="J52" s="84"/>
      <c r="K52" s="84"/>
      <c r="L52" s="84"/>
      <c r="M52" s="84"/>
      <c r="N52" s="84"/>
      <c r="O52" s="84"/>
      <c r="P52" s="84"/>
    </row>
    <row r="53" spans="1:16">
      <c r="A53" s="341" t="s">
        <v>633</v>
      </c>
      <c r="B53" s="342" t="s">
        <v>634</v>
      </c>
      <c r="C53" s="85"/>
      <c r="D53" s="85"/>
      <c r="E53" s="96">
        <f>C53-D53</f>
        <v>0</v>
      </c>
      <c r="F53" s="85"/>
    </row>
    <row r="54" spans="1:16">
      <c r="A54" s="341" t="s">
        <v>635</v>
      </c>
      <c r="B54" s="342" t="s">
        <v>636</v>
      </c>
      <c r="C54" s="85"/>
      <c r="D54" s="85"/>
      <c r="E54" s="96">
        <f t="shared" ref="E54:E95" si="1">C54-D54</f>
        <v>0</v>
      </c>
      <c r="F54" s="85"/>
    </row>
    <row r="55" spans="1:16">
      <c r="A55" s="341" t="s">
        <v>620</v>
      </c>
      <c r="B55" s="342" t="s">
        <v>637</v>
      </c>
      <c r="C55" s="85"/>
      <c r="D55" s="85"/>
      <c r="E55" s="96">
        <f t="shared" si="1"/>
        <v>0</v>
      </c>
      <c r="F55" s="85"/>
    </row>
    <row r="56" spans="1:16" ht="24">
      <c r="A56" s="341" t="s">
        <v>638</v>
      </c>
      <c r="B56" s="342" t="s">
        <v>639</v>
      </c>
      <c r="C56" s="80">
        <f>C57+C59</f>
        <v>0</v>
      </c>
      <c r="D56" s="80">
        <f>D57+D59</f>
        <v>0</v>
      </c>
      <c r="E56" s="96">
        <f t="shared" si="1"/>
        <v>0</v>
      </c>
      <c r="F56" s="80">
        <f>F57+F59</f>
        <v>0</v>
      </c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1:16">
      <c r="A57" s="341" t="s">
        <v>640</v>
      </c>
      <c r="B57" s="342" t="s">
        <v>641</v>
      </c>
      <c r="C57" s="85"/>
      <c r="D57" s="85"/>
      <c r="E57" s="96">
        <f t="shared" si="1"/>
        <v>0</v>
      </c>
      <c r="F57" s="85"/>
    </row>
    <row r="58" spans="1:16">
      <c r="A58" s="351" t="s">
        <v>642</v>
      </c>
      <c r="B58" s="342" t="s">
        <v>643</v>
      </c>
      <c r="C58" s="86"/>
      <c r="D58" s="86"/>
      <c r="E58" s="96">
        <f t="shared" si="1"/>
        <v>0</v>
      </c>
      <c r="F58" s="86"/>
    </row>
    <row r="59" spans="1:16">
      <c r="A59" s="351" t="s">
        <v>644</v>
      </c>
      <c r="B59" s="342" t="s">
        <v>645</v>
      </c>
      <c r="C59" s="85"/>
      <c r="D59" s="85"/>
      <c r="E59" s="96">
        <f t="shared" si="1"/>
        <v>0</v>
      </c>
      <c r="F59" s="85"/>
    </row>
    <row r="60" spans="1:16">
      <c r="A60" s="351" t="s">
        <v>642</v>
      </c>
      <c r="B60" s="342" t="s">
        <v>646</v>
      </c>
      <c r="C60" s="86"/>
      <c r="D60" s="86"/>
      <c r="E60" s="96">
        <f t="shared" si="1"/>
        <v>0</v>
      </c>
      <c r="F60" s="86"/>
    </row>
    <row r="61" spans="1:16">
      <c r="A61" s="341" t="s">
        <v>138</v>
      </c>
      <c r="B61" s="342" t="s">
        <v>647</v>
      </c>
      <c r="C61" s="85"/>
      <c r="D61" s="85"/>
      <c r="E61" s="96">
        <f t="shared" si="1"/>
        <v>0</v>
      </c>
      <c r="F61" s="87"/>
    </row>
    <row r="62" spans="1:16">
      <c r="A62" s="341" t="s">
        <v>141</v>
      </c>
      <c r="B62" s="342" t="s">
        <v>648</v>
      </c>
      <c r="C62" s="85"/>
      <c r="D62" s="85"/>
      <c r="E62" s="96">
        <f t="shared" si="1"/>
        <v>0</v>
      </c>
      <c r="F62" s="87"/>
    </row>
    <row r="63" spans="1:16">
      <c r="A63" s="341" t="s">
        <v>649</v>
      </c>
      <c r="B63" s="342" t="s">
        <v>650</v>
      </c>
      <c r="C63" s="85">
        <v>8017</v>
      </c>
      <c r="D63" s="85"/>
      <c r="E63" s="96">
        <f t="shared" si="1"/>
        <v>8017</v>
      </c>
      <c r="F63" s="87">
        <v>14844</v>
      </c>
    </row>
    <row r="64" spans="1:16">
      <c r="A64" s="341" t="s">
        <v>651</v>
      </c>
      <c r="B64" s="342" t="s">
        <v>652</v>
      </c>
      <c r="C64" s="85"/>
      <c r="D64" s="85"/>
      <c r="E64" s="96">
        <f t="shared" si="1"/>
        <v>0</v>
      </c>
      <c r="F64" s="87"/>
    </row>
    <row r="65" spans="1:16">
      <c r="A65" s="341" t="s">
        <v>653</v>
      </c>
      <c r="B65" s="342" t="s">
        <v>654</v>
      </c>
      <c r="C65" s="86"/>
      <c r="D65" s="86"/>
      <c r="E65" s="96">
        <f t="shared" si="1"/>
        <v>0</v>
      </c>
      <c r="F65" s="88"/>
    </row>
    <row r="66" spans="1:16">
      <c r="A66" s="343" t="s">
        <v>655</v>
      </c>
      <c r="B66" s="339" t="s">
        <v>656</v>
      </c>
      <c r="C66" s="80">
        <f>C52+C56+C61+C62+C63+C64</f>
        <v>8017</v>
      </c>
      <c r="D66" s="80">
        <f>D52+D56+D61+D62+D63+D64</f>
        <v>0</v>
      </c>
      <c r="E66" s="96">
        <f t="shared" si="1"/>
        <v>8017</v>
      </c>
      <c r="F66" s="80">
        <f>F52+F56+F61+F62+F63+F64</f>
        <v>14844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pans="1:16">
      <c r="A67" s="338" t="s">
        <v>657</v>
      </c>
      <c r="B67" s="340"/>
      <c r="C67" s="81"/>
      <c r="D67" s="81"/>
      <c r="E67" s="96"/>
      <c r="F67" s="89"/>
    </row>
    <row r="68" spans="1:16">
      <c r="A68" s="341" t="s">
        <v>658</v>
      </c>
      <c r="B68" s="352" t="s">
        <v>659</v>
      </c>
      <c r="C68" s="85"/>
      <c r="D68" s="85"/>
      <c r="E68" s="96">
        <f t="shared" si="1"/>
        <v>0</v>
      </c>
      <c r="F68" s="87"/>
    </row>
    <row r="69" spans="1:16">
      <c r="A69" s="338"/>
      <c r="B69" s="340"/>
      <c r="C69" s="81"/>
      <c r="D69" s="81"/>
      <c r="E69" s="96"/>
      <c r="F69" s="89"/>
    </row>
    <row r="70" spans="1:16">
      <c r="A70" s="338" t="s">
        <v>660</v>
      </c>
      <c r="B70" s="344"/>
      <c r="C70" s="81"/>
      <c r="D70" s="81"/>
      <c r="E70" s="96"/>
      <c r="F70" s="89"/>
    </row>
    <row r="71" spans="1:16" ht="24">
      <c r="A71" s="341" t="s">
        <v>631</v>
      </c>
      <c r="B71" s="342" t="s">
        <v>661</v>
      </c>
      <c r="C71" s="82">
        <f>SUM(C72:C74)</f>
        <v>0</v>
      </c>
      <c r="D71" s="82">
        <f>SUM(D72:D74)</f>
        <v>0</v>
      </c>
      <c r="E71" s="82">
        <f>SUM(E72:E74)</f>
        <v>0</v>
      </c>
      <c r="F71" s="82">
        <f>SUM(F73:F74)</f>
        <v>0</v>
      </c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pans="1:16">
      <c r="A72" s="341" t="s">
        <v>662</v>
      </c>
      <c r="B72" s="342" t="s">
        <v>663</v>
      </c>
      <c r="C72" s="85"/>
      <c r="D72" s="85"/>
      <c r="E72" s="96">
        <f t="shared" si="1"/>
        <v>0</v>
      </c>
      <c r="F72" s="294"/>
    </row>
    <row r="73" spans="1:16">
      <c r="A73" s="341" t="s">
        <v>664</v>
      </c>
      <c r="B73" s="342" t="s">
        <v>665</v>
      </c>
      <c r="C73" s="85"/>
      <c r="D73" s="85"/>
      <c r="E73" s="96">
        <f t="shared" si="1"/>
        <v>0</v>
      </c>
      <c r="F73" s="87"/>
    </row>
    <row r="74" spans="1:16">
      <c r="A74" s="353" t="s">
        <v>666</v>
      </c>
      <c r="B74" s="342" t="s">
        <v>667</v>
      </c>
      <c r="C74" s="85"/>
      <c r="D74" s="85"/>
      <c r="E74" s="96">
        <f t="shared" si="1"/>
        <v>0</v>
      </c>
      <c r="F74" s="87"/>
    </row>
    <row r="75" spans="1:16" ht="24">
      <c r="A75" s="341" t="s">
        <v>638</v>
      </c>
      <c r="B75" s="342" t="s">
        <v>668</v>
      </c>
      <c r="C75" s="80">
        <f>C76+C78</f>
        <v>0</v>
      </c>
      <c r="D75" s="80">
        <f>D76+D78</f>
        <v>0</v>
      </c>
      <c r="E75" s="80">
        <f>E76+E78</f>
        <v>0</v>
      </c>
      <c r="F75" s="80">
        <f>F76+F78</f>
        <v>0</v>
      </c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pans="1:16">
      <c r="A76" s="341" t="s">
        <v>669</v>
      </c>
      <c r="B76" s="342" t="s">
        <v>670</v>
      </c>
      <c r="C76" s="85"/>
      <c r="D76" s="85"/>
      <c r="E76" s="96">
        <f t="shared" si="1"/>
        <v>0</v>
      </c>
      <c r="F76" s="85"/>
    </row>
    <row r="77" spans="1:16">
      <c r="A77" s="341" t="s">
        <v>671</v>
      </c>
      <c r="B77" s="342" t="s">
        <v>672</v>
      </c>
      <c r="C77" s="86"/>
      <c r="D77" s="86"/>
      <c r="E77" s="96">
        <f t="shared" si="1"/>
        <v>0</v>
      </c>
      <c r="F77" s="86"/>
    </row>
    <row r="78" spans="1:16">
      <c r="A78" s="341" t="s">
        <v>673</v>
      </c>
      <c r="B78" s="342" t="s">
        <v>674</v>
      </c>
      <c r="C78" s="85"/>
      <c r="D78" s="85"/>
      <c r="E78" s="96">
        <f t="shared" si="1"/>
        <v>0</v>
      </c>
      <c r="F78" s="85"/>
    </row>
    <row r="79" spans="1:16">
      <c r="A79" s="341" t="s">
        <v>642</v>
      </c>
      <c r="B79" s="342" t="s">
        <v>675</v>
      </c>
      <c r="C79" s="86"/>
      <c r="D79" s="86"/>
      <c r="E79" s="96">
        <f t="shared" si="1"/>
        <v>0</v>
      </c>
      <c r="F79" s="86"/>
    </row>
    <row r="80" spans="1:16">
      <c r="A80" s="341" t="s">
        <v>676</v>
      </c>
      <c r="B80" s="342" t="s">
        <v>677</v>
      </c>
      <c r="C80" s="80">
        <f>SUM(C81:C84)</f>
        <v>0</v>
      </c>
      <c r="D80" s="80">
        <f>SUM(D81:D84)</f>
        <v>0</v>
      </c>
      <c r="E80" s="80">
        <f>SUM(E81:E84)</f>
        <v>0</v>
      </c>
      <c r="F80" s="80">
        <f>SUM(F81:F84)</f>
        <v>0</v>
      </c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pans="1:16">
      <c r="A81" s="341" t="s">
        <v>678</v>
      </c>
      <c r="B81" s="342" t="s">
        <v>679</v>
      </c>
      <c r="C81" s="85"/>
      <c r="D81" s="85"/>
      <c r="E81" s="96">
        <f t="shared" si="1"/>
        <v>0</v>
      </c>
      <c r="F81" s="85"/>
    </row>
    <row r="82" spans="1:16">
      <c r="A82" s="341" t="s">
        <v>680</v>
      </c>
      <c r="B82" s="342" t="s">
        <v>681</v>
      </c>
      <c r="C82" s="85"/>
      <c r="D82" s="85"/>
      <c r="E82" s="96">
        <f t="shared" si="1"/>
        <v>0</v>
      </c>
      <c r="F82" s="85"/>
    </row>
    <row r="83" spans="1:16" ht="24">
      <c r="A83" s="341" t="s">
        <v>682</v>
      </c>
      <c r="B83" s="342" t="s">
        <v>683</v>
      </c>
      <c r="C83" s="85"/>
      <c r="D83" s="85"/>
      <c r="E83" s="96">
        <f t="shared" si="1"/>
        <v>0</v>
      </c>
      <c r="F83" s="85"/>
    </row>
    <row r="84" spans="1:16">
      <c r="A84" s="341" t="s">
        <v>684</v>
      </c>
      <c r="B84" s="342" t="s">
        <v>685</v>
      </c>
      <c r="C84" s="85"/>
      <c r="D84" s="85"/>
      <c r="E84" s="96">
        <f t="shared" si="1"/>
        <v>0</v>
      </c>
      <c r="F84" s="85"/>
    </row>
    <row r="85" spans="1:16">
      <c r="A85" s="341" t="s">
        <v>686</v>
      </c>
      <c r="B85" s="342" t="s">
        <v>687</v>
      </c>
      <c r="C85" s="81">
        <f>SUM(C86:C90)+C94</f>
        <v>7</v>
      </c>
      <c r="D85" s="81">
        <f>SUM(D86:D90)+D94</f>
        <v>7</v>
      </c>
      <c r="E85" s="81">
        <f>SUM(E86:E90)+E94</f>
        <v>0</v>
      </c>
      <c r="F85" s="81">
        <f>SUM(F86:F90)+F94</f>
        <v>0</v>
      </c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pans="1:16">
      <c r="A86" s="341" t="s">
        <v>688</v>
      </c>
      <c r="B86" s="342" t="s">
        <v>689</v>
      </c>
      <c r="C86" s="85"/>
      <c r="D86" s="85"/>
      <c r="E86" s="96">
        <f t="shared" si="1"/>
        <v>0</v>
      </c>
      <c r="F86" s="85"/>
    </row>
    <row r="87" spans="1:16">
      <c r="A87" s="341" t="s">
        <v>690</v>
      </c>
      <c r="B87" s="342" t="s">
        <v>691</v>
      </c>
      <c r="C87" s="85">
        <v>7</v>
      </c>
      <c r="D87" s="85">
        <f>C87</f>
        <v>7</v>
      </c>
      <c r="E87" s="96">
        <f t="shared" si="1"/>
        <v>0</v>
      </c>
      <c r="F87" s="85"/>
    </row>
    <row r="88" spans="1:16">
      <c r="A88" s="341" t="s">
        <v>692</v>
      </c>
      <c r="B88" s="342" t="s">
        <v>693</v>
      </c>
      <c r="C88" s="85"/>
      <c r="D88" s="85"/>
      <c r="E88" s="96">
        <f t="shared" si="1"/>
        <v>0</v>
      </c>
      <c r="F88" s="85"/>
    </row>
    <row r="89" spans="1:16">
      <c r="A89" s="341" t="s">
        <v>694</v>
      </c>
      <c r="B89" s="342" t="s">
        <v>695</v>
      </c>
      <c r="C89" s="85"/>
      <c r="D89" s="85"/>
      <c r="E89" s="96">
        <f t="shared" si="1"/>
        <v>0</v>
      </c>
      <c r="F89" s="85"/>
    </row>
    <row r="90" spans="1:16">
      <c r="A90" s="341" t="s">
        <v>696</v>
      </c>
      <c r="B90" s="342" t="s">
        <v>697</v>
      </c>
      <c r="C90" s="80">
        <f>SUM(C91:C93)</f>
        <v>0</v>
      </c>
      <c r="D90" s="80">
        <f>SUM(D91:D93)</f>
        <v>0</v>
      </c>
      <c r="E90" s="80">
        <f>SUM(E91:E93)</f>
        <v>0</v>
      </c>
      <c r="F90" s="80">
        <f>SUM(F91:F93)</f>
        <v>0</v>
      </c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pans="1:16">
      <c r="A91" s="341" t="s">
        <v>698</v>
      </c>
      <c r="B91" s="342" t="s">
        <v>699</v>
      </c>
      <c r="C91" s="85"/>
      <c r="D91" s="85"/>
      <c r="E91" s="96">
        <f t="shared" si="1"/>
        <v>0</v>
      </c>
      <c r="F91" s="85"/>
    </row>
    <row r="92" spans="1:16">
      <c r="A92" s="341" t="s">
        <v>606</v>
      </c>
      <c r="B92" s="342" t="s">
        <v>700</v>
      </c>
      <c r="C92" s="85"/>
      <c r="D92" s="85"/>
      <c r="E92" s="96">
        <f t="shared" si="1"/>
        <v>0</v>
      </c>
      <c r="F92" s="85"/>
    </row>
    <row r="93" spans="1:16">
      <c r="A93" s="341" t="s">
        <v>610</v>
      </c>
      <c r="B93" s="342" t="s">
        <v>701</v>
      </c>
      <c r="C93" s="85"/>
      <c r="D93" s="85"/>
      <c r="E93" s="96">
        <f t="shared" si="1"/>
        <v>0</v>
      </c>
      <c r="F93" s="85"/>
    </row>
    <row r="94" spans="1:16">
      <c r="A94" s="341" t="s">
        <v>702</v>
      </c>
      <c r="B94" s="342" t="s">
        <v>703</v>
      </c>
      <c r="C94" s="85"/>
      <c r="D94" s="85"/>
      <c r="E94" s="96">
        <f t="shared" si="1"/>
        <v>0</v>
      </c>
      <c r="F94" s="85"/>
    </row>
    <row r="95" spans="1:16">
      <c r="A95" s="341" t="s">
        <v>704</v>
      </c>
      <c r="B95" s="342" t="s">
        <v>705</v>
      </c>
      <c r="C95" s="85"/>
      <c r="D95" s="85"/>
      <c r="E95" s="96">
        <f t="shared" si="1"/>
        <v>0</v>
      </c>
      <c r="F95" s="87"/>
    </row>
    <row r="96" spans="1:16">
      <c r="A96" s="343" t="s">
        <v>706</v>
      </c>
      <c r="B96" s="352" t="s">
        <v>707</v>
      </c>
      <c r="C96" s="81">
        <f>C85+C80+C75+C71+C95</f>
        <v>7</v>
      </c>
      <c r="D96" s="81">
        <f>D85+D80+D75+D71+D95</f>
        <v>7</v>
      </c>
      <c r="E96" s="81">
        <f>E85+E80+E75+E71+E95</f>
        <v>0</v>
      </c>
      <c r="F96" s="81">
        <f>F85+F80+F75+F71+F95</f>
        <v>0</v>
      </c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pans="1:27">
      <c r="A97" s="338" t="s">
        <v>708</v>
      </c>
      <c r="B97" s="340" t="s">
        <v>709</v>
      </c>
      <c r="C97" s="81">
        <f>C96+C68+C66</f>
        <v>8024</v>
      </c>
      <c r="D97" s="81">
        <f>D96+D68+D66</f>
        <v>7</v>
      </c>
      <c r="E97" s="81">
        <f>E96+E68+E66</f>
        <v>8017</v>
      </c>
      <c r="F97" s="81">
        <f>F96+F68+F66</f>
        <v>14844</v>
      </c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pans="1:27">
      <c r="A98" s="348"/>
      <c r="B98" s="354"/>
      <c r="C98" s="90"/>
      <c r="D98" s="90"/>
      <c r="E98" s="90"/>
      <c r="F98" s="91"/>
    </row>
    <row r="99" spans="1:27">
      <c r="A99" s="345" t="s">
        <v>710</v>
      </c>
      <c r="B99" s="355"/>
      <c r="C99" s="90"/>
      <c r="D99" s="90"/>
      <c r="E99" s="90"/>
      <c r="F99" s="356" t="s">
        <v>468</v>
      </c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</row>
    <row r="100" spans="1:27" s="464" customFormat="1" ht="24">
      <c r="A100" s="92" t="s">
        <v>462</v>
      </c>
      <c r="B100" s="340" t="s">
        <v>463</v>
      </c>
      <c r="C100" s="92" t="s">
        <v>711</v>
      </c>
      <c r="D100" s="92" t="s">
        <v>712</v>
      </c>
      <c r="E100" s="92" t="s">
        <v>713</v>
      </c>
      <c r="F100" s="92" t="s">
        <v>714</v>
      </c>
      <c r="G100" s="93"/>
      <c r="H100" s="93"/>
      <c r="I100" s="93"/>
      <c r="J100" s="93"/>
      <c r="K100" s="93"/>
      <c r="L100" s="93"/>
      <c r="M100" s="93"/>
      <c r="N100" s="93"/>
      <c r="O100" s="93"/>
      <c r="P100" s="93"/>
    </row>
    <row r="101" spans="1:27" s="464" customFormat="1">
      <c r="A101" s="92" t="s">
        <v>14</v>
      </c>
      <c r="B101" s="340" t="s">
        <v>15</v>
      </c>
      <c r="C101" s="92">
        <v>1</v>
      </c>
      <c r="D101" s="92">
        <v>2</v>
      </c>
      <c r="E101" s="92">
        <v>3</v>
      </c>
      <c r="F101" s="94">
        <v>4</v>
      </c>
      <c r="G101" s="93"/>
      <c r="H101" s="93"/>
      <c r="I101" s="93"/>
      <c r="J101" s="93"/>
      <c r="K101" s="93"/>
      <c r="L101" s="93"/>
      <c r="M101" s="93"/>
      <c r="N101" s="93"/>
      <c r="O101" s="93"/>
      <c r="P101" s="93"/>
    </row>
    <row r="102" spans="1:27">
      <c r="A102" s="341" t="s">
        <v>715</v>
      </c>
      <c r="B102" s="342" t="s">
        <v>716</v>
      </c>
      <c r="C102" s="85"/>
      <c r="D102" s="85"/>
      <c r="E102" s="85"/>
      <c r="F102" s="102">
        <f>C102+D102-E102</f>
        <v>0</v>
      </c>
      <c r="G102" s="84"/>
      <c r="H102" s="84"/>
      <c r="I102" s="84"/>
      <c r="J102" s="84"/>
      <c r="K102" s="84"/>
      <c r="L102" s="84"/>
      <c r="M102" s="84"/>
      <c r="N102" s="84"/>
    </row>
    <row r="103" spans="1:27">
      <c r="A103" s="341" t="s">
        <v>717</v>
      </c>
      <c r="B103" s="342" t="s">
        <v>718</v>
      </c>
      <c r="C103" s="85"/>
      <c r="D103" s="85"/>
      <c r="E103" s="85"/>
      <c r="F103" s="102">
        <f>C103+D103-E103</f>
        <v>0</v>
      </c>
    </row>
    <row r="104" spans="1:27">
      <c r="A104" s="341" t="s">
        <v>719</v>
      </c>
      <c r="B104" s="342" t="s">
        <v>720</v>
      </c>
      <c r="C104" s="85"/>
      <c r="D104" s="85"/>
      <c r="E104" s="85"/>
      <c r="F104" s="102">
        <f>C104+D104-E104</f>
        <v>0</v>
      </c>
    </row>
    <row r="105" spans="1:27">
      <c r="A105" s="357" t="s">
        <v>721</v>
      </c>
      <c r="B105" s="340" t="s">
        <v>722</v>
      </c>
      <c r="C105" s="80">
        <f>SUM(C102:C104)</f>
        <v>0</v>
      </c>
      <c r="D105" s="80">
        <f>SUM(D102:D104)</f>
        <v>0</v>
      </c>
      <c r="E105" s="80">
        <f>SUM(E102:E104)</f>
        <v>0</v>
      </c>
      <c r="F105" s="80">
        <f>SUM(F102:F104)</f>
        <v>0</v>
      </c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pans="1:27">
      <c r="A106" s="358" t="s">
        <v>723</v>
      </c>
      <c r="B106" s="359"/>
      <c r="C106" s="345"/>
      <c r="D106" s="345"/>
      <c r="E106" s="345"/>
      <c r="F106" s="99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</row>
    <row r="107" spans="1:27" ht="24" customHeight="1">
      <c r="A107" s="601" t="s">
        <v>724</v>
      </c>
      <c r="B107" s="601"/>
      <c r="C107" s="601"/>
      <c r="D107" s="601"/>
      <c r="E107" s="601"/>
      <c r="F107" s="601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</row>
    <row r="108" spans="1:27">
      <c r="A108" s="345"/>
      <c r="B108" s="346"/>
      <c r="C108" s="345"/>
      <c r="D108" s="345"/>
      <c r="E108" s="345"/>
      <c r="F108" s="99"/>
    </row>
    <row r="109" spans="1:27">
      <c r="A109" s="600" t="str">
        <f>'справка №1-БАЛАНС'!A98</f>
        <v>Дата на съставяне: 26.04.2016 г.</v>
      </c>
      <c r="B109" s="600"/>
      <c r="C109" s="600" t="s">
        <v>382</v>
      </c>
      <c r="D109" s="600"/>
      <c r="E109" s="600"/>
      <c r="F109" s="600"/>
    </row>
    <row r="110" spans="1:27">
      <c r="A110" s="330"/>
      <c r="B110" s="331"/>
      <c r="C110" s="330"/>
      <c r="D110" s="330"/>
      <c r="E110" s="330"/>
      <c r="F110" s="332"/>
    </row>
    <row r="111" spans="1:27">
      <c r="A111" s="330"/>
      <c r="B111" s="331"/>
      <c r="C111" s="599" t="s">
        <v>725</v>
      </c>
      <c r="D111" s="599"/>
      <c r="E111" s="599"/>
      <c r="F111" s="599"/>
    </row>
    <row r="112" spans="1:27">
      <c r="A112" s="294"/>
      <c r="B112" s="333"/>
      <c r="C112" s="294"/>
      <c r="D112" s="294"/>
      <c r="E112" s="294"/>
      <c r="F112" s="294"/>
    </row>
    <row r="113" spans="1:6">
      <c r="A113" s="294"/>
      <c r="B113" s="333"/>
      <c r="C113" s="294"/>
      <c r="D113" s="294"/>
      <c r="E113" s="294"/>
      <c r="F113" s="294"/>
    </row>
    <row r="114" spans="1:6">
      <c r="A114" s="294"/>
      <c r="B114" s="333"/>
      <c r="C114" s="294"/>
      <c r="D114" s="294"/>
      <c r="E114" s="294"/>
      <c r="F114" s="294"/>
    </row>
    <row r="115" spans="1:6">
      <c r="A115" s="294"/>
      <c r="B115" s="333"/>
      <c r="C115" s="294"/>
      <c r="D115" s="294"/>
      <c r="E115" s="294"/>
      <c r="F115" s="294"/>
    </row>
  </sheetData>
  <sheetProtection password="CF7A" sheet="1" objects="1" scenarios="1"/>
  <mergeCells count="7">
    <mergeCell ref="C111:F111"/>
    <mergeCell ref="C109:F109"/>
    <mergeCell ref="A107:F107"/>
    <mergeCell ref="A1:E1"/>
    <mergeCell ref="B4:C4"/>
    <mergeCell ref="A109:B109"/>
    <mergeCell ref="B3:C3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9 C12:D15 C17:D18 C21:D21 C25:D32 C34:D37 C39:D42 C53:D55 F53:F55 C57:D65 F57:F65 C68:D68 F68 C72:D74 C102:E104 C76:D79 F76:F79 C81:D84 F81:F84 C86:D89 F86:F89 C91:D95 F91:F95 F73:F74">
      <formula1>0</formula1>
      <formula2>9999999999999990</formula2>
    </dataValidation>
  </dataValidations>
  <printOptions horizontalCentered="1"/>
  <pageMargins left="0.62992125984251968" right="0.62992125984251968" top="0.51181102362204722" bottom="0.39370078740157483" header="0.31496062992125984" footer="0.27559055118110237"/>
  <pageSetup paperSize="9" scale="54" orientation="portrait" r:id="rId1"/>
  <headerFooter alignWithMargins="0">
    <oddHeader xml:space="preserve">&amp;R&amp;"Times New Roman Cyr,Regular"&amp;9СПРАВКА   ПО ОБРАЗЕЦ № 6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264"/>
  <sheetViews>
    <sheetView view="pageBreakPreview" zoomScale="85" zoomScaleNormal="75" zoomScaleSheetLayoutView="85" workbookViewId="0">
      <selection activeCell="A18" sqref="A18"/>
    </sheetView>
  </sheetViews>
  <sheetFormatPr defaultColWidth="10.7109375" defaultRowHeight="12"/>
  <cols>
    <col min="1" max="1" width="52.7109375" style="84" customWidth="1"/>
    <col min="2" max="2" width="9.140625" style="460" customWidth="1"/>
    <col min="3" max="3" width="12.85546875" style="84" customWidth="1"/>
    <col min="4" max="4" width="12.7109375" style="84" customWidth="1"/>
    <col min="5" max="5" width="12.85546875" style="84" customWidth="1"/>
    <col min="6" max="6" width="11.42578125" style="84" customWidth="1"/>
    <col min="7" max="7" width="12.42578125" style="84" customWidth="1"/>
    <col min="8" max="8" width="14.140625" style="84" customWidth="1"/>
    <col min="9" max="9" width="14" style="84" customWidth="1"/>
    <col min="10" max="16384" width="10.7109375" style="84"/>
  </cols>
  <sheetData>
    <row r="1" spans="1:9">
      <c r="A1" s="361"/>
      <c r="B1" s="362"/>
      <c r="C1" s="361"/>
      <c r="D1" s="361"/>
      <c r="E1" s="361"/>
      <c r="F1" s="361"/>
      <c r="G1" s="361"/>
      <c r="H1" s="361"/>
      <c r="I1" s="361"/>
    </row>
    <row r="2" spans="1:9">
      <c r="A2" s="361"/>
      <c r="B2" s="362"/>
      <c r="C2" s="363"/>
      <c r="D2" s="366"/>
      <c r="E2" s="363" t="s">
        <v>726</v>
      </c>
      <c r="F2" s="363"/>
      <c r="G2" s="363"/>
      <c r="H2" s="361"/>
      <c r="I2" s="361"/>
    </row>
    <row r="3" spans="1:9">
      <c r="A3" s="361"/>
      <c r="B3" s="362"/>
      <c r="C3" s="364" t="s">
        <v>727</v>
      </c>
      <c r="D3" s="364"/>
      <c r="E3" s="364"/>
      <c r="F3" s="364"/>
      <c r="G3" s="364"/>
      <c r="H3" s="361"/>
      <c r="I3" s="361"/>
    </row>
    <row r="4" spans="1:9" ht="15" customHeight="1">
      <c r="A4" s="435" t="s">
        <v>384</v>
      </c>
      <c r="B4" s="607" t="str">
        <f>'справка №1-БАЛАНС'!E3</f>
        <v>И АР ДЖИ Капитал - 3 АДСИЦ</v>
      </c>
      <c r="C4" s="607"/>
      <c r="D4" s="607"/>
      <c r="E4" s="607"/>
      <c r="F4" s="607"/>
      <c r="G4" s="613" t="s">
        <v>2</v>
      </c>
      <c r="H4" s="613"/>
      <c r="I4" s="436">
        <f>'справка №1-БАЛАНС'!H3</f>
        <v>175113002</v>
      </c>
    </row>
    <row r="5" spans="1:9" ht="15">
      <c r="A5" s="437" t="s">
        <v>5</v>
      </c>
      <c r="B5" s="608" t="str">
        <f>'справка №1-БАЛАНС'!E5</f>
        <v>01.01 - 31.03.2016 г.</v>
      </c>
      <c r="C5" s="608"/>
      <c r="D5" s="608"/>
      <c r="E5" s="608"/>
      <c r="F5" s="608"/>
      <c r="G5" s="611" t="s">
        <v>4</v>
      </c>
      <c r="H5" s="612"/>
      <c r="I5" s="436">
        <f>'справка №1-БАЛАНС'!H4</f>
        <v>0</v>
      </c>
    </row>
    <row r="6" spans="1:9">
      <c r="A6" s="424"/>
      <c r="B6" s="438"/>
      <c r="C6" s="421"/>
      <c r="D6" s="421"/>
      <c r="E6" s="421"/>
      <c r="F6" s="421"/>
      <c r="G6" s="421"/>
      <c r="H6" s="421"/>
      <c r="I6" s="424" t="s">
        <v>728</v>
      </c>
    </row>
    <row r="7" spans="1:9" s="456" customFormat="1">
      <c r="A7" s="115" t="s">
        <v>462</v>
      </c>
      <c r="B7" s="56"/>
      <c r="C7" s="115" t="s">
        <v>729</v>
      </c>
      <c r="D7" s="116"/>
      <c r="E7" s="117"/>
      <c r="F7" s="118" t="s">
        <v>730</v>
      </c>
      <c r="G7" s="118"/>
      <c r="H7" s="118"/>
      <c r="I7" s="118"/>
    </row>
    <row r="8" spans="1:9" s="456" customFormat="1" ht="21.75" customHeight="1">
      <c r="A8" s="115"/>
      <c r="B8" s="58" t="s">
        <v>8</v>
      </c>
      <c r="C8" s="59" t="s">
        <v>731</v>
      </c>
      <c r="D8" s="59" t="s">
        <v>732</v>
      </c>
      <c r="E8" s="59" t="s">
        <v>733</v>
      </c>
      <c r="F8" s="117" t="s">
        <v>734</v>
      </c>
      <c r="G8" s="119" t="s">
        <v>735</v>
      </c>
      <c r="H8" s="119"/>
      <c r="I8" s="119" t="s">
        <v>736</v>
      </c>
    </row>
    <row r="9" spans="1:9" s="456" customFormat="1" ht="15.95" customHeight="1">
      <c r="A9" s="115"/>
      <c r="B9" s="60"/>
      <c r="C9" s="61"/>
      <c r="D9" s="61"/>
      <c r="E9" s="61"/>
      <c r="F9" s="117"/>
      <c r="G9" s="57" t="s">
        <v>479</v>
      </c>
      <c r="H9" s="57" t="s">
        <v>480</v>
      </c>
      <c r="I9" s="119"/>
    </row>
    <row r="10" spans="1:9" s="457" customFormat="1">
      <c r="A10" s="62" t="s">
        <v>14</v>
      </c>
      <c r="B10" s="63" t="s">
        <v>15</v>
      </c>
      <c r="C10" s="64">
        <v>1</v>
      </c>
      <c r="D10" s="64">
        <v>2</v>
      </c>
      <c r="E10" s="64">
        <v>3</v>
      </c>
      <c r="F10" s="62">
        <v>4</v>
      </c>
      <c r="G10" s="62">
        <v>5</v>
      </c>
      <c r="H10" s="62">
        <v>6</v>
      </c>
      <c r="I10" s="62">
        <v>7</v>
      </c>
    </row>
    <row r="11" spans="1:9" s="457" customFormat="1">
      <c r="A11" s="65" t="s">
        <v>737</v>
      </c>
      <c r="B11" s="66"/>
      <c r="C11" s="62"/>
      <c r="D11" s="62"/>
      <c r="E11" s="62"/>
      <c r="F11" s="62"/>
      <c r="G11" s="62"/>
      <c r="H11" s="62"/>
      <c r="I11" s="62"/>
    </row>
    <row r="12" spans="1:9" s="457" customFormat="1" ht="15">
      <c r="A12" s="53" t="s">
        <v>738</v>
      </c>
      <c r="B12" s="67" t="s">
        <v>739</v>
      </c>
      <c r="C12" s="384"/>
      <c r="D12" s="75"/>
      <c r="E12" s="75"/>
      <c r="F12" s="75"/>
      <c r="G12" s="75"/>
      <c r="H12" s="75"/>
      <c r="I12" s="379">
        <f>F12+G12-H12</f>
        <v>0</v>
      </c>
    </row>
    <row r="13" spans="1:9" s="457" customFormat="1">
      <c r="A13" s="53" t="s">
        <v>740</v>
      </c>
      <c r="B13" s="67" t="s">
        <v>741</v>
      </c>
      <c r="C13" s="75"/>
      <c r="D13" s="75"/>
      <c r="E13" s="75"/>
      <c r="F13" s="75"/>
      <c r="G13" s="75"/>
      <c r="H13" s="75"/>
      <c r="I13" s="379">
        <f t="shared" ref="I13:I26" si="0">F13+G13-H13</f>
        <v>0</v>
      </c>
    </row>
    <row r="14" spans="1:9" s="457" customFormat="1">
      <c r="A14" s="53" t="s">
        <v>539</v>
      </c>
      <c r="B14" s="67" t="s">
        <v>742</v>
      </c>
      <c r="C14" s="160"/>
      <c r="D14" s="160"/>
      <c r="E14" s="160"/>
      <c r="F14" s="160"/>
      <c r="G14" s="160"/>
      <c r="H14" s="160"/>
      <c r="I14" s="379">
        <f t="shared" si="0"/>
        <v>0</v>
      </c>
    </row>
    <row r="15" spans="1:9" s="457" customFormat="1">
      <c r="A15" s="53" t="s">
        <v>743</v>
      </c>
      <c r="B15" s="67" t="s">
        <v>744</v>
      </c>
      <c r="C15" s="75"/>
      <c r="D15" s="75"/>
      <c r="E15" s="75"/>
      <c r="F15" s="75"/>
      <c r="G15" s="75"/>
      <c r="H15" s="75"/>
      <c r="I15" s="379">
        <f t="shared" si="0"/>
        <v>0</v>
      </c>
    </row>
    <row r="16" spans="1:9" s="457" customFormat="1">
      <c r="A16" s="53" t="s">
        <v>78</v>
      </c>
      <c r="B16" s="67" t="s">
        <v>745</v>
      </c>
      <c r="C16" s="75"/>
      <c r="D16" s="75"/>
      <c r="E16" s="75"/>
      <c r="F16" s="75"/>
      <c r="G16" s="75"/>
      <c r="H16" s="75"/>
      <c r="I16" s="379">
        <f t="shared" si="0"/>
        <v>0</v>
      </c>
    </row>
    <row r="17" spans="1:16" s="457" customFormat="1">
      <c r="A17" s="68" t="s">
        <v>508</v>
      </c>
      <c r="B17" s="69" t="s">
        <v>746</v>
      </c>
      <c r="C17" s="62">
        <f t="shared" ref="C17:H17" si="1">C12+C13+C15+C16</f>
        <v>0</v>
      </c>
      <c r="D17" s="62">
        <f t="shared" si="1"/>
        <v>0</v>
      </c>
      <c r="E17" s="62">
        <f t="shared" si="1"/>
        <v>0</v>
      </c>
      <c r="F17" s="62">
        <f t="shared" si="1"/>
        <v>0</v>
      </c>
      <c r="G17" s="62">
        <f t="shared" si="1"/>
        <v>0</v>
      </c>
      <c r="H17" s="62">
        <f t="shared" si="1"/>
        <v>0</v>
      </c>
      <c r="I17" s="379">
        <f t="shared" si="0"/>
        <v>0</v>
      </c>
    </row>
    <row r="18" spans="1:16" s="457" customFormat="1">
      <c r="A18" s="65" t="s">
        <v>747</v>
      </c>
      <c r="B18" s="70"/>
      <c r="C18" s="379"/>
      <c r="D18" s="379"/>
      <c r="E18" s="379"/>
      <c r="F18" s="379"/>
      <c r="G18" s="379"/>
      <c r="H18" s="379"/>
      <c r="I18" s="379"/>
    </row>
    <row r="19" spans="1:16" s="457" customFormat="1">
      <c r="A19" s="53" t="s">
        <v>738</v>
      </c>
      <c r="B19" s="67" t="s">
        <v>748</v>
      </c>
      <c r="C19" s="75"/>
      <c r="D19" s="75"/>
      <c r="E19" s="75"/>
      <c r="F19" s="75"/>
      <c r="G19" s="75"/>
      <c r="H19" s="75"/>
      <c r="I19" s="379">
        <f t="shared" si="0"/>
        <v>0</v>
      </c>
      <c r="J19" s="458"/>
      <c r="K19" s="458"/>
      <c r="L19" s="458"/>
      <c r="M19" s="458"/>
      <c r="N19" s="458"/>
      <c r="O19" s="458"/>
      <c r="P19" s="458"/>
    </row>
    <row r="20" spans="1:16" s="457" customFormat="1">
      <c r="A20" s="53" t="s">
        <v>749</v>
      </c>
      <c r="B20" s="67" t="s">
        <v>750</v>
      </c>
      <c r="C20" s="75"/>
      <c r="D20" s="75"/>
      <c r="E20" s="75"/>
      <c r="F20" s="75"/>
      <c r="G20" s="75"/>
      <c r="H20" s="75"/>
      <c r="I20" s="379">
        <f t="shared" si="0"/>
        <v>0</v>
      </c>
      <c r="J20" s="458"/>
      <c r="K20" s="458"/>
      <c r="L20" s="458"/>
      <c r="M20" s="458"/>
      <c r="N20" s="458"/>
      <c r="O20" s="458"/>
      <c r="P20" s="458"/>
    </row>
    <row r="21" spans="1:16" s="457" customFormat="1">
      <c r="A21" s="53" t="s">
        <v>751</v>
      </c>
      <c r="B21" s="67" t="s">
        <v>752</v>
      </c>
      <c r="C21" s="75"/>
      <c r="D21" s="75"/>
      <c r="E21" s="75"/>
      <c r="F21" s="75"/>
      <c r="G21" s="75"/>
      <c r="H21" s="75"/>
      <c r="I21" s="379">
        <f t="shared" si="0"/>
        <v>0</v>
      </c>
      <c r="J21" s="458"/>
      <c r="K21" s="458"/>
      <c r="L21" s="458"/>
      <c r="M21" s="458"/>
      <c r="N21" s="458"/>
      <c r="O21" s="458"/>
      <c r="P21" s="458"/>
    </row>
    <row r="22" spans="1:16" s="457" customFormat="1">
      <c r="A22" s="53" t="s">
        <v>753</v>
      </c>
      <c r="B22" s="67" t="s">
        <v>754</v>
      </c>
      <c r="C22" s="75"/>
      <c r="D22" s="75"/>
      <c r="E22" s="75"/>
      <c r="F22" s="385"/>
      <c r="G22" s="75"/>
      <c r="H22" s="75"/>
      <c r="I22" s="379">
        <f t="shared" si="0"/>
        <v>0</v>
      </c>
      <c r="J22" s="458"/>
      <c r="K22" s="458"/>
      <c r="L22" s="458"/>
      <c r="M22" s="458"/>
      <c r="N22" s="458"/>
      <c r="O22" s="458"/>
      <c r="P22" s="458"/>
    </row>
    <row r="23" spans="1:16" s="457" customFormat="1">
      <c r="A23" s="53" t="s">
        <v>755</v>
      </c>
      <c r="B23" s="67" t="s">
        <v>756</v>
      </c>
      <c r="C23" s="75"/>
      <c r="D23" s="75"/>
      <c r="E23" s="75"/>
      <c r="F23" s="75"/>
      <c r="G23" s="75"/>
      <c r="H23" s="75"/>
      <c r="I23" s="379">
        <f t="shared" si="0"/>
        <v>0</v>
      </c>
      <c r="J23" s="458"/>
      <c r="K23" s="458"/>
      <c r="L23" s="458"/>
      <c r="M23" s="458"/>
      <c r="N23" s="458"/>
      <c r="O23" s="458"/>
      <c r="P23" s="458"/>
    </row>
    <row r="24" spans="1:16" s="457" customFormat="1">
      <c r="A24" s="53" t="s">
        <v>757</v>
      </c>
      <c r="B24" s="67" t="s">
        <v>758</v>
      </c>
      <c r="C24" s="75"/>
      <c r="D24" s="75"/>
      <c r="E24" s="75"/>
      <c r="F24" s="75"/>
      <c r="G24" s="75"/>
      <c r="H24" s="75"/>
      <c r="I24" s="379">
        <f t="shared" si="0"/>
        <v>0</v>
      </c>
      <c r="J24" s="458"/>
      <c r="K24" s="458"/>
      <c r="L24" s="458"/>
      <c r="M24" s="458"/>
      <c r="N24" s="458"/>
      <c r="O24" s="458"/>
      <c r="P24" s="458"/>
    </row>
    <row r="25" spans="1:16" s="457" customFormat="1">
      <c r="A25" s="71" t="s">
        <v>759</v>
      </c>
      <c r="B25" s="72" t="s">
        <v>760</v>
      </c>
      <c r="C25" s="75"/>
      <c r="D25" s="75"/>
      <c r="E25" s="75"/>
      <c r="F25" s="75"/>
      <c r="G25" s="75"/>
      <c r="H25" s="75"/>
      <c r="I25" s="379">
        <f t="shared" si="0"/>
        <v>0</v>
      </c>
      <c r="J25" s="458"/>
      <c r="K25" s="458"/>
      <c r="L25" s="458"/>
      <c r="M25" s="458"/>
      <c r="N25" s="458"/>
      <c r="O25" s="458"/>
      <c r="P25" s="458"/>
    </row>
    <row r="26" spans="1:16" s="457" customFormat="1">
      <c r="A26" s="68" t="s">
        <v>525</v>
      </c>
      <c r="B26" s="69" t="s">
        <v>761</v>
      </c>
      <c r="C26" s="62">
        <f t="shared" ref="C26:H26" si="2">SUM(C19:C25)</f>
        <v>0</v>
      </c>
      <c r="D26" s="62">
        <f t="shared" si="2"/>
        <v>0</v>
      </c>
      <c r="E26" s="62">
        <f t="shared" si="2"/>
        <v>0</v>
      </c>
      <c r="F26" s="62">
        <f t="shared" si="2"/>
        <v>0</v>
      </c>
      <c r="G26" s="62">
        <f t="shared" si="2"/>
        <v>0</v>
      </c>
      <c r="H26" s="62">
        <f t="shared" si="2"/>
        <v>0</v>
      </c>
      <c r="I26" s="379">
        <f t="shared" si="0"/>
        <v>0</v>
      </c>
      <c r="J26" s="458"/>
      <c r="K26" s="458"/>
      <c r="L26" s="458"/>
      <c r="M26" s="458"/>
      <c r="N26" s="458"/>
      <c r="O26" s="458"/>
      <c r="P26" s="458"/>
    </row>
    <row r="27" spans="1:16" s="457" customFormat="1">
      <c r="A27" s="73"/>
      <c r="B27" s="74"/>
      <c r="C27" s="54"/>
      <c r="D27" s="55"/>
      <c r="E27" s="55"/>
      <c r="F27" s="55"/>
      <c r="G27" s="55"/>
      <c r="H27" s="55"/>
      <c r="I27" s="55"/>
      <c r="J27" s="458"/>
      <c r="K27" s="458"/>
      <c r="L27" s="458"/>
      <c r="M27" s="458"/>
      <c r="N27" s="458"/>
      <c r="O27" s="458"/>
      <c r="P27" s="458"/>
    </row>
    <row r="28" spans="1:16" s="457" customFormat="1">
      <c r="A28" s="161" t="s">
        <v>762</v>
      </c>
      <c r="B28" s="161"/>
      <c r="C28" s="161"/>
      <c r="D28" s="367"/>
      <c r="E28" s="367"/>
      <c r="F28" s="367"/>
      <c r="G28" s="367"/>
      <c r="H28" s="367"/>
      <c r="I28" s="367"/>
    </row>
    <row r="29" spans="1:16" s="457" customFormat="1">
      <c r="A29" s="361"/>
      <c r="B29" s="362"/>
      <c r="C29" s="361"/>
      <c r="D29" s="368"/>
      <c r="E29" s="368"/>
      <c r="F29" s="368"/>
      <c r="G29" s="368"/>
      <c r="H29" s="368"/>
      <c r="I29" s="368"/>
    </row>
    <row r="30" spans="1:16" s="457" customFormat="1" ht="15" customHeight="1">
      <c r="A30" s="363" t="str">
        <f>'справка №1-БАЛАНС'!A98</f>
        <v>Дата на съставяне: 26.04.2016 г.</v>
      </c>
      <c r="B30" s="610"/>
      <c r="C30" s="610"/>
      <c r="D30" s="403" t="s">
        <v>763</v>
      </c>
      <c r="E30" s="609"/>
      <c r="F30" s="609"/>
      <c r="G30" s="609"/>
      <c r="H30" s="365" t="s">
        <v>725</v>
      </c>
      <c r="I30" s="609"/>
      <c r="J30" s="609"/>
    </row>
    <row r="31" spans="1:16" s="457" customFormat="1">
      <c r="A31" s="294"/>
      <c r="B31" s="333"/>
      <c r="C31" s="294"/>
      <c r="D31" s="459"/>
      <c r="E31" s="459"/>
      <c r="F31" s="459"/>
      <c r="G31" s="459"/>
      <c r="H31" s="459"/>
      <c r="I31" s="459"/>
    </row>
    <row r="32" spans="1:16" s="457" customFormat="1">
      <c r="A32" s="294"/>
      <c r="B32" s="333"/>
      <c r="C32" s="294"/>
      <c r="D32" s="459"/>
      <c r="E32" s="459"/>
      <c r="F32" s="459"/>
      <c r="G32" s="459"/>
      <c r="H32" s="459"/>
      <c r="I32" s="459"/>
    </row>
    <row r="33" spans="1:9" s="457" customFormat="1">
      <c r="A33" s="84"/>
      <c r="B33" s="460"/>
      <c r="C33" s="84"/>
      <c r="D33" s="461"/>
      <c r="E33" s="461"/>
      <c r="F33" s="461"/>
      <c r="G33" s="461"/>
      <c r="H33" s="461"/>
      <c r="I33" s="461"/>
    </row>
    <row r="34" spans="1:9" s="457" customFormat="1">
      <c r="A34" s="84"/>
      <c r="B34" s="460"/>
      <c r="C34" s="84"/>
      <c r="D34" s="461"/>
      <c r="E34" s="461"/>
      <c r="F34" s="461"/>
      <c r="G34" s="461"/>
      <c r="H34" s="461"/>
      <c r="I34" s="461"/>
    </row>
    <row r="35" spans="1:9" s="457" customFormat="1">
      <c r="A35" s="84"/>
      <c r="B35" s="460"/>
      <c r="C35" s="84"/>
      <c r="D35" s="461"/>
      <c r="E35" s="461"/>
      <c r="F35" s="461"/>
      <c r="G35" s="461"/>
      <c r="H35" s="461"/>
      <c r="I35" s="461"/>
    </row>
    <row r="36" spans="1:9" s="457" customFormat="1">
      <c r="A36" s="84"/>
      <c r="B36" s="460"/>
      <c r="C36" s="84"/>
      <c r="D36" s="461"/>
      <c r="E36" s="461"/>
      <c r="F36" s="461"/>
      <c r="G36" s="461"/>
      <c r="H36" s="461"/>
      <c r="I36" s="461"/>
    </row>
    <row r="37" spans="1:9" s="457" customFormat="1">
      <c r="A37" s="84"/>
      <c r="B37" s="460"/>
      <c r="C37" s="84"/>
      <c r="D37" s="461"/>
      <c r="E37" s="461"/>
      <c r="F37" s="461"/>
      <c r="G37" s="461"/>
      <c r="H37" s="461"/>
      <c r="I37" s="461"/>
    </row>
    <row r="38" spans="1:9" s="457" customFormat="1">
      <c r="A38" s="84"/>
      <c r="B38" s="460"/>
      <c r="C38" s="84"/>
      <c r="D38" s="461"/>
      <c r="E38" s="461"/>
      <c r="F38" s="461"/>
      <c r="G38" s="461"/>
      <c r="H38" s="461"/>
      <c r="I38" s="461"/>
    </row>
    <row r="39" spans="1:9" s="457" customFormat="1">
      <c r="A39" s="84"/>
      <c r="B39" s="460"/>
      <c r="C39" s="84"/>
      <c r="D39" s="461"/>
      <c r="E39" s="461"/>
      <c r="F39" s="461"/>
      <c r="G39" s="461"/>
      <c r="H39" s="461"/>
      <c r="I39" s="461"/>
    </row>
    <row r="40" spans="1:9" s="457" customFormat="1">
      <c r="A40" s="84"/>
      <c r="B40" s="460"/>
      <c r="C40" s="84"/>
      <c r="D40" s="461"/>
      <c r="E40" s="461"/>
      <c r="F40" s="461"/>
      <c r="G40" s="461"/>
      <c r="H40" s="461"/>
      <c r="I40" s="461"/>
    </row>
    <row r="41" spans="1:9" s="457" customFormat="1">
      <c r="A41" s="84"/>
      <c r="B41" s="460"/>
      <c r="C41" s="84"/>
      <c r="D41" s="461"/>
      <c r="E41" s="461"/>
      <c r="F41" s="461"/>
      <c r="G41" s="461"/>
      <c r="H41" s="461"/>
      <c r="I41" s="461"/>
    </row>
    <row r="42" spans="1:9" s="457" customFormat="1">
      <c r="A42" s="84"/>
      <c r="B42" s="460"/>
      <c r="C42" s="84"/>
      <c r="D42" s="461"/>
      <c r="E42" s="461"/>
      <c r="F42" s="461"/>
      <c r="G42" s="461"/>
      <c r="H42" s="461"/>
      <c r="I42" s="461"/>
    </row>
    <row r="43" spans="1:9" s="457" customFormat="1">
      <c r="A43" s="84"/>
      <c r="B43" s="460"/>
      <c r="C43" s="84"/>
      <c r="D43" s="461"/>
      <c r="E43" s="461"/>
      <c r="F43" s="461"/>
      <c r="G43" s="461"/>
      <c r="H43" s="461"/>
      <c r="I43" s="461"/>
    </row>
    <row r="44" spans="1:9" s="457" customFormat="1">
      <c r="A44" s="84"/>
      <c r="B44" s="460"/>
      <c r="C44" s="84"/>
      <c r="D44" s="461"/>
      <c r="E44" s="461"/>
      <c r="F44" s="461"/>
      <c r="G44" s="461"/>
      <c r="H44" s="461"/>
      <c r="I44" s="461"/>
    </row>
    <row r="45" spans="1:9" s="457" customFormat="1">
      <c r="A45" s="84"/>
      <c r="B45" s="460"/>
      <c r="C45" s="84"/>
      <c r="D45" s="461"/>
      <c r="E45" s="461"/>
      <c r="F45" s="461"/>
      <c r="G45" s="461"/>
      <c r="H45" s="461"/>
      <c r="I45" s="461"/>
    </row>
    <row r="46" spans="1:9" s="457" customFormat="1">
      <c r="A46" s="84"/>
      <c r="B46" s="460"/>
      <c r="C46" s="84"/>
      <c r="D46" s="461"/>
      <c r="E46" s="461"/>
      <c r="F46" s="461"/>
      <c r="G46" s="461"/>
      <c r="H46" s="461"/>
      <c r="I46" s="461"/>
    </row>
    <row r="47" spans="1:9" s="457" customFormat="1">
      <c r="A47" s="84"/>
      <c r="B47" s="460"/>
      <c r="C47" s="84"/>
      <c r="D47" s="461"/>
      <c r="E47" s="461"/>
      <c r="F47" s="461"/>
      <c r="G47" s="461"/>
      <c r="H47" s="461"/>
      <c r="I47" s="461"/>
    </row>
    <row r="48" spans="1:9" s="457" customFormat="1">
      <c r="A48" s="84"/>
      <c r="B48" s="460"/>
      <c r="C48" s="84"/>
      <c r="D48" s="461"/>
      <c r="E48" s="461"/>
      <c r="F48" s="461"/>
      <c r="G48" s="461"/>
      <c r="H48" s="461"/>
      <c r="I48" s="461"/>
    </row>
    <row r="49" spans="1:9" s="457" customFormat="1">
      <c r="A49" s="84"/>
      <c r="B49" s="460"/>
      <c r="C49" s="84"/>
      <c r="D49" s="461"/>
      <c r="E49" s="461"/>
      <c r="F49" s="461"/>
      <c r="G49" s="461"/>
      <c r="H49" s="461"/>
      <c r="I49" s="461"/>
    </row>
    <row r="50" spans="1:9" s="457" customFormat="1">
      <c r="A50" s="84"/>
      <c r="B50" s="460"/>
      <c r="C50" s="84"/>
      <c r="D50" s="461"/>
      <c r="E50" s="461"/>
      <c r="F50" s="461"/>
      <c r="G50" s="461"/>
      <c r="H50" s="461"/>
      <c r="I50" s="461"/>
    </row>
    <row r="51" spans="1:9" s="457" customFormat="1">
      <c r="A51" s="84"/>
      <c r="B51" s="460"/>
      <c r="C51" s="84"/>
      <c r="D51" s="461"/>
      <c r="E51" s="461"/>
      <c r="F51" s="461"/>
      <c r="G51" s="461"/>
      <c r="H51" s="461"/>
      <c r="I51" s="461"/>
    </row>
    <row r="52" spans="1:9" s="457" customFormat="1">
      <c r="A52" s="84"/>
      <c r="B52" s="460"/>
      <c r="C52" s="84"/>
      <c r="D52" s="461"/>
      <c r="E52" s="461"/>
      <c r="F52" s="461"/>
      <c r="G52" s="461"/>
      <c r="H52" s="461"/>
      <c r="I52" s="461"/>
    </row>
    <row r="53" spans="1:9" s="457" customFormat="1">
      <c r="A53" s="84"/>
      <c r="B53" s="460"/>
      <c r="C53" s="84"/>
      <c r="D53" s="461"/>
      <c r="E53" s="461"/>
      <c r="F53" s="461"/>
      <c r="G53" s="461"/>
      <c r="H53" s="461"/>
      <c r="I53" s="461"/>
    </row>
    <row r="54" spans="1:9" s="457" customFormat="1">
      <c r="A54" s="84"/>
      <c r="B54" s="460"/>
      <c r="C54" s="84"/>
      <c r="D54" s="461"/>
      <c r="E54" s="461"/>
      <c r="F54" s="461"/>
      <c r="G54" s="461"/>
      <c r="H54" s="461"/>
      <c r="I54" s="461"/>
    </row>
    <row r="55" spans="1:9" s="457" customFormat="1">
      <c r="A55" s="84"/>
      <c r="B55" s="460"/>
      <c r="C55" s="84"/>
      <c r="D55" s="461"/>
      <c r="E55" s="461"/>
      <c r="F55" s="461"/>
      <c r="G55" s="461"/>
      <c r="H55" s="461"/>
      <c r="I55" s="461"/>
    </row>
    <row r="56" spans="1:9" s="457" customFormat="1">
      <c r="A56" s="84"/>
      <c r="B56" s="460"/>
      <c r="C56" s="84"/>
      <c r="D56" s="461"/>
      <c r="E56" s="461"/>
      <c r="F56" s="461"/>
      <c r="G56" s="461"/>
      <c r="H56" s="461"/>
      <c r="I56" s="461"/>
    </row>
    <row r="57" spans="1:9" s="457" customFormat="1">
      <c r="A57" s="84"/>
      <c r="B57" s="460"/>
      <c r="C57" s="84"/>
      <c r="D57" s="461"/>
      <c r="E57" s="461"/>
      <c r="F57" s="461"/>
      <c r="G57" s="461"/>
      <c r="H57" s="461"/>
      <c r="I57" s="461"/>
    </row>
    <row r="58" spans="1:9" s="457" customFormat="1">
      <c r="A58" s="84"/>
      <c r="B58" s="460"/>
      <c r="C58" s="84"/>
      <c r="D58" s="461"/>
      <c r="E58" s="461"/>
      <c r="F58" s="461"/>
      <c r="G58" s="461"/>
      <c r="H58" s="461"/>
      <c r="I58" s="461"/>
    </row>
    <row r="59" spans="1:9" s="457" customFormat="1">
      <c r="A59" s="84"/>
      <c r="B59" s="460"/>
      <c r="C59" s="84"/>
      <c r="D59" s="461"/>
      <c r="E59" s="461"/>
      <c r="F59" s="461"/>
      <c r="G59" s="461"/>
      <c r="H59" s="461"/>
      <c r="I59" s="461"/>
    </row>
    <row r="60" spans="1:9" s="457" customFormat="1">
      <c r="A60" s="84"/>
      <c r="B60" s="460"/>
      <c r="C60" s="84"/>
      <c r="D60" s="461"/>
      <c r="E60" s="461"/>
      <c r="F60" s="461"/>
      <c r="G60" s="461"/>
      <c r="H60" s="461"/>
      <c r="I60" s="461"/>
    </row>
    <row r="61" spans="1:9" s="457" customFormat="1">
      <c r="A61" s="84"/>
      <c r="B61" s="460"/>
      <c r="C61" s="84"/>
      <c r="D61" s="461"/>
      <c r="E61" s="461"/>
      <c r="F61" s="461"/>
      <c r="G61" s="461"/>
      <c r="H61" s="461"/>
      <c r="I61" s="461"/>
    </row>
    <row r="62" spans="1:9" s="457" customFormat="1">
      <c r="A62" s="84"/>
      <c r="B62" s="460"/>
      <c r="C62" s="84"/>
      <c r="D62" s="461"/>
      <c r="E62" s="461"/>
      <c r="F62" s="461"/>
      <c r="G62" s="461"/>
      <c r="H62" s="461"/>
      <c r="I62" s="461"/>
    </row>
    <row r="63" spans="1:9" s="457" customFormat="1">
      <c r="A63" s="84"/>
      <c r="B63" s="460"/>
      <c r="C63" s="84"/>
      <c r="D63" s="461"/>
      <c r="E63" s="461"/>
      <c r="F63" s="461"/>
      <c r="G63" s="461"/>
      <c r="H63" s="461"/>
      <c r="I63" s="461"/>
    </row>
    <row r="64" spans="1:9" s="457" customFormat="1">
      <c r="A64" s="84"/>
      <c r="B64" s="460"/>
      <c r="C64" s="84"/>
      <c r="D64" s="461"/>
      <c r="E64" s="461"/>
      <c r="F64" s="461"/>
      <c r="G64" s="461"/>
      <c r="H64" s="461"/>
      <c r="I64" s="461"/>
    </row>
    <row r="65" spans="1:9" s="457" customFormat="1">
      <c r="A65" s="84"/>
      <c r="B65" s="460"/>
      <c r="C65" s="84"/>
      <c r="D65" s="461"/>
      <c r="E65" s="461"/>
      <c r="F65" s="461"/>
      <c r="G65" s="461"/>
      <c r="H65" s="461"/>
      <c r="I65" s="461"/>
    </row>
    <row r="66" spans="1:9" s="457" customFormat="1">
      <c r="A66" s="84"/>
      <c r="B66" s="460"/>
      <c r="C66" s="84"/>
      <c r="D66" s="461"/>
      <c r="E66" s="461"/>
      <c r="F66" s="461"/>
      <c r="G66" s="461"/>
      <c r="H66" s="461"/>
      <c r="I66" s="461"/>
    </row>
    <row r="67" spans="1:9" s="457" customFormat="1">
      <c r="A67" s="84"/>
      <c r="B67" s="460"/>
      <c r="C67" s="84"/>
      <c r="D67" s="461"/>
      <c r="E67" s="461"/>
      <c r="F67" s="461"/>
      <c r="G67" s="461"/>
      <c r="H67" s="461"/>
      <c r="I67" s="461"/>
    </row>
    <row r="68" spans="1:9" s="457" customFormat="1">
      <c r="A68" s="84"/>
      <c r="B68" s="460"/>
      <c r="C68" s="84"/>
      <c r="D68" s="461"/>
      <c r="E68" s="461"/>
      <c r="F68" s="461"/>
      <c r="G68" s="461"/>
      <c r="H68" s="461"/>
      <c r="I68" s="461"/>
    </row>
    <row r="69" spans="1:9" s="457" customFormat="1">
      <c r="A69" s="84"/>
      <c r="B69" s="460"/>
      <c r="C69" s="84"/>
      <c r="D69" s="461"/>
      <c r="E69" s="461"/>
      <c r="F69" s="461"/>
      <c r="G69" s="461"/>
      <c r="H69" s="461"/>
      <c r="I69" s="461"/>
    </row>
    <row r="70" spans="1:9" s="457" customFormat="1">
      <c r="A70" s="84"/>
      <c r="B70" s="460"/>
      <c r="C70" s="84"/>
      <c r="D70" s="461"/>
      <c r="E70" s="461"/>
      <c r="F70" s="461"/>
      <c r="G70" s="461"/>
      <c r="H70" s="461"/>
      <c r="I70" s="461"/>
    </row>
    <row r="71" spans="1:9" s="457" customFormat="1">
      <c r="A71" s="84"/>
      <c r="B71" s="460"/>
      <c r="C71" s="84"/>
      <c r="D71" s="461"/>
      <c r="E71" s="461"/>
      <c r="F71" s="461"/>
      <c r="G71" s="461"/>
      <c r="H71" s="461"/>
      <c r="I71" s="461"/>
    </row>
    <row r="72" spans="1:9" s="457" customFormat="1">
      <c r="A72" s="84"/>
      <c r="B72" s="460"/>
      <c r="C72" s="84"/>
      <c r="D72" s="461"/>
      <c r="E72" s="461"/>
      <c r="F72" s="461"/>
      <c r="G72" s="461"/>
      <c r="H72" s="461"/>
      <c r="I72" s="461"/>
    </row>
    <row r="73" spans="1:9" s="457" customFormat="1">
      <c r="A73" s="84"/>
      <c r="B73" s="460"/>
      <c r="C73" s="84"/>
      <c r="D73" s="461"/>
      <c r="E73" s="461"/>
      <c r="F73" s="461"/>
      <c r="G73" s="461"/>
      <c r="H73" s="461"/>
      <c r="I73" s="461"/>
    </row>
    <row r="74" spans="1:9" s="457" customFormat="1">
      <c r="A74" s="84"/>
      <c r="B74" s="460"/>
      <c r="C74" s="84"/>
      <c r="D74" s="461"/>
      <c r="E74" s="461"/>
      <c r="F74" s="461"/>
      <c r="G74" s="461"/>
      <c r="H74" s="461"/>
      <c r="I74" s="461"/>
    </row>
    <row r="75" spans="1:9" s="457" customFormat="1">
      <c r="A75" s="84"/>
      <c r="B75" s="460"/>
      <c r="C75" s="84"/>
      <c r="D75" s="461"/>
      <c r="E75" s="461"/>
      <c r="F75" s="461"/>
      <c r="G75" s="461"/>
      <c r="H75" s="461"/>
      <c r="I75" s="461"/>
    </row>
    <row r="76" spans="1:9" s="457" customFormat="1">
      <c r="A76" s="84"/>
      <c r="B76" s="460"/>
      <c r="C76" s="84"/>
      <c r="D76" s="461"/>
      <c r="E76" s="461"/>
      <c r="F76" s="461"/>
      <c r="G76" s="461"/>
      <c r="H76" s="461"/>
      <c r="I76" s="461"/>
    </row>
    <row r="77" spans="1:9" s="457" customFormat="1">
      <c r="A77" s="84"/>
      <c r="B77" s="460"/>
      <c r="C77" s="84"/>
      <c r="D77" s="461"/>
      <c r="E77" s="461"/>
      <c r="F77" s="461"/>
      <c r="G77" s="461"/>
      <c r="H77" s="461"/>
      <c r="I77" s="461"/>
    </row>
    <row r="78" spans="1:9" s="457" customFormat="1">
      <c r="A78" s="84"/>
      <c r="B78" s="460"/>
      <c r="C78" s="84"/>
      <c r="D78" s="461"/>
      <c r="E78" s="461"/>
      <c r="F78" s="461"/>
      <c r="G78" s="461"/>
      <c r="H78" s="461"/>
      <c r="I78" s="461"/>
    </row>
    <row r="79" spans="1:9" s="457" customFormat="1">
      <c r="A79" s="84"/>
      <c r="B79" s="460"/>
      <c r="C79" s="84"/>
      <c r="D79" s="461"/>
      <c r="E79" s="461"/>
      <c r="F79" s="461"/>
      <c r="G79" s="461"/>
      <c r="H79" s="461"/>
      <c r="I79" s="461"/>
    </row>
    <row r="80" spans="1:9" s="457" customFormat="1">
      <c r="A80" s="84"/>
      <c r="B80" s="460"/>
      <c r="C80" s="84"/>
      <c r="D80" s="461"/>
      <c r="E80" s="461"/>
      <c r="F80" s="461"/>
      <c r="G80" s="461"/>
      <c r="H80" s="461"/>
      <c r="I80" s="461"/>
    </row>
    <row r="81" spans="1:9" s="457" customFormat="1">
      <c r="A81" s="84"/>
      <c r="B81" s="460"/>
      <c r="C81" s="84"/>
      <c r="D81" s="461"/>
      <c r="E81" s="461"/>
      <c r="F81" s="461"/>
      <c r="G81" s="461"/>
      <c r="H81" s="461"/>
      <c r="I81" s="461"/>
    </row>
    <row r="82" spans="1:9" s="457" customFormat="1">
      <c r="A82" s="84"/>
      <c r="B82" s="460"/>
      <c r="C82" s="84"/>
      <c r="D82" s="461"/>
      <c r="E82" s="461"/>
      <c r="F82" s="461"/>
      <c r="G82" s="461"/>
      <c r="H82" s="461"/>
      <c r="I82" s="461"/>
    </row>
    <row r="83" spans="1:9" s="457" customFormat="1">
      <c r="A83" s="84"/>
      <c r="B83" s="460"/>
      <c r="C83" s="84"/>
      <c r="D83" s="461"/>
      <c r="E83" s="461"/>
      <c r="F83" s="461"/>
      <c r="G83" s="461"/>
      <c r="H83" s="461"/>
      <c r="I83" s="461"/>
    </row>
    <row r="84" spans="1:9" s="457" customFormat="1">
      <c r="A84" s="84"/>
      <c r="B84" s="460"/>
      <c r="C84" s="84"/>
      <c r="D84" s="461"/>
      <c r="E84" s="461"/>
      <c r="F84" s="461"/>
      <c r="G84" s="461"/>
      <c r="H84" s="461"/>
      <c r="I84" s="461"/>
    </row>
    <row r="85" spans="1:9" s="457" customFormat="1">
      <c r="A85" s="84"/>
      <c r="B85" s="460"/>
      <c r="C85" s="84"/>
      <c r="D85" s="461"/>
      <c r="E85" s="461"/>
      <c r="F85" s="461"/>
      <c r="G85" s="461"/>
      <c r="H85" s="461"/>
      <c r="I85" s="461"/>
    </row>
    <row r="86" spans="1:9" s="457" customFormat="1">
      <c r="A86" s="84"/>
      <c r="B86" s="460"/>
      <c r="C86" s="84"/>
      <c r="D86" s="461"/>
      <c r="E86" s="461"/>
      <c r="F86" s="461"/>
      <c r="G86" s="461"/>
      <c r="H86" s="461"/>
      <c r="I86" s="461"/>
    </row>
    <row r="87" spans="1:9" s="457" customFormat="1">
      <c r="A87" s="84"/>
      <c r="B87" s="460"/>
      <c r="C87" s="84"/>
      <c r="D87" s="461"/>
      <c r="E87" s="461"/>
      <c r="F87" s="461"/>
      <c r="G87" s="461"/>
      <c r="H87" s="461"/>
      <c r="I87" s="461"/>
    </row>
    <row r="88" spans="1:9" s="457" customFormat="1">
      <c r="A88" s="84"/>
      <c r="B88" s="460"/>
      <c r="C88" s="84"/>
      <c r="D88" s="461"/>
      <c r="E88" s="461"/>
      <c r="F88" s="461"/>
      <c r="G88" s="461"/>
      <c r="H88" s="461"/>
      <c r="I88" s="461"/>
    </row>
    <row r="89" spans="1:9" s="457" customFormat="1">
      <c r="A89" s="84"/>
      <c r="B89" s="460"/>
      <c r="C89" s="84"/>
      <c r="D89" s="461"/>
      <c r="E89" s="461"/>
      <c r="F89" s="461"/>
      <c r="G89" s="461"/>
      <c r="H89" s="461"/>
      <c r="I89" s="461"/>
    </row>
    <row r="90" spans="1:9" s="457" customFormat="1">
      <c r="A90" s="84"/>
      <c r="B90" s="460"/>
      <c r="C90" s="84"/>
      <c r="D90" s="461"/>
      <c r="E90" s="461"/>
      <c r="F90" s="461"/>
      <c r="G90" s="461"/>
      <c r="H90" s="461"/>
      <c r="I90" s="461"/>
    </row>
    <row r="91" spans="1:9" s="457" customFormat="1">
      <c r="A91" s="84"/>
      <c r="B91" s="460"/>
      <c r="C91" s="84"/>
      <c r="D91" s="461"/>
      <c r="E91" s="461"/>
      <c r="F91" s="461"/>
      <c r="G91" s="461"/>
      <c r="H91" s="461"/>
      <c r="I91" s="461"/>
    </row>
    <row r="92" spans="1:9" s="457" customFormat="1">
      <c r="A92" s="84"/>
      <c r="B92" s="460"/>
      <c r="C92" s="84"/>
      <c r="D92" s="461"/>
      <c r="E92" s="461"/>
      <c r="F92" s="461"/>
      <c r="G92" s="461"/>
      <c r="H92" s="461"/>
      <c r="I92" s="461"/>
    </row>
    <row r="93" spans="1:9" s="457" customFormat="1">
      <c r="A93" s="84"/>
      <c r="B93" s="460"/>
      <c r="C93" s="84"/>
      <c r="D93" s="461"/>
      <c r="E93" s="461"/>
      <c r="F93" s="461"/>
      <c r="G93" s="461"/>
      <c r="H93" s="461"/>
      <c r="I93" s="461"/>
    </row>
    <row r="94" spans="1:9" s="457" customFormat="1">
      <c r="A94" s="84"/>
      <c r="B94" s="460"/>
      <c r="C94" s="84"/>
      <c r="D94" s="461"/>
      <c r="E94" s="461"/>
      <c r="F94" s="461"/>
      <c r="G94" s="461"/>
      <c r="H94" s="461"/>
      <c r="I94" s="461"/>
    </row>
    <row r="95" spans="1:9" s="457" customFormat="1">
      <c r="A95" s="84"/>
      <c r="B95" s="460"/>
      <c r="C95" s="84"/>
      <c r="D95" s="461"/>
      <c r="E95" s="461"/>
      <c r="F95" s="461"/>
      <c r="G95" s="461"/>
      <c r="H95" s="461"/>
      <c r="I95" s="461"/>
    </row>
    <row r="96" spans="1:9" s="457" customFormat="1">
      <c r="A96" s="84"/>
      <c r="B96" s="460"/>
      <c r="C96" s="84"/>
      <c r="D96" s="461"/>
      <c r="E96" s="461"/>
      <c r="F96" s="461"/>
      <c r="G96" s="461"/>
      <c r="H96" s="461"/>
      <c r="I96" s="461"/>
    </row>
    <row r="97" spans="1:9" s="457" customFormat="1">
      <c r="A97" s="84"/>
      <c r="B97" s="460"/>
      <c r="C97" s="84"/>
      <c r="D97" s="461"/>
      <c r="E97" s="461"/>
      <c r="F97" s="461"/>
      <c r="G97" s="461"/>
      <c r="H97" s="461"/>
      <c r="I97" s="461"/>
    </row>
    <row r="98" spans="1:9" s="457" customFormat="1">
      <c r="A98" s="84"/>
      <c r="B98" s="460"/>
      <c r="C98" s="84"/>
      <c r="D98" s="461"/>
      <c r="E98" s="461"/>
      <c r="F98" s="461"/>
      <c r="G98" s="461"/>
      <c r="H98" s="461"/>
      <c r="I98" s="461"/>
    </row>
    <row r="99" spans="1:9" s="457" customFormat="1">
      <c r="A99" s="84"/>
      <c r="B99" s="460"/>
      <c r="C99" s="84"/>
      <c r="D99" s="461"/>
      <c r="E99" s="461"/>
      <c r="F99" s="461"/>
      <c r="G99" s="461"/>
      <c r="H99" s="461"/>
      <c r="I99" s="461"/>
    </row>
    <row r="100" spans="1:9" s="457" customFormat="1">
      <c r="A100" s="84"/>
      <c r="B100" s="460"/>
      <c r="C100" s="84"/>
      <c r="D100" s="461"/>
      <c r="E100" s="461"/>
      <c r="F100" s="461"/>
      <c r="G100" s="461"/>
      <c r="H100" s="461"/>
      <c r="I100" s="461"/>
    </row>
    <row r="101" spans="1:9" s="457" customFormat="1">
      <c r="A101" s="84"/>
      <c r="B101" s="460"/>
      <c r="C101" s="84"/>
      <c r="D101" s="461"/>
      <c r="E101" s="461"/>
      <c r="F101" s="461"/>
      <c r="G101" s="461"/>
      <c r="H101" s="461"/>
      <c r="I101" s="461"/>
    </row>
    <row r="102" spans="1:9" s="457" customFormat="1">
      <c r="A102" s="84"/>
      <c r="B102" s="460"/>
      <c r="C102" s="84"/>
      <c r="D102" s="461"/>
      <c r="E102" s="461"/>
      <c r="F102" s="461"/>
      <c r="G102" s="461"/>
      <c r="H102" s="461"/>
      <c r="I102" s="461"/>
    </row>
    <row r="103" spans="1:9" s="457" customFormat="1">
      <c r="A103" s="84"/>
      <c r="B103" s="460"/>
      <c r="C103" s="84"/>
      <c r="D103" s="461"/>
      <c r="E103" s="461"/>
      <c r="F103" s="461"/>
      <c r="G103" s="461"/>
      <c r="H103" s="461"/>
      <c r="I103" s="461"/>
    </row>
    <row r="104" spans="1:9" s="457" customFormat="1">
      <c r="A104" s="84"/>
      <c r="B104" s="460"/>
      <c r="C104" s="84"/>
      <c r="D104" s="461"/>
      <c r="E104" s="461"/>
      <c r="F104" s="461"/>
      <c r="G104" s="461"/>
      <c r="H104" s="461"/>
      <c r="I104" s="461"/>
    </row>
    <row r="105" spans="1:9" s="457" customFormat="1">
      <c r="A105" s="84"/>
      <c r="B105" s="460"/>
      <c r="C105" s="84"/>
      <c r="D105" s="461"/>
      <c r="E105" s="461"/>
      <c r="F105" s="461"/>
      <c r="G105" s="461"/>
      <c r="H105" s="461"/>
      <c r="I105" s="461"/>
    </row>
    <row r="106" spans="1:9" s="457" customFormat="1">
      <c r="A106" s="84"/>
      <c r="B106" s="460"/>
      <c r="C106" s="84"/>
      <c r="D106" s="461"/>
      <c r="E106" s="461"/>
      <c r="F106" s="461"/>
      <c r="G106" s="461"/>
      <c r="H106" s="461"/>
      <c r="I106" s="461"/>
    </row>
    <row r="107" spans="1:9" s="457" customFormat="1">
      <c r="A107" s="84"/>
      <c r="B107" s="460"/>
      <c r="C107" s="84"/>
      <c r="D107" s="461"/>
      <c r="E107" s="461"/>
      <c r="F107" s="461"/>
      <c r="G107" s="461"/>
      <c r="H107" s="461"/>
      <c r="I107" s="461"/>
    </row>
    <row r="108" spans="1:9" s="457" customFormat="1">
      <c r="A108" s="84"/>
      <c r="B108" s="460"/>
      <c r="C108" s="84"/>
      <c r="D108" s="461"/>
      <c r="E108" s="461"/>
      <c r="F108" s="461"/>
      <c r="G108" s="461"/>
      <c r="H108" s="461"/>
      <c r="I108" s="461"/>
    </row>
    <row r="109" spans="1:9" s="457" customFormat="1">
      <c r="A109" s="84"/>
      <c r="B109" s="460"/>
      <c r="C109" s="84"/>
      <c r="D109" s="461"/>
      <c r="E109" s="461"/>
      <c r="F109" s="461"/>
      <c r="G109" s="461"/>
      <c r="H109" s="461"/>
      <c r="I109" s="461"/>
    </row>
    <row r="110" spans="1:9" s="457" customFormat="1">
      <c r="A110" s="84"/>
      <c r="B110" s="460"/>
      <c r="C110" s="84"/>
      <c r="D110" s="461"/>
      <c r="E110" s="461"/>
      <c r="F110" s="461"/>
      <c r="G110" s="461"/>
      <c r="H110" s="461"/>
      <c r="I110" s="461"/>
    </row>
    <row r="111" spans="1:9" s="457" customFormat="1">
      <c r="A111" s="84"/>
      <c r="B111" s="460"/>
      <c r="C111" s="84"/>
      <c r="D111" s="461"/>
      <c r="E111" s="461"/>
      <c r="F111" s="461"/>
      <c r="G111" s="461"/>
      <c r="H111" s="461"/>
      <c r="I111" s="461"/>
    </row>
    <row r="112" spans="1:9" s="457" customFormat="1">
      <c r="A112" s="84"/>
      <c r="B112" s="460"/>
      <c r="C112" s="84"/>
      <c r="D112" s="461"/>
      <c r="E112" s="461"/>
      <c r="F112" s="461"/>
      <c r="G112" s="461"/>
      <c r="H112" s="461"/>
      <c r="I112" s="461"/>
    </row>
    <row r="113" spans="1:9" s="457" customFormat="1">
      <c r="A113" s="84"/>
      <c r="B113" s="460"/>
      <c r="C113" s="84"/>
      <c r="D113" s="461"/>
      <c r="E113" s="461"/>
      <c r="F113" s="461"/>
      <c r="G113" s="461"/>
      <c r="H113" s="461"/>
      <c r="I113" s="461"/>
    </row>
    <row r="114" spans="1:9" s="457" customFormat="1">
      <c r="A114" s="84"/>
      <c r="B114" s="460"/>
      <c r="C114" s="84"/>
      <c r="D114" s="461"/>
      <c r="E114" s="461"/>
      <c r="F114" s="461"/>
      <c r="G114" s="461"/>
      <c r="H114" s="461"/>
      <c r="I114" s="461"/>
    </row>
    <row r="115" spans="1:9" s="457" customFormat="1">
      <c r="A115" s="84"/>
      <c r="B115" s="460"/>
      <c r="C115" s="84"/>
      <c r="D115" s="461"/>
      <c r="E115" s="461"/>
      <c r="F115" s="461"/>
      <c r="G115" s="461"/>
      <c r="H115" s="461"/>
      <c r="I115" s="461"/>
    </row>
    <row r="116" spans="1:9" s="457" customFormat="1">
      <c r="A116" s="84"/>
      <c r="B116" s="460"/>
      <c r="C116" s="84"/>
      <c r="D116" s="461"/>
      <c r="E116" s="461"/>
      <c r="F116" s="461"/>
      <c r="G116" s="461"/>
      <c r="H116" s="461"/>
      <c r="I116" s="461"/>
    </row>
    <row r="117" spans="1:9" s="457" customFormat="1">
      <c r="A117" s="84"/>
      <c r="B117" s="460"/>
      <c r="C117" s="84"/>
      <c r="D117" s="461"/>
      <c r="E117" s="461"/>
      <c r="F117" s="461"/>
      <c r="G117" s="461"/>
      <c r="H117" s="461"/>
      <c r="I117" s="461"/>
    </row>
    <row r="118" spans="1:9" s="457" customFormat="1">
      <c r="A118" s="84"/>
      <c r="B118" s="460"/>
      <c r="C118" s="84"/>
      <c r="D118" s="461"/>
      <c r="E118" s="461"/>
      <c r="F118" s="461"/>
      <c r="G118" s="461"/>
      <c r="H118" s="461"/>
      <c r="I118" s="461"/>
    </row>
    <row r="119" spans="1:9" s="457" customFormat="1">
      <c r="A119" s="84"/>
      <c r="B119" s="460"/>
      <c r="C119" s="84"/>
      <c r="D119" s="461"/>
      <c r="E119" s="461"/>
      <c r="F119" s="461"/>
      <c r="G119" s="461"/>
      <c r="H119" s="461"/>
      <c r="I119" s="461"/>
    </row>
    <row r="120" spans="1:9">
      <c r="D120" s="461"/>
      <c r="E120" s="461"/>
      <c r="F120" s="461"/>
      <c r="G120" s="461"/>
      <c r="H120" s="461"/>
      <c r="I120" s="461"/>
    </row>
    <row r="121" spans="1:9">
      <c r="D121" s="461"/>
      <c r="E121" s="461"/>
      <c r="F121" s="461"/>
      <c r="G121" s="461"/>
      <c r="H121" s="461"/>
      <c r="I121" s="461"/>
    </row>
    <row r="122" spans="1:9">
      <c r="D122" s="461"/>
      <c r="E122" s="461"/>
      <c r="F122" s="461"/>
      <c r="G122" s="461"/>
      <c r="H122" s="461"/>
      <c r="I122" s="461"/>
    </row>
    <row r="123" spans="1:9">
      <c r="D123" s="461"/>
      <c r="E123" s="461"/>
      <c r="F123" s="461"/>
      <c r="G123" s="461"/>
      <c r="H123" s="461"/>
      <c r="I123" s="461"/>
    </row>
    <row r="124" spans="1:9">
      <c r="D124" s="461"/>
      <c r="E124" s="461"/>
      <c r="F124" s="461"/>
      <c r="G124" s="461"/>
      <c r="H124" s="461"/>
      <c r="I124" s="461"/>
    </row>
    <row r="125" spans="1:9">
      <c r="D125" s="461"/>
      <c r="E125" s="461"/>
      <c r="F125" s="461"/>
      <c r="G125" s="461"/>
      <c r="H125" s="461"/>
      <c r="I125" s="461"/>
    </row>
    <row r="126" spans="1:9">
      <c r="D126" s="461"/>
      <c r="E126" s="461"/>
      <c r="F126" s="461"/>
      <c r="G126" s="461"/>
      <c r="H126" s="461"/>
      <c r="I126" s="461"/>
    </row>
    <row r="127" spans="1:9">
      <c r="D127" s="461"/>
      <c r="E127" s="461"/>
      <c r="F127" s="461"/>
      <c r="G127" s="461"/>
      <c r="H127" s="461"/>
      <c r="I127" s="461"/>
    </row>
    <row r="128" spans="1:9">
      <c r="D128" s="461"/>
      <c r="E128" s="461"/>
      <c r="F128" s="461"/>
      <c r="G128" s="461"/>
      <c r="H128" s="461"/>
      <c r="I128" s="461"/>
    </row>
    <row r="129" spans="4:9">
      <c r="D129" s="461"/>
      <c r="E129" s="461"/>
      <c r="F129" s="461"/>
      <c r="G129" s="461"/>
      <c r="H129" s="461"/>
      <c r="I129" s="461"/>
    </row>
    <row r="130" spans="4:9">
      <c r="D130" s="461"/>
      <c r="E130" s="461"/>
      <c r="F130" s="461"/>
      <c r="G130" s="461"/>
      <c r="H130" s="461"/>
      <c r="I130" s="461"/>
    </row>
    <row r="131" spans="4:9">
      <c r="D131" s="461"/>
      <c r="E131" s="461"/>
      <c r="F131" s="461"/>
      <c r="G131" s="461"/>
      <c r="H131" s="461"/>
      <c r="I131" s="461"/>
    </row>
    <row r="132" spans="4:9">
      <c r="D132" s="461"/>
      <c r="E132" s="461"/>
      <c r="F132" s="461"/>
      <c r="G132" s="461"/>
      <c r="H132" s="461"/>
      <c r="I132" s="461"/>
    </row>
    <row r="133" spans="4:9">
      <c r="D133" s="461"/>
      <c r="E133" s="461"/>
      <c r="F133" s="461"/>
      <c r="G133" s="461"/>
      <c r="H133" s="461"/>
      <c r="I133" s="461"/>
    </row>
    <row r="134" spans="4:9">
      <c r="D134" s="461"/>
      <c r="E134" s="461"/>
      <c r="F134" s="461"/>
      <c r="G134" s="461"/>
      <c r="H134" s="461"/>
      <c r="I134" s="461"/>
    </row>
    <row r="135" spans="4:9">
      <c r="D135" s="461"/>
      <c r="E135" s="461"/>
      <c r="F135" s="461"/>
      <c r="G135" s="461"/>
      <c r="H135" s="461"/>
      <c r="I135" s="461"/>
    </row>
    <row r="136" spans="4:9">
      <c r="D136" s="461"/>
      <c r="E136" s="461"/>
      <c r="F136" s="461"/>
      <c r="G136" s="461"/>
      <c r="H136" s="461"/>
      <c r="I136" s="461"/>
    </row>
    <row r="137" spans="4:9">
      <c r="D137" s="461"/>
      <c r="E137" s="461"/>
      <c r="F137" s="461"/>
      <c r="G137" s="461"/>
      <c r="H137" s="461"/>
      <c r="I137" s="461"/>
    </row>
    <row r="138" spans="4:9">
      <c r="D138" s="461"/>
      <c r="E138" s="461"/>
      <c r="F138" s="461"/>
      <c r="G138" s="461"/>
      <c r="H138" s="461"/>
      <c r="I138" s="461"/>
    </row>
    <row r="139" spans="4:9">
      <c r="D139" s="461"/>
      <c r="E139" s="461"/>
      <c r="F139" s="461"/>
      <c r="G139" s="461"/>
      <c r="H139" s="461"/>
      <c r="I139" s="461"/>
    </row>
    <row r="140" spans="4:9">
      <c r="D140" s="461"/>
      <c r="E140" s="461"/>
      <c r="F140" s="461"/>
      <c r="G140" s="461"/>
      <c r="H140" s="461"/>
      <c r="I140" s="461"/>
    </row>
    <row r="141" spans="4:9">
      <c r="D141" s="461"/>
      <c r="E141" s="461"/>
      <c r="F141" s="461"/>
      <c r="G141" s="461"/>
      <c r="H141" s="461"/>
      <c r="I141" s="461"/>
    </row>
    <row r="142" spans="4:9">
      <c r="D142" s="461"/>
      <c r="E142" s="461"/>
      <c r="F142" s="461"/>
      <c r="G142" s="461"/>
      <c r="H142" s="461"/>
      <c r="I142" s="461"/>
    </row>
    <row r="143" spans="4:9">
      <c r="D143" s="461"/>
      <c r="E143" s="461"/>
      <c r="F143" s="461"/>
      <c r="G143" s="461"/>
      <c r="H143" s="461"/>
      <c r="I143" s="461"/>
    </row>
    <row r="144" spans="4:9">
      <c r="D144" s="461"/>
      <c r="E144" s="461"/>
      <c r="F144" s="461"/>
      <c r="G144" s="461"/>
      <c r="H144" s="461"/>
      <c r="I144" s="461"/>
    </row>
    <row r="145" spans="4:9">
      <c r="D145" s="461"/>
      <c r="E145" s="461"/>
      <c r="F145" s="461"/>
      <c r="G145" s="461"/>
      <c r="H145" s="461"/>
      <c r="I145" s="461"/>
    </row>
    <row r="146" spans="4:9">
      <c r="D146" s="461"/>
      <c r="E146" s="461"/>
      <c r="F146" s="461"/>
      <c r="G146" s="461"/>
      <c r="H146" s="461"/>
      <c r="I146" s="461"/>
    </row>
    <row r="147" spans="4:9">
      <c r="D147" s="461"/>
      <c r="E147" s="461"/>
      <c r="F147" s="461"/>
      <c r="G147" s="461"/>
      <c r="H147" s="461"/>
      <c r="I147" s="461"/>
    </row>
    <row r="148" spans="4:9">
      <c r="D148" s="461"/>
      <c r="E148" s="461"/>
      <c r="F148" s="461"/>
      <c r="G148" s="461"/>
      <c r="H148" s="461"/>
      <c r="I148" s="461"/>
    </row>
    <row r="149" spans="4:9">
      <c r="D149" s="461"/>
      <c r="E149" s="461"/>
      <c r="F149" s="461"/>
      <c r="G149" s="461"/>
      <c r="H149" s="461"/>
      <c r="I149" s="461"/>
    </row>
    <row r="150" spans="4:9">
      <c r="D150" s="461"/>
      <c r="E150" s="461"/>
      <c r="F150" s="461"/>
      <c r="G150" s="461"/>
      <c r="H150" s="461"/>
      <c r="I150" s="461"/>
    </row>
    <row r="151" spans="4:9">
      <c r="D151" s="461"/>
      <c r="E151" s="461"/>
      <c r="F151" s="461"/>
      <c r="G151" s="461"/>
      <c r="H151" s="461"/>
      <c r="I151" s="461"/>
    </row>
    <row r="152" spans="4:9">
      <c r="D152" s="461"/>
      <c r="E152" s="461"/>
      <c r="F152" s="461"/>
      <c r="G152" s="461"/>
      <c r="H152" s="461"/>
      <c r="I152" s="461"/>
    </row>
    <row r="153" spans="4:9">
      <c r="D153" s="461"/>
      <c r="E153" s="461"/>
      <c r="F153" s="461"/>
      <c r="G153" s="461"/>
      <c r="H153" s="461"/>
      <c r="I153" s="461"/>
    </row>
    <row r="154" spans="4:9">
      <c r="D154" s="461"/>
      <c r="E154" s="461"/>
      <c r="F154" s="461"/>
      <c r="G154" s="461"/>
      <c r="H154" s="461"/>
      <c r="I154" s="461"/>
    </row>
    <row r="155" spans="4:9">
      <c r="D155" s="461"/>
      <c r="E155" s="461"/>
      <c r="F155" s="461"/>
      <c r="G155" s="461"/>
      <c r="H155" s="461"/>
      <c r="I155" s="461"/>
    </row>
    <row r="156" spans="4:9">
      <c r="D156" s="461"/>
      <c r="E156" s="461"/>
      <c r="F156" s="461"/>
      <c r="G156" s="461"/>
      <c r="H156" s="461"/>
      <c r="I156" s="461"/>
    </row>
    <row r="157" spans="4:9">
      <c r="D157" s="461"/>
      <c r="E157" s="461"/>
      <c r="F157" s="461"/>
      <c r="G157" s="461"/>
      <c r="H157" s="461"/>
      <c r="I157" s="461"/>
    </row>
    <row r="158" spans="4:9">
      <c r="D158" s="461"/>
      <c r="E158" s="461"/>
      <c r="F158" s="461"/>
      <c r="G158" s="461"/>
      <c r="H158" s="461"/>
      <c r="I158" s="461"/>
    </row>
    <row r="159" spans="4:9">
      <c r="D159" s="461"/>
      <c r="E159" s="461"/>
      <c r="F159" s="461"/>
      <c r="G159" s="461"/>
      <c r="H159" s="461"/>
      <c r="I159" s="461"/>
    </row>
    <row r="160" spans="4:9">
      <c r="D160" s="461"/>
      <c r="E160" s="461"/>
      <c r="F160" s="461"/>
      <c r="G160" s="461"/>
      <c r="H160" s="461"/>
      <c r="I160" s="461"/>
    </row>
    <row r="161" spans="4:9">
      <c r="D161" s="461"/>
      <c r="E161" s="461"/>
      <c r="F161" s="461"/>
      <c r="G161" s="461"/>
      <c r="H161" s="461"/>
      <c r="I161" s="461"/>
    </row>
    <row r="162" spans="4:9">
      <c r="D162" s="461"/>
      <c r="E162" s="461"/>
      <c r="F162" s="461"/>
      <c r="G162" s="461"/>
      <c r="H162" s="461"/>
      <c r="I162" s="461"/>
    </row>
    <row r="163" spans="4:9">
      <c r="D163" s="461"/>
      <c r="E163" s="461"/>
      <c r="F163" s="461"/>
      <c r="G163" s="461"/>
      <c r="H163" s="461"/>
      <c r="I163" s="461"/>
    </row>
    <row r="164" spans="4:9">
      <c r="D164" s="461"/>
      <c r="E164" s="461"/>
      <c r="F164" s="461"/>
      <c r="G164" s="461"/>
      <c r="H164" s="461"/>
      <c r="I164" s="461"/>
    </row>
    <row r="165" spans="4:9">
      <c r="D165" s="461"/>
      <c r="E165" s="461"/>
      <c r="F165" s="461"/>
      <c r="G165" s="461"/>
      <c r="H165" s="461"/>
      <c r="I165" s="461"/>
    </row>
    <row r="166" spans="4:9">
      <c r="D166" s="461"/>
      <c r="E166" s="461"/>
      <c r="F166" s="461"/>
      <c r="G166" s="461"/>
      <c r="H166" s="461"/>
      <c r="I166" s="461"/>
    </row>
    <row r="167" spans="4:9">
      <c r="D167" s="461"/>
      <c r="E167" s="461"/>
      <c r="F167" s="461"/>
      <c r="G167" s="461"/>
      <c r="H167" s="461"/>
      <c r="I167" s="461"/>
    </row>
    <row r="168" spans="4:9">
      <c r="D168" s="461"/>
      <c r="E168" s="461"/>
      <c r="F168" s="461"/>
      <c r="G168" s="461"/>
      <c r="H168" s="461"/>
      <c r="I168" s="461"/>
    </row>
    <row r="169" spans="4:9">
      <c r="D169" s="461"/>
      <c r="E169" s="461"/>
      <c r="F169" s="461"/>
      <c r="G169" s="461"/>
      <c r="H169" s="461"/>
      <c r="I169" s="461"/>
    </row>
    <row r="170" spans="4:9">
      <c r="D170" s="461"/>
      <c r="E170" s="461"/>
      <c r="F170" s="461"/>
      <c r="G170" s="461"/>
      <c r="H170" s="461"/>
      <c r="I170" s="461"/>
    </row>
    <row r="171" spans="4:9">
      <c r="D171" s="461"/>
      <c r="E171" s="461"/>
      <c r="F171" s="461"/>
      <c r="G171" s="461"/>
      <c r="H171" s="461"/>
      <c r="I171" s="461"/>
    </row>
    <row r="172" spans="4:9">
      <c r="D172" s="461"/>
      <c r="E172" s="461"/>
      <c r="F172" s="461"/>
      <c r="G172" s="461"/>
      <c r="H172" s="461"/>
      <c r="I172" s="461"/>
    </row>
    <row r="173" spans="4:9">
      <c r="D173" s="461"/>
      <c r="E173" s="461"/>
      <c r="F173" s="461"/>
      <c r="G173" s="461"/>
      <c r="H173" s="461"/>
      <c r="I173" s="461"/>
    </row>
    <row r="174" spans="4:9">
      <c r="D174" s="461"/>
      <c r="E174" s="461"/>
      <c r="F174" s="461"/>
      <c r="G174" s="461"/>
      <c r="H174" s="461"/>
      <c r="I174" s="461"/>
    </row>
    <row r="175" spans="4:9">
      <c r="D175" s="461"/>
      <c r="E175" s="461"/>
      <c r="F175" s="461"/>
      <c r="G175" s="461"/>
      <c r="H175" s="461"/>
      <c r="I175" s="461"/>
    </row>
    <row r="176" spans="4:9">
      <c r="D176" s="461"/>
      <c r="E176" s="461"/>
      <c r="F176" s="461"/>
      <c r="G176" s="461"/>
      <c r="H176" s="461"/>
      <c r="I176" s="461"/>
    </row>
    <row r="177" spans="4:9">
      <c r="D177" s="461"/>
      <c r="E177" s="461"/>
      <c r="F177" s="461"/>
      <c r="G177" s="461"/>
      <c r="H177" s="461"/>
      <c r="I177" s="461"/>
    </row>
    <row r="178" spans="4:9">
      <c r="D178" s="461"/>
      <c r="E178" s="461"/>
      <c r="F178" s="461"/>
      <c r="G178" s="461"/>
      <c r="H178" s="461"/>
      <c r="I178" s="461"/>
    </row>
    <row r="179" spans="4:9">
      <c r="D179" s="461"/>
      <c r="E179" s="461"/>
      <c r="F179" s="461"/>
      <c r="G179" s="461"/>
      <c r="H179" s="461"/>
      <c r="I179" s="461"/>
    </row>
    <row r="180" spans="4:9">
      <c r="D180" s="461"/>
      <c r="E180" s="461"/>
      <c r="F180" s="461"/>
      <c r="G180" s="461"/>
      <c r="H180" s="461"/>
      <c r="I180" s="461"/>
    </row>
    <row r="181" spans="4:9">
      <c r="D181" s="461"/>
      <c r="E181" s="461"/>
      <c r="F181" s="461"/>
      <c r="G181" s="461"/>
      <c r="H181" s="461"/>
      <c r="I181" s="461"/>
    </row>
    <row r="182" spans="4:9">
      <c r="D182" s="461"/>
      <c r="E182" s="461"/>
      <c r="F182" s="461"/>
      <c r="G182" s="461"/>
      <c r="H182" s="461"/>
      <c r="I182" s="461"/>
    </row>
    <row r="183" spans="4:9">
      <c r="D183" s="461"/>
      <c r="E183" s="461"/>
      <c r="F183" s="461"/>
      <c r="G183" s="461"/>
      <c r="H183" s="461"/>
      <c r="I183" s="461"/>
    </row>
    <row r="184" spans="4:9">
      <c r="D184" s="461"/>
      <c r="E184" s="461"/>
      <c r="F184" s="461"/>
      <c r="G184" s="461"/>
      <c r="H184" s="461"/>
      <c r="I184" s="461"/>
    </row>
    <row r="185" spans="4:9">
      <c r="D185" s="461"/>
      <c r="E185" s="461"/>
      <c r="F185" s="461"/>
      <c r="G185" s="461"/>
      <c r="H185" s="461"/>
      <c r="I185" s="461"/>
    </row>
    <row r="186" spans="4:9">
      <c r="D186" s="461"/>
      <c r="E186" s="461"/>
      <c r="F186" s="461"/>
      <c r="G186" s="461"/>
      <c r="H186" s="461"/>
      <c r="I186" s="461"/>
    </row>
    <row r="187" spans="4:9">
      <c r="D187" s="461"/>
      <c r="E187" s="461"/>
      <c r="F187" s="461"/>
      <c r="G187" s="461"/>
      <c r="H187" s="461"/>
      <c r="I187" s="461"/>
    </row>
    <row r="188" spans="4:9">
      <c r="D188" s="461"/>
      <c r="E188" s="461"/>
      <c r="F188" s="461"/>
      <c r="G188" s="461"/>
      <c r="H188" s="461"/>
      <c r="I188" s="461"/>
    </row>
    <row r="189" spans="4:9">
      <c r="D189" s="461"/>
      <c r="E189" s="461"/>
      <c r="F189" s="461"/>
      <c r="G189" s="461"/>
      <c r="H189" s="461"/>
      <c r="I189" s="461"/>
    </row>
    <row r="190" spans="4:9">
      <c r="D190" s="461"/>
      <c r="E190" s="461"/>
      <c r="F190" s="461"/>
      <c r="G190" s="461"/>
      <c r="H190" s="461"/>
      <c r="I190" s="461"/>
    </row>
    <row r="191" spans="4:9">
      <c r="D191" s="461"/>
      <c r="E191" s="461"/>
      <c r="F191" s="461"/>
      <c r="G191" s="461"/>
      <c r="H191" s="461"/>
      <c r="I191" s="461"/>
    </row>
    <row r="192" spans="4:9">
      <c r="D192" s="461"/>
      <c r="E192" s="461"/>
      <c r="F192" s="461"/>
      <c r="G192" s="461"/>
      <c r="H192" s="461"/>
      <c r="I192" s="461"/>
    </row>
    <row r="193" spans="4:9">
      <c r="D193" s="461"/>
      <c r="E193" s="461"/>
      <c r="F193" s="461"/>
      <c r="G193" s="461"/>
      <c r="H193" s="461"/>
      <c r="I193" s="461"/>
    </row>
    <row r="194" spans="4:9">
      <c r="D194" s="461"/>
      <c r="E194" s="461"/>
      <c r="F194" s="461"/>
      <c r="G194" s="461"/>
      <c r="H194" s="461"/>
      <c r="I194" s="461"/>
    </row>
    <row r="195" spans="4:9">
      <c r="D195" s="461"/>
      <c r="E195" s="461"/>
      <c r="F195" s="461"/>
      <c r="G195" s="461"/>
      <c r="H195" s="461"/>
      <c r="I195" s="461"/>
    </row>
    <row r="196" spans="4:9">
      <c r="D196" s="461"/>
      <c r="E196" s="461"/>
      <c r="F196" s="461"/>
      <c r="G196" s="461"/>
      <c r="H196" s="461"/>
      <c r="I196" s="461"/>
    </row>
    <row r="197" spans="4:9">
      <c r="D197" s="461"/>
      <c r="E197" s="461"/>
      <c r="F197" s="461"/>
      <c r="G197" s="461"/>
      <c r="H197" s="461"/>
      <c r="I197" s="461"/>
    </row>
    <row r="198" spans="4:9">
      <c r="D198" s="461"/>
      <c r="E198" s="461"/>
      <c r="F198" s="461"/>
      <c r="G198" s="461"/>
      <c r="H198" s="461"/>
      <c r="I198" s="461"/>
    </row>
    <row r="199" spans="4:9">
      <c r="D199" s="461"/>
      <c r="E199" s="461"/>
      <c r="F199" s="461"/>
      <c r="G199" s="461"/>
      <c r="H199" s="461"/>
      <c r="I199" s="461"/>
    </row>
    <row r="200" spans="4:9">
      <c r="D200" s="461"/>
      <c r="E200" s="461"/>
      <c r="F200" s="461"/>
      <c r="G200" s="461"/>
      <c r="H200" s="461"/>
      <c r="I200" s="461"/>
    </row>
    <row r="201" spans="4:9">
      <c r="D201" s="461"/>
      <c r="E201" s="461"/>
      <c r="F201" s="461"/>
      <c r="G201" s="461"/>
      <c r="H201" s="461"/>
      <c r="I201" s="461"/>
    </row>
    <row r="202" spans="4:9">
      <c r="D202" s="461"/>
      <c r="E202" s="461"/>
      <c r="F202" s="461"/>
      <c r="G202" s="461"/>
      <c r="H202" s="461"/>
      <c r="I202" s="461"/>
    </row>
    <row r="203" spans="4:9">
      <c r="D203" s="461"/>
      <c r="E203" s="461"/>
      <c r="F203" s="461"/>
      <c r="G203" s="461"/>
      <c r="H203" s="461"/>
      <c r="I203" s="461"/>
    </row>
    <row r="204" spans="4:9">
      <c r="D204" s="461"/>
      <c r="E204" s="461"/>
      <c r="F204" s="461"/>
      <c r="G204" s="461"/>
      <c r="H204" s="461"/>
      <c r="I204" s="461"/>
    </row>
    <row r="205" spans="4:9">
      <c r="D205" s="461"/>
      <c r="E205" s="461"/>
      <c r="F205" s="461"/>
      <c r="G205" s="461"/>
      <c r="H205" s="461"/>
      <c r="I205" s="461"/>
    </row>
    <row r="206" spans="4:9">
      <c r="D206" s="461"/>
      <c r="E206" s="461"/>
      <c r="F206" s="461"/>
      <c r="G206" s="461"/>
      <c r="H206" s="461"/>
      <c r="I206" s="461"/>
    </row>
    <row r="207" spans="4:9">
      <c r="D207" s="461"/>
      <c r="E207" s="461"/>
      <c r="F207" s="461"/>
      <c r="G207" s="461"/>
      <c r="H207" s="461"/>
      <c r="I207" s="461"/>
    </row>
    <row r="208" spans="4:9">
      <c r="D208" s="461"/>
      <c r="E208" s="461"/>
      <c r="F208" s="461"/>
      <c r="G208" s="461"/>
      <c r="H208" s="461"/>
      <c r="I208" s="461"/>
    </row>
    <row r="209" spans="4:9">
      <c r="D209" s="461"/>
      <c r="E209" s="461"/>
      <c r="F209" s="461"/>
      <c r="G209" s="461"/>
      <c r="H209" s="461"/>
      <c r="I209" s="461"/>
    </row>
    <row r="210" spans="4:9">
      <c r="D210" s="461"/>
      <c r="E210" s="461"/>
      <c r="F210" s="461"/>
      <c r="G210" s="461"/>
      <c r="H210" s="461"/>
      <c r="I210" s="461"/>
    </row>
    <row r="211" spans="4:9">
      <c r="D211" s="461"/>
      <c r="E211" s="461"/>
      <c r="F211" s="461"/>
      <c r="G211" s="461"/>
      <c r="H211" s="461"/>
      <c r="I211" s="461"/>
    </row>
    <row r="212" spans="4:9">
      <c r="D212" s="461"/>
      <c r="E212" s="461"/>
      <c r="F212" s="461"/>
      <c r="G212" s="461"/>
      <c r="H212" s="461"/>
      <c r="I212" s="461"/>
    </row>
    <row r="213" spans="4:9">
      <c r="D213" s="461"/>
      <c r="E213" s="461"/>
      <c r="F213" s="461"/>
      <c r="G213" s="461"/>
      <c r="H213" s="461"/>
      <c r="I213" s="461"/>
    </row>
    <row r="214" spans="4:9">
      <c r="D214" s="461"/>
      <c r="E214" s="461"/>
      <c r="F214" s="461"/>
      <c r="G214" s="461"/>
      <c r="H214" s="461"/>
      <c r="I214" s="461"/>
    </row>
    <row r="215" spans="4:9">
      <c r="D215" s="461"/>
      <c r="E215" s="461"/>
      <c r="F215" s="461"/>
      <c r="G215" s="461"/>
      <c r="H215" s="461"/>
      <c r="I215" s="461"/>
    </row>
    <row r="216" spans="4:9">
      <c r="D216" s="461"/>
      <c r="E216" s="461"/>
      <c r="F216" s="461"/>
      <c r="G216" s="461"/>
      <c r="H216" s="461"/>
      <c r="I216" s="461"/>
    </row>
    <row r="217" spans="4:9">
      <c r="D217" s="461"/>
      <c r="E217" s="461"/>
      <c r="F217" s="461"/>
      <c r="G217" s="461"/>
      <c r="H217" s="461"/>
      <c r="I217" s="461"/>
    </row>
    <row r="218" spans="4:9">
      <c r="D218" s="461"/>
      <c r="E218" s="461"/>
      <c r="F218" s="461"/>
      <c r="G218" s="461"/>
      <c r="H218" s="461"/>
      <c r="I218" s="461"/>
    </row>
    <row r="219" spans="4:9">
      <c r="D219" s="461"/>
      <c r="E219" s="461"/>
      <c r="F219" s="461"/>
      <c r="G219" s="461"/>
      <c r="H219" s="461"/>
      <c r="I219" s="461"/>
    </row>
    <row r="220" spans="4:9">
      <c r="D220" s="461"/>
      <c r="E220" s="461"/>
      <c r="F220" s="461"/>
      <c r="G220" s="461"/>
      <c r="H220" s="461"/>
      <c r="I220" s="461"/>
    </row>
    <row r="221" spans="4:9">
      <c r="D221" s="461"/>
      <c r="E221" s="461"/>
      <c r="F221" s="461"/>
      <c r="G221" s="461"/>
      <c r="H221" s="461"/>
      <c r="I221" s="461"/>
    </row>
    <row r="222" spans="4:9">
      <c r="D222" s="461"/>
      <c r="E222" s="461"/>
      <c r="F222" s="461"/>
      <c r="G222" s="461"/>
      <c r="H222" s="461"/>
      <c r="I222" s="461"/>
    </row>
    <row r="223" spans="4:9">
      <c r="D223" s="461"/>
      <c r="E223" s="461"/>
      <c r="F223" s="461"/>
      <c r="G223" s="461"/>
      <c r="H223" s="461"/>
      <c r="I223" s="461"/>
    </row>
    <row r="224" spans="4:9">
      <c r="D224" s="461"/>
      <c r="E224" s="461"/>
      <c r="F224" s="461"/>
      <c r="G224" s="461"/>
      <c r="H224" s="461"/>
      <c r="I224" s="461"/>
    </row>
    <row r="225" spans="4:9">
      <c r="D225" s="461"/>
      <c r="E225" s="461"/>
      <c r="F225" s="461"/>
      <c r="G225" s="461"/>
      <c r="H225" s="461"/>
      <c r="I225" s="461"/>
    </row>
    <row r="226" spans="4:9">
      <c r="D226" s="461"/>
      <c r="E226" s="461"/>
      <c r="F226" s="461"/>
      <c r="G226" s="461"/>
      <c r="H226" s="461"/>
      <c r="I226" s="461"/>
    </row>
    <row r="227" spans="4:9">
      <c r="D227" s="461"/>
      <c r="E227" s="461"/>
      <c r="F227" s="461"/>
      <c r="G227" s="461"/>
      <c r="H227" s="461"/>
      <c r="I227" s="461"/>
    </row>
    <row r="228" spans="4:9">
      <c r="D228" s="461"/>
      <c r="E228" s="461"/>
      <c r="F228" s="461"/>
      <c r="G228" s="461"/>
      <c r="H228" s="461"/>
      <c r="I228" s="461"/>
    </row>
    <row r="229" spans="4:9">
      <c r="D229" s="461"/>
      <c r="E229" s="461"/>
      <c r="F229" s="461"/>
      <c r="G229" s="461"/>
      <c r="H229" s="461"/>
      <c r="I229" s="461"/>
    </row>
    <row r="230" spans="4:9">
      <c r="D230" s="461"/>
      <c r="E230" s="461"/>
      <c r="F230" s="461"/>
      <c r="G230" s="461"/>
      <c r="H230" s="461"/>
      <c r="I230" s="461"/>
    </row>
    <row r="231" spans="4:9">
      <c r="D231" s="461"/>
      <c r="E231" s="461"/>
      <c r="F231" s="461"/>
      <c r="G231" s="461"/>
      <c r="H231" s="461"/>
      <c r="I231" s="461"/>
    </row>
    <row r="232" spans="4:9">
      <c r="D232" s="461"/>
      <c r="E232" s="461"/>
      <c r="F232" s="461"/>
      <c r="G232" s="461"/>
      <c r="H232" s="461"/>
      <c r="I232" s="461"/>
    </row>
    <row r="233" spans="4:9">
      <c r="D233" s="461"/>
      <c r="E233" s="461"/>
      <c r="F233" s="461"/>
      <c r="G233" s="461"/>
      <c r="H233" s="461"/>
      <c r="I233" s="461"/>
    </row>
    <row r="234" spans="4:9">
      <c r="D234" s="461"/>
      <c r="E234" s="461"/>
      <c r="F234" s="461"/>
      <c r="G234" s="461"/>
      <c r="H234" s="461"/>
      <c r="I234" s="461"/>
    </row>
    <row r="235" spans="4:9">
      <c r="D235" s="461"/>
      <c r="E235" s="461"/>
      <c r="F235" s="461"/>
      <c r="G235" s="461"/>
      <c r="H235" s="461"/>
      <c r="I235" s="461"/>
    </row>
    <row r="236" spans="4:9">
      <c r="D236" s="461"/>
      <c r="E236" s="461"/>
      <c r="F236" s="461"/>
      <c r="G236" s="461"/>
      <c r="H236" s="461"/>
      <c r="I236" s="461"/>
    </row>
    <row r="237" spans="4:9">
      <c r="D237" s="461"/>
      <c r="E237" s="461"/>
      <c r="F237" s="461"/>
      <c r="G237" s="461"/>
      <c r="H237" s="461"/>
      <c r="I237" s="461"/>
    </row>
    <row r="238" spans="4:9">
      <c r="D238" s="461"/>
      <c r="E238" s="461"/>
      <c r="F238" s="461"/>
      <c r="G238" s="461"/>
      <c r="H238" s="461"/>
      <c r="I238" s="461"/>
    </row>
    <row r="239" spans="4:9">
      <c r="D239" s="461"/>
      <c r="E239" s="461"/>
      <c r="F239" s="461"/>
      <c r="G239" s="461"/>
      <c r="H239" s="461"/>
      <c r="I239" s="461"/>
    </row>
    <row r="240" spans="4:9">
      <c r="D240" s="461"/>
      <c r="E240" s="461"/>
      <c r="F240" s="461"/>
      <c r="G240" s="461"/>
      <c r="H240" s="461"/>
      <c r="I240" s="461"/>
    </row>
    <row r="241" spans="4:9">
      <c r="D241" s="461"/>
      <c r="E241" s="461"/>
      <c r="F241" s="461"/>
      <c r="G241" s="461"/>
      <c r="H241" s="461"/>
      <c r="I241" s="461"/>
    </row>
    <row r="242" spans="4:9">
      <c r="D242" s="461"/>
      <c r="E242" s="461"/>
      <c r="F242" s="461"/>
      <c r="G242" s="461"/>
      <c r="H242" s="461"/>
      <c r="I242" s="461"/>
    </row>
    <row r="243" spans="4:9">
      <c r="D243" s="461"/>
      <c r="E243" s="461"/>
      <c r="F243" s="461"/>
      <c r="G243" s="461"/>
      <c r="H243" s="461"/>
      <c r="I243" s="461"/>
    </row>
    <row r="244" spans="4:9">
      <c r="D244" s="461"/>
      <c r="E244" s="461"/>
      <c r="F244" s="461"/>
      <c r="G244" s="461"/>
      <c r="H244" s="461"/>
      <c r="I244" s="461"/>
    </row>
    <row r="245" spans="4:9">
      <c r="D245" s="461"/>
      <c r="E245" s="461"/>
      <c r="F245" s="461"/>
      <c r="G245" s="461"/>
      <c r="H245" s="461"/>
      <c r="I245" s="461"/>
    </row>
    <row r="246" spans="4:9">
      <c r="D246" s="461"/>
      <c r="E246" s="461"/>
      <c r="F246" s="461"/>
      <c r="G246" s="461"/>
      <c r="H246" s="461"/>
      <c r="I246" s="461"/>
    </row>
    <row r="247" spans="4:9">
      <c r="D247" s="461"/>
      <c r="E247" s="461"/>
      <c r="F247" s="461"/>
      <c r="G247" s="461"/>
      <c r="H247" s="461"/>
      <c r="I247" s="461"/>
    </row>
    <row r="248" spans="4:9">
      <c r="D248" s="461"/>
      <c r="E248" s="461"/>
      <c r="F248" s="461"/>
      <c r="G248" s="461"/>
      <c r="H248" s="461"/>
      <c r="I248" s="461"/>
    </row>
    <row r="249" spans="4:9">
      <c r="D249" s="461"/>
      <c r="E249" s="461"/>
      <c r="F249" s="461"/>
      <c r="G249" s="461"/>
      <c r="H249" s="461"/>
      <c r="I249" s="461"/>
    </row>
    <row r="250" spans="4:9">
      <c r="D250" s="461"/>
      <c r="E250" s="461"/>
      <c r="F250" s="461"/>
      <c r="G250" s="461"/>
      <c r="H250" s="461"/>
      <c r="I250" s="461"/>
    </row>
    <row r="251" spans="4:9">
      <c r="D251" s="461"/>
      <c r="E251" s="461"/>
      <c r="F251" s="461"/>
      <c r="G251" s="461"/>
      <c r="H251" s="461"/>
      <c r="I251" s="461"/>
    </row>
    <row r="252" spans="4:9">
      <c r="D252" s="461"/>
      <c r="E252" s="461"/>
      <c r="F252" s="461"/>
      <c r="G252" s="461"/>
      <c r="H252" s="461"/>
      <c r="I252" s="461"/>
    </row>
    <row r="253" spans="4:9">
      <c r="D253" s="461"/>
      <c r="E253" s="461"/>
      <c r="F253" s="461"/>
      <c r="G253" s="461"/>
      <c r="H253" s="461"/>
      <c r="I253" s="461"/>
    </row>
    <row r="254" spans="4:9">
      <c r="D254" s="461"/>
      <c r="E254" s="461"/>
      <c r="F254" s="461"/>
      <c r="G254" s="461"/>
      <c r="H254" s="461"/>
      <c r="I254" s="461"/>
    </row>
    <row r="255" spans="4:9">
      <c r="D255" s="461"/>
      <c r="E255" s="461"/>
      <c r="F255" s="461"/>
      <c r="G255" s="461"/>
      <c r="H255" s="461"/>
      <c r="I255" s="461"/>
    </row>
    <row r="256" spans="4:9">
      <c r="D256" s="461"/>
      <c r="E256" s="461"/>
      <c r="F256" s="461"/>
      <c r="G256" s="461"/>
      <c r="H256" s="461"/>
      <c r="I256" s="461"/>
    </row>
    <row r="257" spans="4:9">
      <c r="D257" s="461"/>
      <c r="E257" s="461"/>
      <c r="F257" s="461"/>
      <c r="G257" s="461"/>
      <c r="H257" s="461"/>
      <c r="I257" s="461"/>
    </row>
    <row r="258" spans="4:9">
      <c r="D258" s="461"/>
      <c r="E258" s="461"/>
      <c r="F258" s="461"/>
      <c r="G258" s="461"/>
      <c r="H258" s="461"/>
      <c r="I258" s="461"/>
    </row>
    <row r="259" spans="4:9">
      <c r="D259" s="461"/>
      <c r="E259" s="461"/>
      <c r="F259" s="461"/>
      <c r="G259" s="461"/>
      <c r="H259" s="461"/>
      <c r="I259" s="461"/>
    </row>
    <row r="260" spans="4:9">
      <c r="D260" s="461"/>
      <c r="E260" s="461"/>
      <c r="F260" s="461"/>
      <c r="G260" s="461"/>
      <c r="H260" s="461"/>
      <c r="I260" s="461"/>
    </row>
    <row r="261" spans="4:9">
      <c r="D261" s="461"/>
      <c r="E261" s="461"/>
      <c r="F261" s="461"/>
      <c r="G261" s="461"/>
      <c r="H261" s="461"/>
      <c r="I261" s="461"/>
    </row>
    <row r="262" spans="4:9">
      <c r="D262" s="461"/>
      <c r="E262" s="461"/>
      <c r="F262" s="461"/>
      <c r="G262" s="461"/>
      <c r="H262" s="461"/>
      <c r="I262" s="461"/>
    </row>
    <row r="263" spans="4:9">
      <c r="D263" s="461"/>
      <c r="E263" s="461"/>
      <c r="F263" s="461"/>
      <c r="G263" s="461"/>
      <c r="H263" s="461"/>
      <c r="I263" s="461"/>
    </row>
    <row r="264" spans="4:9">
      <c r="D264" s="461"/>
      <c r="E264" s="461"/>
      <c r="F264" s="461"/>
      <c r="G264" s="461"/>
      <c r="H264" s="461"/>
      <c r="I264" s="461"/>
    </row>
  </sheetData>
  <sheetProtection password="CF7A" sheet="1" objects="1" scenarios="1"/>
  <mergeCells count="7">
    <mergeCell ref="B4:F4"/>
    <mergeCell ref="B5:F5"/>
    <mergeCell ref="I30:J30"/>
    <mergeCell ref="B30:C30"/>
    <mergeCell ref="E30:G30"/>
    <mergeCell ref="G5:H5"/>
    <mergeCell ref="G4:H4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H16 C19:H25">
      <formula1>0</formula1>
      <formula2>9999999999999990</formula2>
    </dataValidation>
  </dataValidations>
  <printOptions horizontalCentered="1" verticalCentered="1"/>
  <pageMargins left="0.74803149606299213" right="0.74803149606299213" top="0.55118110236220474" bottom="0.47244094488188981" header="0.51181102362204722" footer="0.51181102362204722"/>
  <pageSetup paperSize="9" scale="87" orientation="landscape" r:id="rId1"/>
  <headerFooter alignWithMargins="0">
    <oddHeader>&amp;R&amp;"Times New Roman Cyr,Regular"&amp;9СПРАВКА  ПО ОБРАЗЕЦ  № 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155"/>
  <sheetViews>
    <sheetView view="pageBreakPreview" zoomScale="70" zoomScaleSheetLayoutView="70" workbookViewId="0">
      <selection activeCell="J17" sqref="J17:J18"/>
    </sheetView>
  </sheetViews>
  <sheetFormatPr defaultColWidth="10.7109375" defaultRowHeight="12.75"/>
  <cols>
    <col min="1" max="1" width="42" style="445" customWidth="1"/>
    <col min="2" max="2" width="8.140625" style="455" customWidth="1"/>
    <col min="3" max="3" width="19.7109375" style="445" customWidth="1"/>
    <col min="4" max="4" width="20.140625" style="445" customWidth="1"/>
    <col min="5" max="5" width="23.7109375" style="445" customWidth="1"/>
    <col min="6" max="6" width="19.7109375" style="445" customWidth="1"/>
    <col min="7" max="16384" width="10.7109375" style="445"/>
  </cols>
  <sheetData>
    <row r="1" spans="1:15" ht="15.95" customHeight="1">
      <c r="A1" s="443"/>
      <c r="B1" s="444"/>
      <c r="C1" s="443"/>
      <c r="D1" s="443"/>
      <c r="E1" s="443"/>
      <c r="F1" s="443"/>
    </row>
    <row r="2" spans="1:15" ht="12.75" customHeight="1">
      <c r="A2" s="120" t="s">
        <v>764</v>
      </c>
      <c r="B2" s="120"/>
      <c r="C2" s="120"/>
      <c r="D2" s="120"/>
      <c r="E2" s="120"/>
      <c r="F2" s="120"/>
    </row>
    <row r="3" spans="1:15" ht="12.75" customHeight="1">
      <c r="A3" s="120" t="s">
        <v>765</v>
      </c>
      <c r="B3" s="120"/>
      <c r="C3" s="120"/>
      <c r="D3" s="120"/>
      <c r="E3" s="120"/>
      <c r="F3" s="120"/>
    </row>
    <row r="4" spans="1:15" ht="12.75" customHeight="1">
      <c r="A4" s="8"/>
      <c r="B4" s="7"/>
      <c r="C4" s="8"/>
      <c r="D4" s="8"/>
      <c r="E4" s="8"/>
      <c r="F4" s="8"/>
    </row>
    <row r="5" spans="1:15" ht="12.75" customHeight="1">
      <c r="A5" s="9" t="s">
        <v>384</v>
      </c>
      <c r="B5" s="614" t="str">
        <f>'справка №1-БАЛАНС'!E3</f>
        <v>И АР ДЖИ Капитал - 3 АДСИЦ</v>
      </c>
      <c r="C5" s="614"/>
      <c r="D5" s="614"/>
      <c r="E5" s="497" t="s">
        <v>2</v>
      </c>
      <c r="F5" s="396">
        <f>'справка №1-БАЛАНС'!H3</f>
        <v>175113002</v>
      </c>
    </row>
    <row r="6" spans="1:15" ht="25.5">
      <c r="A6" s="10" t="s">
        <v>806</v>
      </c>
      <c r="B6" s="615" t="str">
        <f>'справка №1-БАЛАНС'!E5</f>
        <v>01.01 - 31.03.2016 г.</v>
      </c>
      <c r="C6" s="615"/>
      <c r="D6" s="446"/>
      <c r="E6" s="496" t="s">
        <v>4</v>
      </c>
      <c r="F6" s="447">
        <f>'справка №1-БАЛАНС'!H4</f>
        <v>0</v>
      </c>
      <c r="G6" s="448"/>
      <c r="H6" s="448"/>
      <c r="I6" s="448"/>
      <c r="J6" s="448"/>
      <c r="K6" s="448"/>
      <c r="L6" s="448"/>
      <c r="M6" s="448"/>
    </row>
    <row r="7" spans="1:15" s="449" customFormat="1" ht="15" customHeight="1">
      <c r="B7" s="11"/>
      <c r="C7" s="12"/>
      <c r="D7" s="12"/>
      <c r="E7" s="12"/>
      <c r="F7" s="13" t="s">
        <v>276</v>
      </c>
      <c r="G7" s="12"/>
      <c r="H7" s="12"/>
      <c r="I7" s="12"/>
      <c r="J7" s="12"/>
      <c r="K7" s="12"/>
      <c r="L7" s="12"/>
      <c r="M7" s="12"/>
    </row>
    <row r="8" spans="1:15" s="451" customFormat="1" ht="51">
      <c r="A8" s="14" t="s">
        <v>766</v>
      </c>
      <c r="B8" s="15" t="s">
        <v>8</v>
      </c>
      <c r="C8" s="16" t="s">
        <v>767</v>
      </c>
      <c r="D8" s="16" t="s">
        <v>768</v>
      </c>
      <c r="E8" s="16" t="s">
        <v>769</v>
      </c>
      <c r="F8" s="16" t="s">
        <v>770</v>
      </c>
      <c r="G8" s="450"/>
      <c r="H8" s="450"/>
      <c r="I8" s="450"/>
      <c r="J8" s="450"/>
      <c r="K8" s="450"/>
      <c r="L8" s="450"/>
      <c r="M8" s="450"/>
      <c r="N8" s="450"/>
      <c r="O8" s="450"/>
    </row>
    <row r="9" spans="1:15" s="451" customFormat="1">
      <c r="A9" s="16" t="s">
        <v>14</v>
      </c>
      <c r="B9" s="15" t="s">
        <v>15</v>
      </c>
      <c r="C9" s="16">
        <v>1</v>
      </c>
      <c r="D9" s="16">
        <v>2</v>
      </c>
      <c r="E9" s="16">
        <v>3</v>
      </c>
      <c r="F9" s="16">
        <v>4</v>
      </c>
    </row>
    <row r="10" spans="1:15" ht="14.25" customHeight="1">
      <c r="A10" s="17" t="s">
        <v>771</v>
      </c>
      <c r="B10" s="18"/>
      <c r="C10" s="374"/>
      <c r="D10" s="374"/>
      <c r="E10" s="374"/>
      <c r="F10" s="374"/>
    </row>
    <row r="11" spans="1:15" ht="18" customHeight="1">
      <c r="A11" s="19" t="s">
        <v>772</v>
      </c>
      <c r="B11" s="20"/>
      <c r="C11" s="374"/>
      <c r="D11" s="374"/>
      <c r="E11" s="374"/>
      <c r="F11" s="374"/>
    </row>
    <row r="12" spans="1:15" ht="14.25" customHeight="1">
      <c r="A12" s="19" t="s">
        <v>773</v>
      </c>
      <c r="B12" s="20"/>
      <c r="C12" s="386"/>
      <c r="D12" s="386"/>
      <c r="E12" s="386"/>
      <c r="F12" s="388">
        <f>C12-E12</f>
        <v>0</v>
      </c>
    </row>
    <row r="13" spans="1:15">
      <c r="A13" s="19" t="s">
        <v>774</v>
      </c>
      <c r="B13" s="20"/>
      <c r="C13" s="386"/>
      <c r="D13" s="386"/>
      <c r="E13" s="386"/>
      <c r="F13" s="388">
        <f t="shared" ref="F13:F26" si="0">C13-E13</f>
        <v>0</v>
      </c>
    </row>
    <row r="14" spans="1:15">
      <c r="A14" s="19" t="s">
        <v>493</v>
      </c>
      <c r="B14" s="20"/>
      <c r="C14" s="386"/>
      <c r="D14" s="386"/>
      <c r="E14" s="386"/>
      <c r="F14" s="388">
        <f t="shared" si="0"/>
        <v>0</v>
      </c>
    </row>
    <row r="15" spans="1:15">
      <c r="A15" s="19" t="s">
        <v>496</v>
      </c>
      <c r="B15" s="20"/>
      <c r="C15" s="386"/>
      <c r="D15" s="386"/>
      <c r="E15" s="386"/>
      <c r="F15" s="388">
        <f t="shared" si="0"/>
        <v>0</v>
      </c>
    </row>
    <row r="16" spans="1:15">
      <c r="A16" s="19">
        <v>5</v>
      </c>
      <c r="B16" s="20"/>
      <c r="C16" s="386"/>
      <c r="D16" s="386"/>
      <c r="E16" s="386"/>
      <c r="F16" s="388">
        <f t="shared" si="0"/>
        <v>0</v>
      </c>
    </row>
    <row r="17" spans="1:16">
      <c r="A17" s="19">
        <v>6</v>
      </c>
      <c r="B17" s="20"/>
      <c r="C17" s="386"/>
      <c r="D17" s="386"/>
      <c r="E17" s="386"/>
      <c r="F17" s="388">
        <f t="shared" si="0"/>
        <v>0</v>
      </c>
    </row>
    <row r="18" spans="1:16">
      <c r="A18" s="19">
        <v>7</v>
      </c>
      <c r="B18" s="20"/>
      <c r="C18" s="386"/>
      <c r="D18" s="386"/>
      <c r="E18" s="386"/>
      <c r="F18" s="388">
        <f t="shared" si="0"/>
        <v>0</v>
      </c>
    </row>
    <row r="19" spans="1:16">
      <c r="A19" s="19">
        <v>8</v>
      </c>
      <c r="B19" s="20"/>
      <c r="C19" s="386"/>
      <c r="D19" s="386"/>
      <c r="E19" s="386"/>
      <c r="F19" s="388">
        <f t="shared" si="0"/>
        <v>0</v>
      </c>
    </row>
    <row r="20" spans="1:16">
      <c r="A20" s="19">
        <v>9</v>
      </c>
      <c r="B20" s="20"/>
      <c r="C20" s="386"/>
      <c r="D20" s="386"/>
      <c r="E20" s="386"/>
      <c r="F20" s="388">
        <f t="shared" si="0"/>
        <v>0</v>
      </c>
    </row>
    <row r="21" spans="1:16">
      <c r="A21" s="19">
        <v>10</v>
      </c>
      <c r="B21" s="20"/>
      <c r="C21" s="386"/>
      <c r="D21" s="386"/>
      <c r="E21" s="386"/>
      <c r="F21" s="388">
        <f t="shared" si="0"/>
        <v>0</v>
      </c>
    </row>
    <row r="22" spans="1:16" hidden="1">
      <c r="A22" s="19">
        <v>11</v>
      </c>
      <c r="B22" s="20"/>
      <c r="C22" s="386"/>
      <c r="D22" s="386"/>
      <c r="E22" s="386"/>
      <c r="F22" s="388">
        <f t="shared" si="0"/>
        <v>0</v>
      </c>
    </row>
    <row r="23" spans="1:16" hidden="1">
      <c r="A23" s="19">
        <v>12</v>
      </c>
      <c r="B23" s="20"/>
      <c r="C23" s="386"/>
      <c r="D23" s="386"/>
      <c r="E23" s="386"/>
      <c r="F23" s="388">
        <f t="shared" si="0"/>
        <v>0</v>
      </c>
    </row>
    <row r="24" spans="1:16" hidden="1">
      <c r="A24" s="19">
        <v>13</v>
      </c>
      <c r="B24" s="20"/>
      <c r="C24" s="386"/>
      <c r="D24" s="386"/>
      <c r="E24" s="386"/>
      <c r="F24" s="388">
        <f t="shared" si="0"/>
        <v>0</v>
      </c>
    </row>
    <row r="25" spans="1:16" ht="12" hidden="1" customHeight="1">
      <c r="A25" s="19">
        <v>14</v>
      </c>
      <c r="B25" s="20"/>
      <c r="C25" s="386"/>
      <c r="D25" s="386"/>
      <c r="E25" s="386"/>
      <c r="F25" s="388">
        <f t="shared" si="0"/>
        <v>0</v>
      </c>
    </row>
    <row r="26" spans="1:16" hidden="1">
      <c r="A26" s="19">
        <v>15</v>
      </c>
      <c r="B26" s="20"/>
      <c r="C26" s="386"/>
      <c r="D26" s="386"/>
      <c r="E26" s="386"/>
      <c r="F26" s="388">
        <f t="shared" si="0"/>
        <v>0</v>
      </c>
    </row>
    <row r="27" spans="1:16" ht="11.25" customHeight="1">
      <c r="A27" s="21" t="s">
        <v>508</v>
      </c>
      <c r="B27" s="22" t="s">
        <v>775</v>
      </c>
      <c r="C27" s="374">
        <f>SUM(C12:C26)</f>
        <v>0</v>
      </c>
      <c r="D27" s="374"/>
      <c r="E27" s="374">
        <f>SUM(E12:E26)</f>
        <v>0</v>
      </c>
      <c r="F27" s="387">
        <f>SUM(F12:F26)</f>
        <v>0</v>
      </c>
      <c r="G27" s="452"/>
      <c r="H27" s="452"/>
      <c r="I27" s="452"/>
      <c r="J27" s="452"/>
      <c r="K27" s="452"/>
      <c r="L27" s="452"/>
      <c r="M27" s="452"/>
      <c r="N27" s="452"/>
      <c r="O27" s="452"/>
      <c r="P27" s="452"/>
    </row>
    <row r="28" spans="1:16" ht="16.5" customHeight="1">
      <c r="A28" s="19" t="s">
        <v>776</v>
      </c>
      <c r="B28" s="23"/>
      <c r="C28" s="374"/>
      <c r="D28" s="374"/>
      <c r="E28" s="374"/>
      <c r="F28" s="387"/>
    </row>
    <row r="29" spans="1:16">
      <c r="A29" s="19" t="s">
        <v>487</v>
      </c>
      <c r="B29" s="23"/>
      <c r="C29" s="386"/>
      <c r="D29" s="386"/>
      <c r="E29" s="386"/>
      <c r="F29" s="388">
        <f>C29-E29</f>
        <v>0</v>
      </c>
    </row>
    <row r="30" spans="1:16">
      <c r="A30" s="19" t="s">
        <v>490</v>
      </c>
      <c r="B30" s="23"/>
      <c r="C30" s="386"/>
      <c r="D30" s="386"/>
      <c r="E30" s="386"/>
      <c r="F30" s="388">
        <f t="shared" ref="F30:F43" si="1">C30-E30</f>
        <v>0</v>
      </c>
    </row>
    <row r="31" spans="1:16">
      <c r="A31" s="19" t="s">
        <v>493</v>
      </c>
      <c r="B31" s="23"/>
      <c r="C31" s="386"/>
      <c r="D31" s="386"/>
      <c r="E31" s="386"/>
      <c r="F31" s="388">
        <f t="shared" si="1"/>
        <v>0</v>
      </c>
    </row>
    <row r="32" spans="1:16">
      <c r="A32" s="19" t="s">
        <v>496</v>
      </c>
      <c r="B32" s="23"/>
      <c r="C32" s="386"/>
      <c r="D32" s="386"/>
      <c r="E32" s="386"/>
      <c r="F32" s="388">
        <f t="shared" si="1"/>
        <v>0</v>
      </c>
    </row>
    <row r="33" spans="1:16">
      <c r="A33" s="19">
        <v>5</v>
      </c>
      <c r="B33" s="20"/>
      <c r="C33" s="386"/>
      <c r="D33" s="386"/>
      <c r="E33" s="386"/>
      <c r="F33" s="388">
        <f t="shared" si="1"/>
        <v>0</v>
      </c>
    </row>
    <row r="34" spans="1:16">
      <c r="A34" s="19">
        <v>6</v>
      </c>
      <c r="B34" s="20"/>
      <c r="C34" s="386"/>
      <c r="D34" s="386"/>
      <c r="E34" s="386"/>
      <c r="F34" s="388">
        <f t="shared" si="1"/>
        <v>0</v>
      </c>
    </row>
    <row r="35" spans="1:16">
      <c r="A35" s="19">
        <v>7</v>
      </c>
      <c r="B35" s="20"/>
      <c r="C35" s="386"/>
      <c r="D35" s="386"/>
      <c r="E35" s="386"/>
      <c r="F35" s="388">
        <f t="shared" si="1"/>
        <v>0</v>
      </c>
    </row>
    <row r="36" spans="1:16">
      <c r="A36" s="19">
        <v>8</v>
      </c>
      <c r="B36" s="20"/>
      <c r="C36" s="386"/>
      <c r="D36" s="386"/>
      <c r="E36" s="386"/>
      <c r="F36" s="388">
        <f t="shared" si="1"/>
        <v>0</v>
      </c>
    </row>
    <row r="37" spans="1:16">
      <c r="A37" s="19">
        <v>9</v>
      </c>
      <c r="B37" s="20"/>
      <c r="C37" s="386"/>
      <c r="D37" s="386"/>
      <c r="E37" s="386"/>
      <c r="F37" s="388">
        <f t="shared" si="1"/>
        <v>0</v>
      </c>
    </row>
    <row r="38" spans="1:16">
      <c r="A38" s="19">
        <v>10</v>
      </c>
      <c r="B38" s="20"/>
      <c r="C38" s="386"/>
      <c r="D38" s="386"/>
      <c r="E38" s="386"/>
      <c r="F38" s="388">
        <f t="shared" si="1"/>
        <v>0</v>
      </c>
    </row>
    <row r="39" spans="1:16" hidden="1">
      <c r="A39" s="19">
        <v>11</v>
      </c>
      <c r="B39" s="20"/>
      <c r="C39" s="386"/>
      <c r="D39" s="386"/>
      <c r="E39" s="386"/>
      <c r="F39" s="388">
        <f t="shared" si="1"/>
        <v>0</v>
      </c>
    </row>
    <row r="40" spans="1:16" hidden="1">
      <c r="A40" s="19">
        <v>12</v>
      </c>
      <c r="B40" s="20"/>
      <c r="C40" s="386"/>
      <c r="D40" s="386"/>
      <c r="E40" s="386"/>
      <c r="F40" s="388">
        <f t="shared" si="1"/>
        <v>0</v>
      </c>
    </row>
    <row r="41" spans="1:16" hidden="1">
      <c r="A41" s="19">
        <v>13</v>
      </c>
      <c r="B41" s="20"/>
      <c r="C41" s="386"/>
      <c r="D41" s="386"/>
      <c r="E41" s="386"/>
      <c r="F41" s="388">
        <f t="shared" si="1"/>
        <v>0</v>
      </c>
    </row>
    <row r="42" spans="1:16" ht="12" hidden="1" customHeight="1">
      <c r="A42" s="19">
        <v>14</v>
      </c>
      <c r="B42" s="20"/>
      <c r="C42" s="386"/>
      <c r="D42" s="386"/>
      <c r="E42" s="386"/>
      <c r="F42" s="388">
        <f t="shared" si="1"/>
        <v>0</v>
      </c>
    </row>
    <row r="43" spans="1:16" hidden="1">
      <c r="A43" s="19">
        <v>15</v>
      </c>
      <c r="B43" s="20"/>
      <c r="C43" s="386"/>
      <c r="D43" s="386"/>
      <c r="E43" s="386"/>
      <c r="F43" s="388">
        <f t="shared" si="1"/>
        <v>0</v>
      </c>
    </row>
    <row r="44" spans="1:16" ht="15" customHeight="1">
      <c r="A44" s="21" t="s">
        <v>525</v>
      </c>
      <c r="B44" s="22" t="s">
        <v>777</v>
      </c>
      <c r="C44" s="374">
        <f>SUM(C29:C43)</f>
        <v>0</v>
      </c>
      <c r="D44" s="374"/>
      <c r="E44" s="374">
        <f>SUM(E29:E43)</f>
        <v>0</v>
      </c>
      <c r="F44" s="387">
        <f>SUM(F29:F43)</f>
        <v>0</v>
      </c>
      <c r="G44" s="452"/>
      <c r="H44" s="452"/>
      <c r="I44" s="452"/>
      <c r="J44" s="452"/>
      <c r="K44" s="452"/>
      <c r="L44" s="452"/>
      <c r="M44" s="452"/>
      <c r="N44" s="452"/>
      <c r="O44" s="452"/>
      <c r="P44" s="452"/>
    </row>
    <row r="45" spans="1:16" ht="12.75" customHeight="1">
      <c r="A45" s="19" t="s">
        <v>778</v>
      </c>
      <c r="B45" s="23"/>
      <c r="C45" s="374"/>
      <c r="D45" s="374"/>
      <c r="E45" s="374"/>
      <c r="F45" s="387"/>
    </row>
    <row r="46" spans="1:16">
      <c r="A46" s="19" t="s">
        <v>487</v>
      </c>
      <c r="B46" s="23"/>
      <c r="C46" s="386"/>
      <c r="D46" s="386"/>
      <c r="E46" s="386"/>
      <c r="F46" s="388">
        <f>C46-E46</f>
        <v>0</v>
      </c>
    </row>
    <row r="47" spans="1:16">
      <c r="A47" s="19" t="s">
        <v>490</v>
      </c>
      <c r="B47" s="23"/>
      <c r="C47" s="386"/>
      <c r="D47" s="386"/>
      <c r="E47" s="386"/>
      <c r="F47" s="388">
        <f t="shared" ref="F47:F60" si="2">C47-E47</f>
        <v>0</v>
      </c>
    </row>
    <row r="48" spans="1:16">
      <c r="A48" s="19" t="s">
        <v>493</v>
      </c>
      <c r="B48" s="23"/>
      <c r="C48" s="386"/>
      <c r="D48" s="386"/>
      <c r="E48" s="386"/>
      <c r="F48" s="388">
        <f t="shared" si="2"/>
        <v>0</v>
      </c>
    </row>
    <row r="49" spans="1:16">
      <c r="A49" s="19" t="s">
        <v>496</v>
      </c>
      <c r="B49" s="23"/>
      <c r="C49" s="386"/>
      <c r="D49" s="386"/>
      <c r="E49" s="386"/>
      <c r="F49" s="388">
        <f t="shared" si="2"/>
        <v>0</v>
      </c>
    </row>
    <row r="50" spans="1:16">
      <c r="A50" s="19">
        <v>5</v>
      </c>
      <c r="B50" s="20"/>
      <c r="C50" s="386"/>
      <c r="D50" s="386"/>
      <c r="E50" s="386"/>
      <c r="F50" s="388">
        <f t="shared" si="2"/>
        <v>0</v>
      </c>
    </row>
    <row r="51" spans="1:16">
      <c r="A51" s="19">
        <v>6</v>
      </c>
      <c r="B51" s="20"/>
      <c r="C51" s="386"/>
      <c r="D51" s="386"/>
      <c r="E51" s="386"/>
      <c r="F51" s="388">
        <f t="shared" si="2"/>
        <v>0</v>
      </c>
    </row>
    <row r="52" spans="1:16">
      <c r="A52" s="19">
        <v>7</v>
      </c>
      <c r="B52" s="20"/>
      <c r="C52" s="386"/>
      <c r="D52" s="386"/>
      <c r="E52" s="386"/>
      <c r="F52" s="388">
        <f t="shared" si="2"/>
        <v>0</v>
      </c>
    </row>
    <row r="53" spans="1:16">
      <c r="A53" s="19">
        <v>8</v>
      </c>
      <c r="B53" s="20"/>
      <c r="C53" s="386"/>
      <c r="D53" s="386"/>
      <c r="E53" s="386"/>
      <c r="F53" s="388">
        <f t="shared" si="2"/>
        <v>0</v>
      </c>
    </row>
    <row r="54" spans="1:16">
      <c r="A54" s="19">
        <v>9</v>
      </c>
      <c r="B54" s="20"/>
      <c r="C54" s="386"/>
      <c r="D54" s="386"/>
      <c r="E54" s="386"/>
      <c r="F54" s="388">
        <f t="shared" si="2"/>
        <v>0</v>
      </c>
    </row>
    <row r="55" spans="1:16">
      <c r="A55" s="19">
        <v>10</v>
      </c>
      <c r="B55" s="20"/>
      <c r="C55" s="386"/>
      <c r="D55" s="386"/>
      <c r="E55" s="386"/>
      <c r="F55" s="388">
        <f t="shared" si="2"/>
        <v>0</v>
      </c>
    </row>
    <row r="56" spans="1:16" hidden="1">
      <c r="A56" s="19">
        <v>11</v>
      </c>
      <c r="B56" s="20"/>
      <c r="C56" s="386"/>
      <c r="D56" s="386"/>
      <c r="E56" s="386"/>
      <c r="F56" s="388">
        <f t="shared" si="2"/>
        <v>0</v>
      </c>
    </row>
    <row r="57" spans="1:16" hidden="1">
      <c r="A57" s="19">
        <v>12</v>
      </c>
      <c r="B57" s="20"/>
      <c r="C57" s="386"/>
      <c r="D57" s="386"/>
      <c r="E57" s="386"/>
      <c r="F57" s="388">
        <f t="shared" si="2"/>
        <v>0</v>
      </c>
    </row>
    <row r="58" spans="1:16" hidden="1">
      <c r="A58" s="19">
        <v>13</v>
      </c>
      <c r="B58" s="20"/>
      <c r="C58" s="386"/>
      <c r="D58" s="386"/>
      <c r="E58" s="386"/>
      <c r="F58" s="388">
        <f t="shared" si="2"/>
        <v>0</v>
      </c>
    </row>
    <row r="59" spans="1:16" ht="12" hidden="1" customHeight="1">
      <c r="A59" s="19">
        <v>14</v>
      </c>
      <c r="B59" s="20"/>
      <c r="C59" s="386"/>
      <c r="D59" s="386"/>
      <c r="E59" s="386"/>
      <c r="F59" s="388">
        <f t="shared" si="2"/>
        <v>0</v>
      </c>
    </row>
    <row r="60" spans="1:16" hidden="1">
      <c r="A60" s="19">
        <v>15</v>
      </c>
      <c r="B60" s="20"/>
      <c r="C60" s="386"/>
      <c r="D60" s="386"/>
      <c r="E60" s="386"/>
      <c r="F60" s="388">
        <f t="shared" si="2"/>
        <v>0</v>
      </c>
    </row>
    <row r="61" spans="1:16" ht="12" customHeight="1">
      <c r="A61" s="21" t="s">
        <v>544</v>
      </c>
      <c r="B61" s="22" t="s">
        <v>779</v>
      </c>
      <c r="C61" s="374">
        <f>SUM(C46:C60)</f>
        <v>0</v>
      </c>
      <c r="D61" s="374"/>
      <c r="E61" s="374">
        <f>SUM(E46:E60)</f>
        <v>0</v>
      </c>
      <c r="F61" s="387">
        <f>SUM(F46:F60)</f>
        <v>0</v>
      </c>
      <c r="G61" s="452"/>
      <c r="H61" s="452"/>
      <c r="I61" s="452"/>
      <c r="J61" s="452"/>
      <c r="K61" s="452"/>
      <c r="L61" s="452"/>
      <c r="M61" s="452"/>
      <c r="N61" s="452"/>
      <c r="O61" s="452"/>
      <c r="P61" s="452"/>
    </row>
    <row r="62" spans="1:16" ht="18.75" customHeight="1">
      <c r="A62" s="19" t="s">
        <v>780</v>
      </c>
      <c r="B62" s="23"/>
      <c r="C62" s="374"/>
      <c r="D62" s="374"/>
      <c r="E62" s="374"/>
      <c r="F62" s="387"/>
    </row>
    <row r="63" spans="1:16">
      <c r="A63" s="19" t="s">
        <v>487</v>
      </c>
      <c r="B63" s="23"/>
      <c r="C63" s="386"/>
      <c r="D63" s="386"/>
      <c r="E63" s="386"/>
      <c r="F63" s="388">
        <f>C63-E63</f>
        <v>0</v>
      </c>
    </row>
    <row r="64" spans="1:16">
      <c r="A64" s="19" t="s">
        <v>490</v>
      </c>
      <c r="B64" s="23"/>
      <c r="C64" s="386"/>
      <c r="D64" s="386"/>
      <c r="E64" s="386"/>
      <c r="F64" s="388">
        <f t="shared" ref="F64:F77" si="3">C64-E64</f>
        <v>0</v>
      </c>
    </row>
    <row r="65" spans="1:16">
      <c r="A65" s="19" t="s">
        <v>493</v>
      </c>
      <c r="B65" s="23"/>
      <c r="C65" s="386"/>
      <c r="D65" s="386"/>
      <c r="E65" s="386"/>
      <c r="F65" s="388">
        <f t="shared" si="3"/>
        <v>0</v>
      </c>
    </row>
    <row r="66" spans="1:16">
      <c r="A66" s="19" t="s">
        <v>496</v>
      </c>
      <c r="B66" s="23"/>
      <c r="C66" s="386"/>
      <c r="D66" s="386"/>
      <c r="E66" s="386"/>
      <c r="F66" s="388">
        <f t="shared" si="3"/>
        <v>0</v>
      </c>
    </row>
    <row r="67" spans="1:16">
      <c r="A67" s="19">
        <v>5</v>
      </c>
      <c r="B67" s="20"/>
      <c r="C67" s="386"/>
      <c r="D67" s="386"/>
      <c r="E67" s="386"/>
      <c r="F67" s="388">
        <f t="shared" si="3"/>
        <v>0</v>
      </c>
    </row>
    <row r="68" spans="1:16">
      <c r="A68" s="19">
        <v>6</v>
      </c>
      <c r="B68" s="20"/>
      <c r="C68" s="386"/>
      <c r="D68" s="386"/>
      <c r="E68" s="386"/>
      <c r="F68" s="388">
        <f t="shared" si="3"/>
        <v>0</v>
      </c>
    </row>
    <row r="69" spans="1:16">
      <c r="A69" s="19">
        <v>7</v>
      </c>
      <c r="B69" s="20"/>
      <c r="C69" s="386"/>
      <c r="D69" s="386"/>
      <c r="E69" s="386"/>
      <c r="F69" s="388">
        <f t="shared" si="3"/>
        <v>0</v>
      </c>
    </row>
    <row r="70" spans="1:16">
      <c r="A70" s="19">
        <v>8</v>
      </c>
      <c r="B70" s="20"/>
      <c r="C70" s="386"/>
      <c r="D70" s="386"/>
      <c r="E70" s="386"/>
      <c r="F70" s="388">
        <f t="shared" si="3"/>
        <v>0</v>
      </c>
    </row>
    <row r="71" spans="1:16">
      <c r="A71" s="19">
        <v>9</v>
      </c>
      <c r="B71" s="20"/>
      <c r="C71" s="386"/>
      <c r="D71" s="386"/>
      <c r="E71" s="386"/>
      <c r="F71" s="388">
        <f t="shared" si="3"/>
        <v>0</v>
      </c>
    </row>
    <row r="72" spans="1:16">
      <c r="A72" s="19">
        <v>10</v>
      </c>
      <c r="B72" s="20"/>
      <c r="C72" s="386"/>
      <c r="D72" s="386"/>
      <c r="E72" s="386"/>
      <c r="F72" s="388">
        <f t="shared" si="3"/>
        <v>0</v>
      </c>
    </row>
    <row r="73" spans="1:16" hidden="1">
      <c r="A73" s="19">
        <v>11</v>
      </c>
      <c r="B73" s="20"/>
      <c r="C73" s="386"/>
      <c r="D73" s="386"/>
      <c r="E73" s="386"/>
      <c r="F73" s="388">
        <f t="shared" si="3"/>
        <v>0</v>
      </c>
    </row>
    <row r="74" spans="1:16" hidden="1">
      <c r="A74" s="19">
        <v>12</v>
      </c>
      <c r="B74" s="20"/>
      <c r="C74" s="386"/>
      <c r="D74" s="386"/>
      <c r="E74" s="386"/>
      <c r="F74" s="388">
        <f t="shared" si="3"/>
        <v>0</v>
      </c>
    </row>
    <row r="75" spans="1:16" hidden="1">
      <c r="A75" s="19">
        <v>13</v>
      </c>
      <c r="B75" s="20"/>
      <c r="C75" s="386"/>
      <c r="D75" s="386"/>
      <c r="E75" s="386"/>
      <c r="F75" s="388">
        <f t="shared" si="3"/>
        <v>0</v>
      </c>
    </row>
    <row r="76" spans="1:16" ht="12" hidden="1" customHeight="1">
      <c r="A76" s="19">
        <v>14</v>
      </c>
      <c r="B76" s="20"/>
      <c r="C76" s="386"/>
      <c r="D76" s="386"/>
      <c r="E76" s="386"/>
      <c r="F76" s="388">
        <f t="shared" si="3"/>
        <v>0</v>
      </c>
    </row>
    <row r="77" spans="1:16" hidden="1">
      <c r="A77" s="19">
        <v>15</v>
      </c>
      <c r="B77" s="20"/>
      <c r="C77" s="386"/>
      <c r="D77" s="386"/>
      <c r="E77" s="386"/>
      <c r="F77" s="388">
        <f t="shared" si="3"/>
        <v>0</v>
      </c>
    </row>
    <row r="78" spans="1:16" ht="14.25" customHeight="1">
      <c r="A78" s="21" t="s">
        <v>781</v>
      </c>
      <c r="B78" s="22" t="s">
        <v>782</v>
      </c>
      <c r="C78" s="374">
        <f>SUM(C63:C77)</f>
        <v>0</v>
      </c>
      <c r="D78" s="374"/>
      <c r="E78" s="374">
        <f>SUM(E63:E77)</f>
        <v>0</v>
      </c>
      <c r="F78" s="387">
        <f>SUM(F63:F77)</f>
        <v>0</v>
      </c>
      <c r="G78" s="452"/>
      <c r="H78" s="452"/>
      <c r="I78" s="452"/>
      <c r="J78" s="452"/>
      <c r="K78" s="452"/>
      <c r="L78" s="452"/>
      <c r="M78" s="452"/>
      <c r="N78" s="452"/>
      <c r="O78" s="452"/>
      <c r="P78" s="452"/>
    </row>
    <row r="79" spans="1:16" ht="20.25" customHeight="1">
      <c r="A79" s="24" t="s">
        <v>783</v>
      </c>
      <c r="B79" s="22" t="s">
        <v>784</v>
      </c>
      <c r="C79" s="374">
        <f>C78+C61+C44+C27</f>
        <v>0</v>
      </c>
      <c r="D79" s="374"/>
      <c r="E79" s="374">
        <f>E78+E61+E44+E27</f>
        <v>0</v>
      </c>
      <c r="F79" s="387">
        <f>F78+F61+F44+F27</f>
        <v>0</v>
      </c>
      <c r="G79" s="452"/>
      <c r="H79" s="452"/>
      <c r="I79" s="452"/>
      <c r="J79" s="452"/>
      <c r="K79" s="452"/>
      <c r="L79" s="452"/>
      <c r="M79" s="452"/>
      <c r="N79" s="452"/>
      <c r="O79" s="452"/>
      <c r="P79" s="452"/>
    </row>
    <row r="80" spans="1:16" ht="15" customHeight="1">
      <c r="A80" s="17" t="s">
        <v>785</v>
      </c>
      <c r="B80" s="22"/>
      <c r="C80" s="374"/>
      <c r="D80" s="374"/>
      <c r="E80" s="374"/>
      <c r="F80" s="387"/>
    </row>
    <row r="81" spans="1:6" ht="14.25" customHeight="1">
      <c r="A81" s="19" t="s">
        <v>772</v>
      </c>
      <c r="B81" s="23"/>
      <c r="C81" s="374"/>
      <c r="D81" s="374"/>
      <c r="E81" s="374"/>
      <c r="F81" s="387"/>
    </row>
    <row r="82" spans="1:6">
      <c r="A82" s="19" t="s">
        <v>773</v>
      </c>
      <c r="B82" s="23"/>
      <c r="C82" s="386"/>
      <c r="D82" s="386"/>
      <c r="E82" s="386"/>
      <c r="F82" s="388">
        <f>C82-E82</f>
        <v>0</v>
      </c>
    </row>
    <row r="83" spans="1:6">
      <c r="A83" s="19" t="s">
        <v>774</v>
      </c>
      <c r="B83" s="23"/>
      <c r="C83" s="386"/>
      <c r="D83" s="386"/>
      <c r="E83" s="386"/>
      <c r="F83" s="388">
        <f t="shared" ref="F83:F96" si="4">C83-E83</f>
        <v>0</v>
      </c>
    </row>
    <row r="84" spans="1:6">
      <c r="A84" s="19" t="s">
        <v>493</v>
      </c>
      <c r="B84" s="23"/>
      <c r="C84" s="386"/>
      <c r="D84" s="386"/>
      <c r="E84" s="386"/>
      <c r="F84" s="388">
        <f t="shared" si="4"/>
        <v>0</v>
      </c>
    </row>
    <row r="85" spans="1:6">
      <c r="A85" s="19" t="s">
        <v>496</v>
      </c>
      <c r="B85" s="23"/>
      <c r="C85" s="386"/>
      <c r="D85" s="386"/>
      <c r="E85" s="386"/>
      <c r="F85" s="388">
        <f t="shared" si="4"/>
        <v>0</v>
      </c>
    </row>
    <row r="86" spans="1:6">
      <c r="A86" s="19">
        <v>5</v>
      </c>
      <c r="B86" s="20"/>
      <c r="C86" s="386"/>
      <c r="D86" s="386"/>
      <c r="E86" s="386"/>
      <c r="F86" s="388">
        <f t="shared" si="4"/>
        <v>0</v>
      </c>
    </row>
    <row r="87" spans="1:6">
      <c r="A87" s="19">
        <v>6</v>
      </c>
      <c r="B87" s="20"/>
      <c r="C87" s="386"/>
      <c r="D87" s="386"/>
      <c r="E87" s="386"/>
      <c r="F87" s="388">
        <f t="shared" si="4"/>
        <v>0</v>
      </c>
    </row>
    <row r="88" spans="1:6">
      <c r="A88" s="19">
        <v>7</v>
      </c>
      <c r="B88" s="20"/>
      <c r="C88" s="386"/>
      <c r="D88" s="386"/>
      <c r="E88" s="386"/>
      <c r="F88" s="388">
        <f t="shared" si="4"/>
        <v>0</v>
      </c>
    </row>
    <row r="89" spans="1:6">
      <c r="A89" s="19">
        <v>8</v>
      </c>
      <c r="B89" s="20"/>
      <c r="C89" s="386"/>
      <c r="D89" s="386"/>
      <c r="E89" s="386"/>
      <c r="F89" s="388">
        <f t="shared" si="4"/>
        <v>0</v>
      </c>
    </row>
    <row r="90" spans="1:6" ht="12" customHeight="1">
      <c r="A90" s="19">
        <v>9</v>
      </c>
      <c r="B90" s="20"/>
      <c r="C90" s="386"/>
      <c r="D90" s="386"/>
      <c r="E90" s="386"/>
      <c r="F90" s="388">
        <f t="shared" si="4"/>
        <v>0</v>
      </c>
    </row>
    <row r="91" spans="1:6">
      <c r="A91" s="19">
        <v>10</v>
      </c>
      <c r="B91" s="20"/>
      <c r="C91" s="386"/>
      <c r="D91" s="386"/>
      <c r="E91" s="386"/>
      <c r="F91" s="388">
        <f t="shared" si="4"/>
        <v>0</v>
      </c>
    </row>
    <row r="92" spans="1:6" hidden="1">
      <c r="A92" s="19">
        <v>11</v>
      </c>
      <c r="B92" s="20"/>
      <c r="C92" s="386"/>
      <c r="D92" s="386"/>
      <c r="E92" s="386"/>
      <c r="F92" s="388">
        <f t="shared" si="4"/>
        <v>0</v>
      </c>
    </row>
    <row r="93" spans="1:6" hidden="1">
      <c r="A93" s="19">
        <v>12</v>
      </c>
      <c r="B93" s="20"/>
      <c r="C93" s="386"/>
      <c r="D93" s="386"/>
      <c r="E93" s="386"/>
      <c r="F93" s="388">
        <f t="shared" si="4"/>
        <v>0</v>
      </c>
    </row>
    <row r="94" spans="1:6" hidden="1">
      <c r="A94" s="19">
        <v>13</v>
      </c>
      <c r="B94" s="20"/>
      <c r="C94" s="386"/>
      <c r="D94" s="386"/>
      <c r="E94" s="386"/>
      <c r="F94" s="388">
        <f t="shared" si="4"/>
        <v>0</v>
      </c>
    </row>
    <row r="95" spans="1:6" ht="12" hidden="1" customHeight="1">
      <c r="A95" s="19">
        <v>14</v>
      </c>
      <c r="B95" s="20"/>
      <c r="C95" s="386"/>
      <c r="D95" s="386"/>
      <c r="E95" s="386"/>
      <c r="F95" s="388">
        <f t="shared" si="4"/>
        <v>0</v>
      </c>
    </row>
    <row r="96" spans="1:6" hidden="1">
      <c r="A96" s="19">
        <v>15</v>
      </c>
      <c r="B96" s="20"/>
      <c r="C96" s="386"/>
      <c r="D96" s="386"/>
      <c r="E96" s="386"/>
      <c r="F96" s="388">
        <f t="shared" si="4"/>
        <v>0</v>
      </c>
    </row>
    <row r="97" spans="1:16" ht="15" customHeight="1">
      <c r="A97" s="21" t="s">
        <v>508</v>
      </c>
      <c r="B97" s="22" t="s">
        <v>786</v>
      </c>
      <c r="C97" s="374">
        <f>SUM(C82:C96)</f>
        <v>0</v>
      </c>
      <c r="D97" s="374"/>
      <c r="E97" s="374">
        <f>SUM(E82:E96)</f>
        <v>0</v>
      </c>
      <c r="F97" s="387">
        <f>SUM(F82:F96)</f>
        <v>0</v>
      </c>
      <c r="G97" s="452"/>
      <c r="H97" s="452"/>
      <c r="I97" s="452"/>
      <c r="J97" s="452"/>
      <c r="K97" s="452"/>
      <c r="L97" s="452"/>
      <c r="M97" s="452"/>
      <c r="N97" s="452"/>
      <c r="O97" s="452"/>
      <c r="P97" s="452"/>
    </row>
    <row r="98" spans="1:16" ht="15.95" customHeight="1">
      <c r="A98" s="19" t="s">
        <v>776</v>
      </c>
      <c r="B98" s="23"/>
      <c r="C98" s="374"/>
      <c r="D98" s="374"/>
      <c r="E98" s="374"/>
      <c r="F98" s="387"/>
    </row>
    <row r="99" spans="1:16">
      <c r="A99" s="19" t="s">
        <v>487</v>
      </c>
      <c r="B99" s="23"/>
      <c r="C99" s="386"/>
      <c r="D99" s="386"/>
      <c r="E99" s="386"/>
      <c r="F99" s="388">
        <f>C99-E99</f>
        <v>0</v>
      </c>
    </row>
    <row r="100" spans="1:16">
      <c r="A100" s="19" t="s">
        <v>490</v>
      </c>
      <c r="B100" s="23"/>
      <c r="C100" s="386"/>
      <c r="D100" s="386"/>
      <c r="E100" s="386"/>
      <c r="F100" s="388">
        <f t="shared" ref="F100:F113" si="5">C100-E100</f>
        <v>0</v>
      </c>
    </row>
    <row r="101" spans="1:16">
      <c r="A101" s="19" t="s">
        <v>493</v>
      </c>
      <c r="B101" s="23"/>
      <c r="C101" s="386"/>
      <c r="D101" s="386"/>
      <c r="E101" s="386"/>
      <c r="F101" s="388">
        <f t="shared" si="5"/>
        <v>0</v>
      </c>
    </row>
    <row r="102" spans="1:16">
      <c r="A102" s="19" t="s">
        <v>496</v>
      </c>
      <c r="B102" s="23"/>
      <c r="C102" s="386"/>
      <c r="D102" s="386"/>
      <c r="E102" s="386"/>
      <c r="F102" s="388">
        <f t="shared" si="5"/>
        <v>0</v>
      </c>
    </row>
    <row r="103" spans="1:16">
      <c r="A103" s="19">
        <v>5</v>
      </c>
      <c r="B103" s="20"/>
      <c r="C103" s="386"/>
      <c r="D103" s="386"/>
      <c r="E103" s="386"/>
      <c r="F103" s="388">
        <f t="shared" si="5"/>
        <v>0</v>
      </c>
    </row>
    <row r="104" spans="1:16">
      <c r="A104" s="19">
        <v>6</v>
      </c>
      <c r="B104" s="20"/>
      <c r="C104" s="386"/>
      <c r="D104" s="386"/>
      <c r="E104" s="386"/>
      <c r="F104" s="388">
        <f t="shared" si="5"/>
        <v>0</v>
      </c>
    </row>
    <row r="105" spans="1:16">
      <c r="A105" s="19">
        <v>7</v>
      </c>
      <c r="B105" s="20"/>
      <c r="C105" s="386"/>
      <c r="D105" s="386"/>
      <c r="E105" s="386"/>
      <c r="F105" s="388">
        <f t="shared" si="5"/>
        <v>0</v>
      </c>
    </row>
    <row r="106" spans="1:16">
      <c r="A106" s="19">
        <v>8</v>
      </c>
      <c r="B106" s="20"/>
      <c r="C106" s="386"/>
      <c r="D106" s="386"/>
      <c r="E106" s="386"/>
      <c r="F106" s="388">
        <f t="shared" si="5"/>
        <v>0</v>
      </c>
    </row>
    <row r="107" spans="1:16" ht="12" customHeight="1">
      <c r="A107" s="19">
        <v>9</v>
      </c>
      <c r="B107" s="20"/>
      <c r="C107" s="386"/>
      <c r="D107" s="386"/>
      <c r="E107" s="386"/>
      <c r="F107" s="388">
        <f t="shared" si="5"/>
        <v>0</v>
      </c>
    </row>
    <row r="108" spans="1:16">
      <c r="A108" s="19">
        <v>10</v>
      </c>
      <c r="B108" s="20"/>
      <c r="C108" s="386"/>
      <c r="D108" s="386"/>
      <c r="E108" s="386"/>
      <c r="F108" s="388">
        <f t="shared" si="5"/>
        <v>0</v>
      </c>
    </row>
    <row r="109" spans="1:16" hidden="1">
      <c r="A109" s="19">
        <v>11</v>
      </c>
      <c r="B109" s="20"/>
      <c r="C109" s="386"/>
      <c r="D109" s="386"/>
      <c r="E109" s="386"/>
      <c r="F109" s="388">
        <f t="shared" si="5"/>
        <v>0</v>
      </c>
    </row>
    <row r="110" spans="1:16" hidden="1">
      <c r="A110" s="19">
        <v>12</v>
      </c>
      <c r="B110" s="20"/>
      <c r="C110" s="386"/>
      <c r="D110" s="386"/>
      <c r="E110" s="386"/>
      <c r="F110" s="388">
        <f t="shared" si="5"/>
        <v>0</v>
      </c>
    </row>
    <row r="111" spans="1:16" hidden="1">
      <c r="A111" s="19">
        <v>13</v>
      </c>
      <c r="B111" s="20"/>
      <c r="C111" s="386"/>
      <c r="D111" s="386"/>
      <c r="E111" s="386"/>
      <c r="F111" s="388">
        <f t="shared" si="5"/>
        <v>0</v>
      </c>
    </row>
    <row r="112" spans="1:16" ht="12" hidden="1" customHeight="1">
      <c r="A112" s="19">
        <v>14</v>
      </c>
      <c r="B112" s="20"/>
      <c r="C112" s="386"/>
      <c r="D112" s="386"/>
      <c r="E112" s="386"/>
      <c r="F112" s="388">
        <f t="shared" si="5"/>
        <v>0</v>
      </c>
    </row>
    <row r="113" spans="1:16" hidden="1">
      <c r="A113" s="19">
        <v>15</v>
      </c>
      <c r="B113" s="20"/>
      <c r="C113" s="386"/>
      <c r="D113" s="386"/>
      <c r="E113" s="386"/>
      <c r="F113" s="388">
        <f t="shared" si="5"/>
        <v>0</v>
      </c>
    </row>
    <row r="114" spans="1:16" ht="11.25" customHeight="1">
      <c r="A114" s="21" t="s">
        <v>525</v>
      </c>
      <c r="B114" s="22" t="s">
        <v>787</v>
      </c>
      <c r="C114" s="374">
        <f>SUM(C99:C113)</f>
        <v>0</v>
      </c>
      <c r="D114" s="374"/>
      <c r="E114" s="374">
        <f>SUM(E99:E113)</f>
        <v>0</v>
      </c>
      <c r="F114" s="387">
        <f>SUM(F99:F113)</f>
        <v>0</v>
      </c>
      <c r="G114" s="452"/>
      <c r="H114" s="452"/>
      <c r="I114" s="452"/>
      <c r="J114" s="452"/>
      <c r="K114" s="452"/>
      <c r="L114" s="452"/>
      <c r="M114" s="452"/>
      <c r="N114" s="452"/>
      <c r="O114" s="452"/>
      <c r="P114" s="452"/>
    </row>
    <row r="115" spans="1:16" ht="15" customHeight="1">
      <c r="A115" s="19" t="s">
        <v>778</v>
      </c>
      <c r="B115" s="23"/>
      <c r="C115" s="374"/>
      <c r="D115" s="374"/>
      <c r="E115" s="374"/>
      <c r="F115" s="387"/>
    </row>
    <row r="116" spans="1:16">
      <c r="A116" s="19" t="s">
        <v>487</v>
      </c>
      <c r="B116" s="23"/>
      <c r="C116" s="386"/>
      <c r="D116" s="386"/>
      <c r="E116" s="386"/>
      <c r="F116" s="388">
        <f>C116-E116</f>
        <v>0</v>
      </c>
    </row>
    <row r="117" spans="1:16">
      <c r="A117" s="19" t="s">
        <v>490</v>
      </c>
      <c r="B117" s="23"/>
      <c r="C117" s="386"/>
      <c r="D117" s="386"/>
      <c r="E117" s="386"/>
      <c r="F117" s="388">
        <f t="shared" ref="F117:F130" si="6">C117-E117</f>
        <v>0</v>
      </c>
    </row>
    <row r="118" spans="1:16">
      <c r="A118" s="19" t="s">
        <v>493</v>
      </c>
      <c r="B118" s="23"/>
      <c r="C118" s="386"/>
      <c r="D118" s="386"/>
      <c r="E118" s="386"/>
      <c r="F118" s="388">
        <f t="shared" si="6"/>
        <v>0</v>
      </c>
    </row>
    <row r="119" spans="1:16">
      <c r="A119" s="19" t="s">
        <v>496</v>
      </c>
      <c r="B119" s="23"/>
      <c r="C119" s="386"/>
      <c r="D119" s="386"/>
      <c r="E119" s="386"/>
      <c r="F119" s="388">
        <f t="shared" si="6"/>
        <v>0</v>
      </c>
    </row>
    <row r="120" spans="1:16">
      <c r="A120" s="19">
        <v>5</v>
      </c>
      <c r="B120" s="20"/>
      <c r="C120" s="386"/>
      <c r="D120" s="386"/>
      <c r="E120" s="386"/>
      <c r="F120" s="388">
        <f t="shared" si="6"/>
        <v>0</v>
      </c>
    </row>
    <row r="121" spans="1:16">
      <c r="A121" s="19">
        <v>6</v>
      </c>
      <c r="B121" s="20"/>
      <c r="C121" s="386"/>
      <c r="D121" s="386"/>
      <c r="E121" s="386"/>
      <c r="F121" s="388">
        <f t="shared" si="6"/>
        <v>0</v>
      </c>
    </row>
    <row r="122" spans="1:16">
      <c r="A122" s="19">
        <v>7</v>
      </c>
      <c r="B122" s="20"/>
      <c r="C122" s="386"/>
      <c r="D122" s="386"/>
      <c r="E122" s="386"/>
      <c r="F122" s="388">
        <f t="shared" si="6"/>
        <v>0</v>
      </c>
    </row>
    <row r="123" spans="1:16">
      <c r="A123" s="19">
        <v>8</v>
      </c>
      <c r="B123" s="20"/>
      <c r="C123" s="386"/>
      <c r="D123" s="386"/>
      <c r="E123" s="386"/>
      <c r="F123" s="388">
        <f t="shared" si="6"/>
        <v>0</v>
      </c>
    </row>
    <row r="124" spans="1:16" ht="12" customHeight="1">
      <c r="A124" s="19">
        <v>9</v>
      </c>
      <c r="B124" s="20"/>
      <c r="C124" s="386"/>
      <c r="D124" s="386"/>
      <c r="E124" s="386"/>
      <c r="F124" s="388">
        <f t="shared" si="6"/>
        <v>0</v>
      </c>
    </row>
    <row r="125" spans="1:16">
      <c r="A125" s="19">
        <v>10</v>
      </c>
      <c r="B125" s="20"/>
      <c r="C125" s="386"/>
      <c r="D125" s="386"/>
      <c r="E125" s="386"/>
      <c r="F125" s="388">
        <f t="shared" si="6"/>
        <v>0</v>
      </c>
    </row>
    <row r="126" spans="1:16" hidden="1">
      <c r="A126" s="19">
        <v>11</v>
      </c>
      <c r="B126" s="20"/>
      <c r="C126" s="386"/>
      <c r="D126" s="386"/>
      <c r="E126" s="386"/>
      <c r="F126" s="388">
        <f t="shared" si="6"/>
        <v>0</v>
      </c>
    </row>
    <row r="127" spans="1:16" hidden="1">
      <c r="A127" s="19">
        <v>12</v>
      </c>
      <c r="B127" s="20"/>
      <c r="C127" s="386"/>
      <c r="D127" s="386"/>
      <c r="E127" s="386"/>
      <c r="F127" s="388">
        <f t="shared" si="6"/>
        <v>0</v>
      </c>
    </row>
    <row r="128" spans="1:16" hidden="1">
      <c r="A128" s="19">
        <v>13</v>
      </c>
      <c r="B128" s="20"/>
      <c r="C128" s="386"/>
      <c r="D128" s="386"/>
      <c r="E128" s="386"/>
      <c r="F128" s="388">
        <f t="shared" si="6"/>
        <v>0</v>
      </c>
    </row>
    <row r="129" spans="1:16" ht="12" hidden="1" customHeight="1">
      <c r="A129" s="19">
        <v>14</v>
      </c>
      <c r="B129" s="20"/>
      <c r="C129" s="386"/>
      <c r="D129" s="386"/>
      <c r="E129" s="386"/>
      <c r="F129" s="388">
        <f t="shared" si="6"/>
        <v>0</v>
      </c>
    </row>
    <row r="130" spans="1:16" hidden="1">
      <c r="A130" s="19">
        <v>15</v>
      </c>
      <c r="B130" s="20"/>
      <c r="C130" s="386"/>
      <c r="D130" s="386"/>
      <c r="E130" s="386"/>
      <c r="F130" s="388">
        <f t="shared" si="6"/>
        <v>0</v>
      </c>
    </row>
    <row r="131" spans="1:16" ht="15.95" customHeight="1">
      <c r="A131" s="21" t="s">
        <v>544</v>
      </c>
      <c r="B131" s="22" t="s">
        <v>788</v>
      </c>
      <c r="C131" s="374">
        <f>SUM(C116:C130)</f>
        <v>0</v>
      </c>
      <c r="D131" s="374"/>
      <c r="E131" s="374">
        <f>SUM(E116:E130)</f>
        <v>0</v>
      </c>
      <c r="F131" s="387">
        <f>SUM(F116:F130)</f>
        <v>0</v>
      </c>
      <c r="G131" s="452"/>
      <c r="H131" s="452"/>
      <c r="I131" s="452"/>
      <c r="J131" s="452"/>
      <c r="K131" s="452"/>
      <c r="L131" s="452"/>
      <c r="M131" s="452"/>
      <c r="N131" s="452"/>
      <c r="O131" s="452"/>
      <c r="P131" s="452"/>
    </row>
    <row r="132" spans="1:16" ht="12.75" customHeight="1">
      <c r="A132" s="19" t="s">
        <v>780</v>
      </c>
      <c r="B132" s="23"/>
      <c r="C132" s="374"/>
      <c r="D132" s="374"/>
      <c r="E132" s="374"/>
      <c r="F132" s="387"/>
    </row>
    <row r="133" spans="1:16">
      <c r="A133" s="19" t="s">
        <v>487</v>
      </c>
      <c r="B133" s="23"/>
      <c r="C133" s="386"/>
      <c r="D133" s="386"/>
      <c r="E133" s="386"/>
      <c r="F133" s="388">
        <f>C133-E133</f>
        <v>0</v>
      </c>
    </row>
    <row r="134" spans="1:16">
      <c r="A134" s="19" t="s">
        <v>490</v>
      </c>
      <c r="B134" s="23"/>
      <c r="C134" s="386"/>
      <c r="D134" s="386"/>
      <c r="E134" s="386"/>
      <c r="F134" s="388">
        <f t="shared" ref="F134:F147" si="7">C134-E134</f>
        <v>0</v>
      </c>
    </row>
    <row r="135" spans="1:16">
      <c r="A135" s="19" t="s">
        <v>493</v>
      </c>
      <c r="B135" s="23"/>
      <c r="C135" s="386"/>
      <c r="D135" s="386"/>
      <c r="E135" s="386"/>
      <c r="F135" s="388">
        <f t="shared" si="7"/>
        <v>0</v>
      </c>
    </row>
    <row r="136" spans="1:16">
      <c r="A136" s="19" t="s">
        <v>496</v>
      </c>
      <c r="B136" s="23"/>
      <c r="C136" s="386"/>
      <c r="D136" s="386"/>
      <c r="E136" s="386"/>
      <c r="F136" s="388">
        <f t="shared" si="7"/>
        <v>0</v>
      </c>
    </row>
    <row r="137" spans="1:16">
      <c r="A137" s="19">
        <v>5</v>
      </c>
      <c r="B137" s="20"/>
      <c r="C137" s="386"/>
      <c r="D137" s="386"/>
      <c r="E137" s="386"/>
      <c r="F137" s="388">
        <f t="shared" si="7"/>
        <v>0</v>
      </c>
    </row>
    <row r="138" spans="1:16">
      <c r="A138" s="19">
        <v>6</v>
      </c>
      <c r="B138" s="20"/>
      <c r="C138" s="386"/>
      <c r="D138" s="386"/>
      <c r="E138" s="386"/>
      <c r="F138" s="388">
        <f t="shared" si="7"/>
        <v>0</v>
      </c>
    </row>
    <row r="139" spans="1:16">
      <c r="A139" s="19">
        <v>7</v>
      </c>
      <c r="B139" s="20"/>
      <c r="C139" s="386"/>
      <c r="D139" s="386"/>
      <c r="E139" s="386"/>
      <c r="F139" s="388">
        <f t="shared" si="7"/>
        <v>0</v>
      </c>
    </row>
    <row r="140" spans="1:16">
      <c r="A140" s="19">
        <v>8</v>
      </c>
      <c r="B140" s="20"/>
      <c r="C140" s="386"/>
      <c r="D140" s="386"/>
      <c r="E140" s="386"/>
      <c r="F140" s="388">
        <f t="shared" si="7"/>
        <v>0</v>
      </c>
    </row>
    <row r="141" spans="1:16" ht="12" customHeight="1">
      <c r="A141" s="19">
        <v>9</v>
      </c>
      <c r="B141" s="20"/>
      <c r="C141" s="386"/>
      <c r="D141" s="386"/>
      <c r="E141" s="386"/>
      <c r="F141" s="388">
        <f t="shared" si="7"/>
        <v>0</v>
      </c>
    </row>
    <row r="142" spans="1:16">
      <c r="A142" s="19">
        <v>10</v>
      </c>
      <c r="B142" s="20"/>
      <c r="C142" s="386"/>
      <c r="D142" s="386"/>
      <c r="E142" s="386"/>
      <c r="F142" s="388">
        <f t="shared" si="7"/>
        <v>0</v>
      </c>
    </row>
    <row r="143" spans="1:16" hidden="1">
      <c r="A143" s="19">
        <v>11</v>
      </c>
      <c r="B143" s="20"/>
      <c r="C143" s="386"/>
      <c r="D143" s="386"/>
      <c r="E143" s="386"/>
      <c r="F143" s="388">
        <f t="shared" si="7"/>
        <v>0</v>
      </c>
    </row>
    <row r="144" spans="1:16" hidden="1">
      <c r="A144" s="19">
        <v>12</v>
      </c>
      <c r="B144" s="20"/>
      <c r="C144" s="386"/>
      <c r="D144" s="386"/>
      <c r="E144" s="386"/>
      <c r="F144" s="388">
        <f t="shared" si="7"/>
        <v>0</v>
      </c>
    </row>
    <row r="145" spans="1:16" hidden="1">
      <c r="A145" s="19">
        <v>13</v>
      </c>
      <c r="B145" s="20"/>
      <c r="C145" s="386"/>
      <c r="D145" s="386"/>
      <c r="E145" s="386"/>
      <c r="F145" s="388">
        <f t="shared" si="7"/>
        <v>0</v>
      </c>
    </row>
    <row r="146" spans="1:16" ht="12" hidden="1" customHeight="1">
      <c r="A146" s="19">
        <v>14</v>
      </c>
      <c r="B146" s="20"/>
      <c r="C146" s="386"/>
      <c r="D146" s="386"/>
      <c r="E146" s="386"/>
      <c r="F146" s="388">
        <f t="shared" si="7"/>
        <v>0</v>
      </c>
    </row>
    <row r="147" spans="1:16" hidden="1">
      <c r="A147" s="19">
        <v>15</v>
      </c>
      <c r="B147" s="20"/>
      <c r="C147" s="386"/>
      <c r="D147" s="386"/>
      <c r="E147" s="386"/>
      <c r="F147" s="388">
        <f t="shared" si="7"/>
        <v>0</v>
      </c>
    </row>
    <row r="148" spans="1:16" ht="17.45" customHeight="1">
      <c r="A148" s="21" t="s">
        <v>781</v>
      </c>
      <c r="B148" s="22" t="s">
        <v>789</v>
      </c>
      <c r="C148" s="374">
        <f>SUM(C133:C147)</f>
        <v>0</v>
      </c>
      <c r="D148" s="374"/>
      <c r="E148" s="374">
        <f>SUM(E133:E147)</f>
        <v>0</v>
      </c>
      <c r="F148" s="387">
        <f>SUM(F133:F147)</f>
        <v>0</v>
      </c>
      <c r="G148" s="452"/>
      <c r="H148" s="452"/>
      <c r="I148" s="452"/>
      <c r="J148" s="452"/>
      <c r="K148" s="452"/>
      <c r="L148" s="452"/>
      <c r="M148" s="452"/>
      <c r="N148" s="452"/>
      <c r="O148" s="452"/>
      <c r="P148" s="452"/>
    </row>
    <row r="149" spans="1:16" ht="19.5" customHeight="1">
      <c r="A149" s="24" t="s">
        <v>790</v>
      </c>
      <c r="B149" s="22" t="s">
        <v>791</v>
      </c>
      <c r="C149" s="374">
        <f>C148+C131+C114+C97</f>
        <v>0</v>
      </c>
      <c r="D149" s="374"/>
      <c r="E149" s="374">
        <f>E148+E131+E114+E97</f>
        <v>0</v>
      </c>
      <c r="F149" s="387">
        <f>F148+F131+F114+F97</f>
        <v>0</v>
      </c>
      <c r="G149" s="452"/>
      <c r="H149" s="452"/>
      <c r="I149" s="452"/>
      <c r="J149" s="452"/>
      <c r="K149" s="452"/>
      <c r="L149" s="452"/>
      <c r="M149" s="452"/>
      <c r="N149" s="452"/>
      <c r="O149" s="452"/>
      <c r="P149" s="452"/>
    </row>
    <row r="150" spans="1:16" ht="31.9" customHeight="1">
      <c r="A150" s="25"/>
      <c r="B150" s="26"/>
      <c r="C150" s="27"/>
      <c r="D150" s="27"/>
      <c r="E150" s="27"/>
      <c r="F150" s="27"/>
    </row>
    <row r="151" spans="1:16">
      <c r="A151" s="397" t="str">
        <f>'справка №1-БАЛАНС'!A98</f>
        <v>Дата на съставяне: 26.04.2016 г.</v>
      </c>
      <c r="B151" s="398"/>
      <c r="C151" s="616" t="s">
        <v>792</v>
      </c>
      <c r="D151" s="616"/>
      <c r="E151" s="616"/>
      <c r="F151" s="616"/>
    </row>
    <row r="152" spans="1:16">
      <c r="A152" s="397"/>
      <c r="B152" s="398"/>
      <c r="C152" s="557"/>
      <c r="D152" s="557"/>
      <c r="E152" s="557"/>
      <c r="F152" s="557"/>
    </row>
    <row r="153" spans="1:16">
      <c r="A153" s="453"/>
      <c r="B153" s="454"/>
      <c r="C153" s="453"/>
      <c r="D153" s="453"/>
      <c r="E153" s="453"/>
      <c r="F153" s="453"/>
    </row>
    <row r="154" spans="1:16">
      <c r="A154" s="453"/>
      <c r="B154" s="454"/>
      <c r="C154" s="616" t="s">
        <v>800</v>
      </c>
      <c r="D154" s="616"/>
      <c r="E154" s="616"/>
      <c r="F154" s="616"/>
    </row>
    <row r="155" spans="1:16">
      <c r="C155" s="453"/>
      <c r="E155" s="453"/>
    </row>
  </sheetData>
  <mergeCells count="4">
    <mergeCell ref="B5:D5"/>
    <mergeCell ref="B6:C6"/>
    <mergeCell ref="C154:F154"/>
    <mergeCell ref="C151:F151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F26 C29:F43 C46:F60 C63:F77 C82:F96 C99:F113 C116:F130 C133:F147">
      <formula1>0</formula1>
      <formula2>9999999999999990</formula2>
    </dataValidation>
  </dataValidations>
  <printOptions horizontalCentered="1"/>
  <pageMargins left="0.23622047244094491" right="0.23622047244094491" top="0.23622047244094491" bottom="0.23622047244094491" header="0.31496062992125984" footer="0.51181102362204722"/>
  <pageSetup paperSize="9" scale="52" orientation="portrait" r:id="rId1"/>
  <headerFooter alignWithMargins="0">
    <oddHeader>&amp;R&amp;"Times New Roman Cyr,Regular"&amp;9СПРАВКА ПО ОБРАЗЕЦ № 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справка №1-БАЛАНС</vt:lpstr>
      <vt:lpstr>справка №2-ОТЧЕТ ЗА ДОХОДИТЕ</vt:lpstr>
      <vt:lpstr>справка №3-ОПП по прекия метод</vt:lpstr>
      <vt:lpstr>Справка 4-ОСК</vt:lpstr>
      <vt:lpstr>справка №5</vt:lpstr>
      <vt:lpstr>справка №6</vt:lpstr>
      <vt:lpstr>справка №7</vt:lpstr>
      <vt:lpstr>справка №8</vt:lpstr>
      <vt:lpstr>_1_0011</vt:lpstr>
      <vt:lpstr>'справка №3-ОПП по прекия метод'!Print_Area</vt:lpstr>
      <vt:lpstr>'справка №6'!Print_Area</vt:lpstr>
      <vt:lpstr>'справка №7'!Print_Area</vt:lpstr>
      <vt:lpstr>'справка №8'!Print_Area</vt:lpstr>
      <vt:lpstr>'справка №1-БАЛАНС'!Print_Titles</vt:lpstr>
    </vt:vector>
  </TitlesOfParts>
  <Company>KD-1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Q1 2004</dc:subject>
  <dc:creator>Ilonka Tzekova</dc:creator>
  <cp:lastModifiedBy>Anna Boneva</cp:lastModifiedBy>
  <cp:lastPrinted>2016-04-26T09:23:04Z</cp:lastPrinted>
  <dcterms:created xsi:type="dcterms:W3CDTF">2000-06-29T12:02:40Z</dcterms:created>
  <dcterms:modified xsi:type="dcterms:W3CDTF">2016-04-26T09:23:24Z</dcterms:modified>
</cp:coreProperties>
</file>