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4265" windowHeight="13770" tabRatio="829" activeTab="1"/>
  </bookViews>
  <sheets>
    <sheet name="справка №1-БАЛАНС КФН" sheetId="1" r:id="rId1"/>
    <sheet name="справка №2-ОТЧЕТ ЗА ДОХОДИТЕКФН" sheetId="2" r:id="rId2"/>
    <sheet name="справка №3-ОПП по прекия метод" sheetId="3" r:id="rId3"/>
    <sheet name="справка №4-ОСККФН" sheetId="4" r:id="rId4"/>
    <sheet name="справка №5 КФН" sheetId="5" r:id="rId5"/>
    <sheet name="справка №6 КФН" sheetId="6" r:id="rId6"/>
    <sheet name="справка №7 КФН" sheetId="7" r:id="rId7"/>
    <sheet name="справка №8 КФН" sheetId="8" r:id="rId8"/>
  </sheets>
  <definedNames>
    <definedName name="_xlnm.Print_Area" localSheetId="0">'справка №1-БАЛАНС КФН'!$A$1:$H$99</definedName>
    <definedName name="_xlnm.Print_Area" localSheetId="1">'справка №2-ОТЧЕТ ЗА ДОХОДИТЕКФН'!$A$1:$H$51</definedName>
    <definedName name="_xlnm.Print_Area" localSheetId="2">'справка №3-ОПП по прекия метод'!$A$1:$D$53</definedName>
    <definedName name="_xlnm.Print_Area" localSheetId="5">'справка №6 КФН'!$A$1:$F$112</definedName>
    <definedName name="_xlnm.Print_Area" localSheetId="6">'справка №7 КФН'!$A$1:$I$32</definedName>
  </definedNames>
  <calcPr fullCalcOnLoad="1"/>
</workbook>
</file>

<file path=xl/sharedStrings.xml><?xml version="1.0" encoding="utf-8"?>
<sst xmlns="http://schemas.openxmlformats.org/spreadsheetml/2006/main" count="1053" uniqueCount="875">
  <si>
    <t>Сгради и конструкции</t>
  </si>
  <si>
    <t>Транспортни средства</t>
  </si>
  <si>
    <t xml:space="preserve"> </t>
  </si>
  <si>
    <t>Активи по отсрочени данъци</t>
  </si>
  <si>
    <t>Общо собствен капитал</t>
  </si>
  <si>
    <t>Код на реда</t>
  </si>
  <si>
    <t>2-1560</t>
  </si>
  <si>
    <t>3-2201</t>
  </si>
  <si>
    <t>1-0031</t>
  </si>
  <si>
    <t xml:space="preserve">1. Инвестиции в: </t>
  </si>
  <si>
    <t xml:space="preserve">РАЗХОДИ </t>
  </si>
  <si>
    <t>3. Услуги</t>
  </si>
  <si>
    <t>1-0021</t>
  </si>
  <si>
    <t>Права върху собственост</t>
  </si>
  <si>
    <t>1. Права върху собственост</t>
  </si>
  <si>
    <t>3-2201-1</t>
  </si>
  <si>
    <t>1-0032</t>
  </si>
  <si>
    <t>дъщерни предприятия</t>
  </si>
  <si>
    <t>а</t>
  </si>
  <si>
    <t>2-1170</t>
  </si>
  <si>
    <t xml:space="preserve">8. Други, в т.ч.: </t>
  </si>
  <si>
    <t>1-0022</t>
  </si>
  <si>
    <t>Програмни продукти</t>
  </si>
  <si>
    <t>2. Програмни продукти</t>
  </si>
  <si>
    <t>3-2202</t>
  </si>
  <si>
    <t>1-0033</t>
  </si>
  <si>
    <t>смесени предприятия</t>
  </si>
  <si>
    <t>А. Разходи за дейността</t>
  </si>
  <si>
    <t>2-1556</t>
  </si>
  <si>
    <t xml:space="preserve">4. Други </t>
  </si>
  <si>
    <t>1-0011</t>
  </si>
  <si>
    <t>1. Земи (терени )</t>
  </si>
  <si>
    <t>3-2203</t>
  </si>
  <si>
    <t>1-0034</t>
  </si>
  <si>
    <t>асоциирани предприятия</t>
  </si>
  <si>
    <t>I. Разходи по икономически елементи</t>
  </si>
  <si>
    <t>1-0012</t>
  </si>
  <si>
    <t>2. Сгради и конструкции</t>
  </si>
  <si>
    <t>1-0020</t>
  </si>
  <si>
    <t>3-2206</t>
  </si>
  <si>
    <t>1-0035</t>
  </si>
  <si>
    <t>други предприятия</t>
  </si>
  <si>
    <t>2-1120</t>
  </si>
  <si>
    <t>1. Разходи за материали</t>
  </si>
  <si>
    <t>1-0013</t>
  </si>
  <si>
    <t xml:space="preserve">3. Машини и оборудване </t>
  </si>
  <si>
    <t>3-2206-1</t>
  </si>
  <si>
    <t>1-0042</t>
  </si>
  <si>
    <t xml:space="preserve">2. Държани до настъпване на падеж </t>
  </si>
  <si>
    <t>2-1130</t>
  </si>
  <si>
    <t xml:space="preserve">2. Разходи за външни услуги </t>
  </si>
  <si>
    <t>1-0014</t>
  </si>
  <si>
    <t>Съоръжения</t>
  </si>
  <si>
    <t>4. Съоръжения</t>
  </si>
  <si>
    <t>3-2204</t>
  </si>
  <si>
    <t>1-0042-1</t>
  </si>
  <si>
    <t xml:space="preserve">държавни ценни книжа </t>
  </si>
  <si>
    <t>2-1160</t>
  </si>
  <si>
    <t>3. Разходи за амортизации</t>
  </si>
  <si>
    <t>1-0015</t>
  </si>
  <si>
    <t xml:space="preserve">5. Транспортни средства </t>
  </si>
  <si>
    <t>3-2204-1</t>
  </si>
  <si>
    <t>1-0042-2</t>
  </si>
  <si>
    <t xml:space="preserve">облигации, в т.ч.: </t>
  </si>
  <si>
    <t>2-1140</t>
  </si>
  <si>
    <t>4. Разходи за възнаграждения</t>
  </si>
  <si>
    <t>1-0017-1</t>
  </si>
  <si>
    <t>Стопански инвентар</t>
  </si>
  <si>
    <t>6. Стопански инвентар</t>
  </si>
  <si>
    <t>3-2205</t>
  </si>
  <si>
    <t>1-0042-3</t>
  </si>
  <si>
    <t xml:space="preserve">общински облигации </t>
  </si>
  <si>
    <t>2-1150</t>
  </si>
  <si>
    <t>5. Разходи за осигуровки</t>
  </si>
  <si>
    <t>1-0018</t>
  </si>
  <si>
    <t>3-2208</t>
  </si>
  <si>
    <t>1-0042-4</t>
  </si>
  <si>
    <t>други инвестиции, държани до настъпване на падеж</t>
  </si>
  <si>
    <t>2-1010</t>
  </si>
  <si>
    <t>6. Балансова стойност на продадени активи (без продукция)</t>
  </si>
  <si>
    <t>2-1710</t>
  </si>
  <si>
    <t xml:space="preserve">1. Приходи от лихви </t>
  </si>
  <si>
    <t>1-0017</t>
  </si>
  <si>
    <t xml:space="preserve">Други </t>
  </si>
  <si>
    <t xml:space="preserve">8. Други </t>
  </si>
  <si>
    <t>3-2200</t>
  </si>
  <si>
    <t>1-0042-5</t>
  </si>
  <si>
    <t xml:space="preserve">3. Други </t>
  </si>
  <si>
    <t>2-1030</t>
  </si>
  <si>
    <t>7. Изменение на запасите от продукция и незавършено производство</t>
  </si>
  <si>
    <t>2-1721</t>
  </si>
  <si>
    <t xml:space="preserve">2. Приходи от дивиденти </t>
  </si>
  <si>
    <t>1-0010</t>
  </si>
  <si>
    <t>Общо за група I:</t>
  </si>
  <si>
    <t>1-0060</t>
  </si>
  <si>
    <t>2-1745</t>
  </si>
  <si>
    <t xml:space="preserve">5. Други </t>
  </si>
  <si>
    <t>1-0041</t>
  </si>
  <si>
    <t xml:space="preserve">II. Инвестиционни имоти </t>
  </si>
  <si>
    <t>3-2301</t>
  </si>
  <si>
    <t>2-1171</t>
  </si>
  <si>
    <t xml:space="preserve">обезценка на активи </t>
  </si>
  <si>
    <t>3-2301-1</t>
  </si>
  <si>
    <t>2-1172</t>
  </si>
  <si>
    <t>провизии</t>
  </si>
  <si>
    <t>2-1730</t>
  </si>
  <si>
    <t>3. Положителни разлики от операции с финансови активи и инструменти</t>
  </si>
  <si>
    <t>3-2302</t>
  </si>
  <si>
    <t>2-1100</t>
  </si>
  <si>
    <t>2-1740</t>
  </si>
  <si>
    <t>4. Положителни разлики от промяна на валутни курсове</t>
  </si>
  <si>
    <t>3-2302-1</t>
  </si>
  <si>
    <t>1-0071</t>
  </si>
  <si>
    <t>3-2302-2</t>
  </si>
  <si>
    <t>1-0073</t>
  </si>
  <si>
    <t>II. Финансови   разходи</t>
  </si>
  <si>
    <t>3-2302-3</t>
  </si>
  <si>
    <t>2-1210</t>
  </si>
  <si>
    <t>1. Разходи за лихви</t>
  </si>
  <si>
    <t>3-2302-4</t>
  </si>
  <si>
    <t>1-0416</t>
  </si>
  <si>
    <t xml:space="preserve">I. Невнесен капитал </t>
  </si>
  <si>
    <t>2-1220</t>
  </si>
  <si>
    <t>2. Отрицателни разлики от операции с финансови активи и инструменти</t>
  </si>
  <si>
    <t>3-2303</t>
  </si>
  <si>
    <t>II. Нетекущи търговски и други вземания</t>
  </si>
  <si>
    <t>2-1230</t>
  </si>
  <si>
    <t>3. Отрицателни разлики от промяна на валутни курсове</t>
  </si>
  <si>
    <t>3-2305</t>
  </si>
  <si>
    <t>1. Вземания от свързани предприятия, в т.ч.:</t>
  </si>
  <si>
    <t>2-1240</t>
  </si>
  <si>
    <t>3-2306</t>
  </si>
  <si>
    <t>2-1200</t>
  </si>
  <si>
    <t>Общо за група II:</t>
  </si>
  <si>
    <t>3-2300</t>
  </si>
  <si>
    <t>6-2241</t>
  </si>
  <si>
    <t>2-1300</t>
  </si>
  <si>
    <t>Б. Общо разходи за дейността (I + II)</t>
  </si>
  <si>
    <t>3-2401</t>
  </si>
  <si>
    <t>1-0040</t>
  </si>
  <si>
    <t>3-2401-1</t>
  </si>
  <si>
    <t>1-0046-1</t>
  </si>
  <si>
    <t>2-1310</t>
  </si>
  <si>
    <t>В.  Печалба от дейността</t>
  </si>
  <si>
    <t>3-2403</t>
  </si>
  <si>
    <t>6-2023</t>
  </si>
  <si>
    <t xml:space="preserve">   - други</t>
  </si>
  <si>
    <t>2-1250-1</t>
  </si>
  <si>
    <t>III. Дял от печалбата на асоциирани и съвместни предприятия</t>
  </si>
  <si>
    <t>3-2403-1</t>
  </si>
  <si>
    <t>2-1250</t>
  </si>
  <si>
    <t>IV. Извънредни разходи</t>
  </si>
  <si>
    <t>3-2405</t>
  </si>
  <si>
    <t>1-0045</t>
  </si>
  <si>
    <t>2. Вземания от предоставени търговски заеми</t>
  </si>
  <si>
    <t>2-1350</t>
  </si>
  <si>
    <t>Г. Общо разходи  (Б+ III +IV)</t>
  </si>
  <si>
    <t>3-2404</t>
  </si>
  <si>
    <t>1-0046</t>
  </si>
  <si>
    <t>3. Други дългосрочни вземания, в т.ч.:</t>
  </si>
  <si>
    <t>2-1400</t>
  </si>
  <si>
    <t>Д. Печалба преди облагане с данъци</t>
  </si>
  <si>
    <t>3-2404-1</t>
  </si>
  <si>
    <t>2-1450</t>
  </si>
  <si>
    <t>V. Разходи за данъци</t>
  </si>
  <si>
    <t>3-2407</t>
  </si>
  <si>
    <t>2-1451</t>
  </si>
  <si>
    <t xml:space="preserve">1.Разходи за текущи корпоративни данъци върху печалбата </t>
  </si>
  <si>
    <t>3-2400</t>
  </si>
  <si>
    <t>III. Данъчни активи</t>
  </si>
  <si>
    <t>2-1452</t>
  </si>
  <si>
    <t xml:space="preserve">2. Разход /(икономия) на отсрочени корпоративни данъци върху печалбата  </t>
  </si>
  <si>
    <t>3-2500</t>
  </si>
  <si>
    <t>1-0060-1</t>
  </si>
  <si>
    <t>2-1453</t>
  </si>
  <si>
    <t>3. Други</t>
  </si>
  <si>
    <t>3-2600</t>
  </si>
  <si>
    <t>IV. Текущи търговски и  други вземания</t>
  </si>
  <si>
    <t>2-0454</t>
  </si>
  <si>
    <t>E. Печалба след облагане с данъци (Д - V)</t>
  </si>
  <si>
    <t>3-2700</t>
  </si>
  <si>
    <t>1. Вземания от свързани предприятия,  в т.ч.:</t>
  </si>
  <si>
    <t>2-0454-1</t>
  </si>
  <si>
    <t xml:space="preserve">в т.ч. за малцинствено участие </t>
  </si>
  <si>
    <t>3-2700-1</t>
  </si>
  <si>
    <t>2-0454-2</t>
  </si>
  <si>
    <t xml:space="preserve">Ж. Нетна печалба за периода </t>
  </si>
  <si>
    <t>2. Вземания по търговски заеми</t>
  </si>
  <si>
    <t>3-2700-2</t>
  </si>
  <si>
    <t>2-1500</t>
  </si>
  <si>
    <t>Всичко (Г+ V + Е):</t>
  </si>
  <si>
    <t>6-2033</t>
  </si>
  <si>
    <t xml:space="preserve">ПРИХОДИ </t>
  </si>
  <si>
    <t xml:space="preserve">  - други</t>
  </si>
  <si>
    <t>1-0160</t>
  </si>
  <si>
    <t>А. Приходи от дейността</t>
  </si>
  <si>
    <t>1-0082</t>
  </si>
  <si>
    <t xml:space="preserve">2. Вземания от клиенти и доставчици </t>
  </si>
  <si>
    <t>I. Нетни приходи от продажби на:</t>
  </si>
  <si>
    <t>1-0086-1</t>
  </si>
  <si>
    <t>3. Вземания от предоставени аванси</t>
  </si>
  <si>
    <t>2-1551</t>
  </si>
  <si>
    <t>1. Продукция</t>
  </si>
  <si>
    <t>1-0040-1</t>
  </si>
  <si>
    <t>1-0083</t>
  </si>
  <si>
    <t>4. Вземания от предоставени търговски заеми</t>
  </si>
  <si>
    <t>2-1552</t>
  </si>
  <si>
    <t>2. Стоки</t>
  </si>
  <si>
    <t>1. Материали</t>
  </si>
  <si>
    <t>6-2039</t>
  </si>
  <si>
    <t>5. Съдебни вземания</t>
  </si>
  <si>
    <t>1-0072</t>
  </si>
  <si>
    <t>2. Продукция</t>
  </si>
  <si>
    <t>6-2040</t>
  </si>
  <si>
    <t>6. Присъдени вземания</t>
  </si>
  <si>
    <t>3. Стоки</t>
  </si>
  <si>
    <t>1-0085</t>
  </si>
  <si>
    <t>7. Данъци за възстановяване, в т.ч.:</t>
  </si>
  <si>
    <t>2-1610</t>
  </si>
  <si>
    <t>6-2043</t>
  </si>
  <si>
    <t>6-2044</t>
  </si>
  <si>
    <t>2-1620</t>
  </si>
  <si>
    <t xml:space="preserve">II. Приходи от финансирания </t>
  </si>
  <si>
    <t>6-2045</t>
  </si>
  <si>
    <t>2-1621</t>
  </si>
  <si>
    <t xml:space="preserve">в т.ч. от правителството </t>
  </si>
  <si>
    <t>6-2046</t>
  </si>
  <si>
    <t>1-0076</t>
  </si>
  <si>
    <t>1-0086</t>
  </si>
  <si>
    <t>8. Други краткосрочни вземания, в т.ч.:</t>
  </si>
  <si>
    <t>III. Финансови   приходи</t>
  </si>
  <si>
    <t>1-0074</t>
  </si>
  <si>
    <t xml:space="preserve">5. Биологични активи </t>
  </si>
  <si>
    <t>6-2048</t>
  </si>
  <si>
    <t>1-0077</t>
  </si>
  <si>
    <t>6. Други</t>
  </si>
  <si>
    <t>6-2049</t>
  </si>
  <si>
    <t>1-0070</t>
  </si>
  <si>
    <t>6-2050</t>
  </si>
  <si>
    <t>6-2051</t>
  </si>
  <si>
    <t>1-0151</t>
  </si>
  <si>
    <t>1. Парични средства в брой</t>
  </si>
  <si>
    <t>2-1700</t>
  </si>
  <si>
    <t>Общо за група III:</t>
  </si>
  <si>
    <t xml:space="preserve">  - от продажби</t>
  </si>
  <si>
    <t xml:space="preserve">III.Финансови активи </t>
  </si>
  <si>
    <t>1-0093</t>
  </si>
  <si>
    <t>1. Финансови активи, държани за търгуване в т. ч.</t>
  </si>
  <si>
    <t>1-0093-1</t>
  </si>
  <si>
    <t>7-3006</t>
  </si>
  <si>
    <t>2-1600</t>
  </si>
  <si>
    <t>Б.   Общо приходи от дейността (I + II + III):</t>
  </si>
  <si>
    <t>7-3007</t>
  </si>
  <si>
    <t>7-3008</t>
  </si>
  <si>
    <t>2-1810</t>
  </si>
  <si>
    <t>В. Загуба от дейността</t>
  </si>
  <si>
    <t>1-0093-2</t>
  </si>
  <si>
    <t>2-1810-1</t>
  </si>
  <si>
    <t>IV. Дял от загубата на асоциирани и съвместни предприятия</t>
  </si>
  <si>
    <t>1-0093-3</t>
  </si>
  <si>
    <t>2-1750</t>
  </si>
  <si>
    <t xml:space="preserve">V. Извънредни приходи </t>
  </si>
  <si>
    <t>1-0093-4</t>
  </si>
  <si>
    <t xml:space="preserve">2. Финансови активи, обявени за продажба  </t>
  </si>
  <si>
    <t>2-1800</t>
  </si>
  <si>
    <t>Г. Общо приходи   (Б + IV + V)</t>
  </si>
  <si>
    <t>7-3001</t>
  </si>
  <si>
    <t>2-1850</t>
  </si>
  <si>
    <t xml:space="preserve">Д. Загуба преди облагане с данъци </t>
  </si>
  <si>
    <t>7-3005</t>
  </si>
  <si>
    <t>1-0095</t>
  </si>
  <si>
    <t>Б. ЗАДЪЛЖЕНИЯ</t>
  </si>
  <si>
    <t>ПОКАЗАТЕЛИ</t>
  </si>
  <si>
    <t>2-0455</t>
  </si>
  <si>
    <t>E. Загуба след облагане с данъци (Д + V)</t>
  </si>
  <si>
    <t>2-0455-1</t>
  </si>
  <si>
    <t>I. Нетекущи търговски и други задължения</t>
  </si>
  <si>
    <t>2-0455-2</t>
  </si>
  <si>
    <t xml:space="preserve">Ж. Нетна загуба за периода </t>
  </si>
  <si>
    <t>1. Задължения към свързани предприятия, в т.ч. от:</t>
  </si>
  <si>
    <t>2-1900</t>
  </si>
  <si>
    <t>Всичко (Г + E):</t>
  </si>
  <si>
    <t>6-2113</t>
  </si>
  <si>
    <t>1-0090</t>
  </si>
  <si>
    <t>6-2244</t>
  </si>
  <si>
    <t xml:space="preserve"> - други</t>
  </si>
  <si>
    <t>1-0512</t>
  </si>
  <si>
    <t>2. Задължения по получени заеми към банки и небанкови финансови институции, в т.ч.:</t>
  </si>
  <si>
    <t>6-2115</t>
  </si>
  <si>
    <t>6-2116</t>
  </si>
  <si>
    <t xml:space="preserve">             - просрочени </t>
  </si>
  <si>
    <t>6-2114-1</t>
  </si>
  <si>
    <t>6-2114-2</t>
  </si>
  <si>
    <t>1. Задължения към свързани предприятия</t>
  </si>
  <si>
    <t>1-0512-1</t>
  </si>
  <si>
    <t>3. Задължения по ЗУНК</t>
  </si>
  <si>
    <t>1-0514</t>
  </si>
  <si>
    <t>4. Задължения по получени търговски заеми</t>
  </si>
  <si>
    <t>1-0515</t>
  </si>
  <si>
    <t xml:space="preserve">5. Задължения по облигационни заеми </t>
  </si>
  <si>
    <t xml:space="preserve"> - доставки на активи и услуги</t>
  </si>
  <si>
    <t>1-0517</t>
  </si>
  <si>
    <t>6. Други дългосрочни задължения, в т.ч.:</t>
  </si>
  <si>
    <t>6-2124</t>
  </si>
  <si>
    <t>1-0520</t>
  </si>
  <si>
    <t>Всичко за I:</t>
  </si>
  <si>
    <t xml:space="preserve">II. Данъчни пасиви </t>
  </si>
  <si>
    <t>1-0630</t>
  </si>
  <si>
    <t xml:space="preserve">3. Текущи задължения, в т.ч.:  </t>
  </si>
  <si>
    <t>1-0516</t>
  </si>
  <si>
    <t xml:space="preserve">Пасиви по отсрочени данъци </t>
  </si>
  <si>
    <t>6-2142</t>
  </si>
  <si>
    <t xml:space="preserve"> - доставени активи и услуги</t>
  </si>
  <si>
    <t>III. Текущи търговски и други задължения</t>
  </si>
  <si>
    <t>6-2143</t>
  </si>
  <si>
    <t>6-2143-1</t>
  </si>
  <si>
    <t xml:space="preserve"> - дивиденти</t>
  </si>
  <si>
    <t>1-0700</t>
  </si>
  <si>
    <t>1-0612</t>
  </si>
  <si>
    <t>6-2145</t>
  </si>
  <si>
    <t>1-0614</t>
  </si>
  <si>
    <t xml:space="preserve">задължения по получени търговски заеми </t>
  </si>
  <si>
    <t>6-2146</t>
  </si>
  <si>
    <t xml:space="preserve">      - просрочени</t>
  </si>
  <si>
    <t>1-0613</t>
  </si>
  <si>
    <t xml:space="preserve">задължения към доставчици и клиенти </t>
  </si>
  <si>
    <t>6-2144-1</t>
  </si>
  <si>
    <t>6-2144-2</t>
  </si>
  <si>
    <t>1-0510-2</t>
  </si>
  <si>
    <t xml:space="preserve">3. Текуща част от нетекущите задължения: </t>
  </si>
  <si>
    <t>6-2161-2</t>
  </si>
  <si>
    <t>1-0613-1</t>
  </si>
  <si>
    <t>получени аванси</t>
  </si>
  <si>
    <t>6-2161-3</t>
  </si>
  <si>
    <t>1-0615</t>
  </si>
  <si>
    <t>задължения към персонала</t>
  </si>
  <si>
    <t>6-2161-4</t>
  </si>
  <si>
    <t>1-0616</t>
  </si>
  <si>
    <t>задължения към осигурителни предприятия</t>
  </si>
  <si>
    <t>6-2161-5</t>
  </si>
  <si>
    <t>1-0617</t>
  </si>
  <si>
    <t>данъчни задължения</t>
  </si>
  <si>
    <t>4. Текущи задължения:</t>
  </si>
  <si>
    <t>6-2154</t>
  </si>
  <si>
    <t xml:space="preserve"> - корпоративен данък върху печалбата </t>
  </si>
  <si>
    <t>Задължения по търговски заеми</t>
  </si>
  <si>
    <t>6-2155</t>
  </si>
  <si>
    <t xml:space="preserve"> - данък върху добавената стойност</t>
  </si>
  <si>
    <t xml:space="preserve">Задължения към доставчици и клиенти </t>
  </si>
  <si>
    <t>6-2156</t>
  </si>
  <si>
    <t xml:space="preserve"> - други данъци</t>
  </si>
  <si>
    <t>Задължения по получени аванси</t>
  </si>
  <si>
    <t>1-0618</t>
  </si>
  <si>
    <t>Задължения към персонала</t>
  </si>
  <si>
    <t>1-0619</t>
  </si>
  <si>
    <t xml:space="preserve">5. Провизии </t>
  </si>
  <si>
    <t>Данъчни задължения, в т.ч.:</t>
  </si>
  <si>
    <t>6-2210</t>
  </si>
  <si>
    <t>1.  Провизии за правни задължения</t>
  </si>
  <si>
    <t>6-2220</t>
  </si>
  <si>
    <t>2.  Провизии за конструктивни задължения</t>
  </si>
  <si>
    <t>6-2230</t>
  </si>
  <si>
    <t>3. Други провизии</t>
  </si>
  <si>
    <t>1-0610</t>
  </si>
  <si>
    <t>Задължения към осигурителни предприятия</t>
  </si>
  <si>
    <t>1-0610-1</t>
  </si>
  <si>
    <t xml:space="preserve">II. Други текущи пасиви </t>
  </si>
  <si>
    <t>5. Други краткосрочни задължения</t>
  </si>
  <si>
    <t>Всичко за III:</t>
  </si>
  <si>
    <t>ОБЩО ЗАДЪЛЖЕНИЯ (I+II+III):</t>
  </si>
  <si>
    <t>В. ПРОВИЗИИ</t>
  </si>
  <si>
    <t>Обща сума (1+2+3):</t>
  </si>
  <si>
    <t>1-0023</t>
  </si>
  <si>
    <t>1-0024</t>
  </si>
  <si>
    <t>1-0016</t>
  </si>
  <si>
    <t>1-0051</t>
  </si>
  <si>
    <t>1-0084</t>
  </si>
  <si>
    <t>1-0086-2</t>
  </si>
  <si>
    <t>1-0080</t>
  </si>
  <si>
    <t>1-0153</t>
  </si>
  <si>
    <t>1-0155</t>
  </si>
  <si>
    <t>1-0157</t>
  </si>
  <si>
    <t>1-0150</t>
  </si>
  <si>
    <t>1-0200</t>
  </si>
  <si>
    <t>1-0300</t>
  </si>
  <si>
    <t>1-0411</t>
  </si>
  <si>
    <t>1-0411-1</t>
  </si>
  <si>
    <t>1-0411-2</t>
  </si>
  <si>
    <t>1-0417</t>
  </si>
  <si>
    <t>1-0417-1</t>
  </si>
  <si>
    <t>Основен капитал</t>
  </si>
  <si>
    <t>1-0410</t>
  </si>
  <si>
    <t>1-0421</t>
  </si>
  <si>
    <t>1-0422</t>
  </si>
  <si>
    <t>1-0423</t>
  </si>
  <si>
    <t>Резерви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</si>
  <si>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</si>
  <si>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</si>
  <si>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</si>
  <si>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</si>
  <si>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</si>
  <si>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</si>
  <si>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</si>
  <si>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</si>
  <si>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</si>
  <si>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</si>
  <si>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</si>
  <si>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</si>
  <si>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</si>
  <si>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1-0510</t>
  </si>
  <si>
    <t>1-0510-1</t>
  </si>
  <si>
    <t>1-0520-1</t>
  </si>
  <si>
    <t>1-0700-1</t>
  </si>
  <si>
    <t>1-0750</t>
  </si>
  <si>
    <t>1-0800</t>
  </si>
  <si>
    <t>Кредисимо АД</t>
  </si>
  <si>
    <t>б</t>
  </si>
  <si>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</si>
  <si>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</si>
  <si>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</si>
  <si>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</si>
  <si>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</si>
  <si>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</si>
  <si>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</si>
  <si>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</si>
  <si>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</si>
  <si>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</si>
  <si>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</si>
  <si>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</si>
  <si>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</si>
  <si>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</si>
  <si>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</si>
  <si>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</si>
  <si>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</si>
  <si>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</si>
  <si>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 xml:space="preserve">Записан и внесен капитал т.ч.:  </t>
  </si>
  <si>
    <t>обикновенни акции</t>
  </si>
  <si>
    <t>привилегировани акции</t>
  </si>
  <si>
    <t>Изкупени собствени обикновени акции</t>
  </si>
  <si>
    <t>Изкупени собствени привилегировани акции</t>
  </si>
  <si>
    <t>Невнесен капитал</t>
  </si>
  <si>
    <t xml:space="preserve">7. Разходи за придобиване и ликвидация на дълготрайни материалини активи </t>
  </si>
  <si>
    <t>Общо за група І:</t>
  </si>
  <si>
    <t>II. Резерви</t>
  </si>
  <si>
    <t xml:space="preserve">1. Премийни резерви  при емитиране на ценни книжа </t>
  </si>
  <si>
    <t>2. Резерв от последващи оценки на активите и пасивите</t>
  </si>
  <si>
    <t xml:space="preserve">III. Биологични активи </t>
  </si>
  <si>
    <t>3. Целеви резерви, в т.ч.:</t>
  </si>
  <si>
    <t>IV. Нематериални активи</t>
  </si>
  <si>
    <t>общи резерви</t>
  </si>
  <si>
    <t>специализирани резерви</t>
  </si>
  <si>
    <t>други резерви</t>
  </si>
  <si>
    <t>3. Продукти от развойна дейност</t>
  </si>
  <si>
    <t>III. Финансов резултат</t>
  </si>
  <si>
    <t>Общо за група IV:</t>
  </si>
  <si>
    <t>1. Натрупана печалба  (загуба) в т.ч.: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</si>
  <si>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</si>
  <si>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</si>
  <si>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</si>
  <si>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</si>
  <si>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 xml:space="preserve">еднократен ефект от промени в счетоводната политика </t>
  </si>
  <si>
    <t>2. Отрицателна репутация</t>
  </si>
  <si>
    <t>1-0052</t>
  </si>
  <si>
    <t>2. Текуща печалба</t>
  </si>
  <si>
    <t>Общо за група V:</t>
  </si>
  <si>
    <t>1-0050</t>
  </si>
  <si>
    <t>3. Текуща загуба</t>
  </si>
  <si>
    <t>VI. Финансови активи</t>
  </si>
  <si>
    <t xml:space="preserve">    ОБЩО  ЗА РАЗДЕЛ "А" (I+II+III):</t>
  </si>
  <si>
    <t>Б. МАЛЦИНСТВЕНО УЧАСТИЕ</t>
  </si>
  <si>
    <t xml:space="preserve">В. НЕТЕКУЩИ ПАСИВИ </t>
  </si>
  <si>
    <t>I. Търговски и други задължения</t>
  </si>
  <si>
    <t>1-0511</t>
  </si>
  <si>
    <t>2.Задължения по получени заеми от банки и небанкови финансови институции</t>
  </si>
  <si>
    <t>Общо за група VI:</t>
  </si>
  <si>
    <t>VII. Търговски и други вземания</t>
  </si>
  <si>
    <t>1. Вземания от свързани предприятия</t>
  </si>
  <si>
    <t>1-0044</t>
  </si>
  <si>
    <t>5. Задължения по облигационни заеми</t>
  </si>
  <si>
    <t xml:space="preserve">6. Други </t>
  </si>
  <si>
    <t xml:space="preserve">3. Вземания по финансов лизинг </t>
  </si>
  <si>
    <t>Общо за група VII:</t>
  </si>
  <si>
    <t xml:space="preserve">II. Други нетекущи пасиви </t>
  </si>
  <si>
    <t xml:space="preserve">III. Приходи за бъдещи периоди </t>
  </si>
  <si>
    <t xml:space="preserve">VIII. Разходи за бъдещи периоди </t>
  </si>
  <si>
    <t xml:space="preserve">IV. Пасиви по отсрочени данъци </t>
  </si>
  <si>
    <t xml:space="preserve">IX. Активи по отсрочени данъци  </t>
  </si>
  <si>
    <t xml:space="preserve">V.Финансирания 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</si>
  <si>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</si>
  <si>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</si>
  <si>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</si>
  <si>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</si>
  <si>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</si>
  <si>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</si>
  <si>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</si>
  <si>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Задължения по получени заеми към банки и  небанкови финансови институции</t>
  </si>
  <si>
    <t xml:space="preserve">2. Текуща част от нетекущите задължения </t>
  </si>
  <si>
    <t>4. Незавършено производство</t>
  </si>
  <si>
    <t>задължения към свързани предприятия</t>
  </si>
  <si>
    <t>1-0611</t>
  </si>
  <si>
    <t>II. Търговски и  други вземания</t>
  </si>
  <si>
    <t xml:space="preserve">1. Вземания от свързани предприятия </t>
  </si>
  <si>
    <t>1-0081</t>
  </si>
  <si>
    <t>2. Вземания от клиенти и доставчици</t>
  </si>
  <si>
    <t xml:space="preserve">3. Предоставени аванси </t>
  </si>
  <si>
    <t>4. Вземания по предоставени търговски заеми</t>
  </si>
  <si>
    <t>5. Съдебни и присъдени вземания</t>
  </si>
  <si>
    <t>6. Данъци за възстановяване</t>
  </si>
  <si>
    <t xml:space="preserve">7. Вземания от персонала </t>
  </si>
  <si>
    <t>8. Други</t>
  </si>
  <si>
    <t xml:space="preserve">IV. Финансирания </t>
  </si>
  <si>
    <t xml:space="preserve">дългови ценни книжа </t>
  </si>
  <si>
    <t xml:space="preserve">    ОБЩО  ЗА РАЗДЕЛ "Г" (I+II+III+IV):</t>
  </si>
  <si>
    <t>дeривативи</t>
  </si>
  <si>
    <t xml:space="preserve">други </t>
  </si>
  <si>
    <t xml:space="preserve">Общо за група III: </t>
  </si>
  <si>
    <t>IV. Парични средства и парични еквиваленти</t>
  </si>
  <si>
    <t>2. Парични средства в безсрочни депозити</t>
  </si>
  <si>
    <t xml:space="preserve">3. Блокирани парични средства </t>
  </si>
  <si>
    <t>4. Парични еквиваленти</t>
  </si>
  <si>
    <t xml:space="preserve">    Общо за група  IV:</t>
  </si>
  <si>
    <t xml:space="preserve">V. Разходи за бъдещи периоди </t>
  </si>
  <si>
    <t>ОБЩО  ЗА РАЗДЕЛ "Б"(I+II+III+IV+V)</t>
  </si>
  <si>
    <t>ОБЩО АКТИВИ (А + Б):</t>
  </si>
  <si>
    <t>СОБСТВЕН КАТИТАЛ, МАЛЦИНСТВЕНО УЧАСТИЕ И ПАСИВИ (А+Б+В+Г):</t>
  </si>
  <si>
    <t xml:space="preserve">Дата на съставяне: 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</si>
  <si>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</si>
  <si>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</si>
  <si>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</si>
  <si>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</si>
  <si>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</si>
  <si>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</si>
  <si>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</si>
  <si>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</si>
  <si>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</si>
  <si>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</si>
  <si>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</si>
  <si>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</si>
  <si>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2. Плащания на доставчици</t>
  </si>
  <si>
    <t xml:space="preserve">3. Плащания/постъпления, свързани с финансови активи, държани с цел търговия </t>
  </si>
  <si>
    <t>4. Плащания, свързани с възнаграждения</t>
  </si>
  <si>
    <t>5. Платени /възстановени данъци (без корпоративен данък върху печалбата)</t>
  </si>
  <si>
    <t>6. Платени корпоративни данъци върху печалбата</t>
  </si>
  <si>
    <t xml:space="preserve">8. Платени банкови такси и лихви върху краткосрочни заеми за оборотни средства </t>
  </si>
  <si>
    <t>9. Курсови разлики</t>
  </si>
  <si>
    <t>10. Други постъпления /плащания от оперативна дейност</t>
  </si>
  <si>
    <t xml:space="preserve"> Нетен паричен поток от оперативна дейност (А):</t>
  </si>
  <si>
    <t>Б. Парични потоци от инвестиционна дейност</t>
  </si>
  <si>
    <t xml:space="preserve">1. Покупка на дълготрайни активи </t>
  </si>
  <si>
    <t>2. Постъпления от  продажба на дълготрайни активи</t>
  </si>
  <si>
    <t>3. Предоставени заеми</t>
  </si>
  <si>
    <t>4. Възстановени (платени) предоставени заеми, в т.ч. по финансов  лизинг</t>
  </si>
  <si>
    <t xml:space="preserve">5. Получени лихви по предоставени заеми </t>
  </si>
  <si>
    <t xml:space="preserve">6. Покупка на инвестиции </t>
  </si>
  <si>
    <t>7. Постъпления от продажба на инвестиции</t>
  </si>
  <si>
    <t xml:space="preserve">8. Получени дивиденти от инвестиции </t>
  </si>
  <si>
    <t>10. Други постъпления/ плащания от инвестиционна дейност</t>
  </si>
  <si>
    <t>Нетен поток от инвестиционна дейност (Б):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</si>
  <si>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</si>
  <si>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</si>
  <si>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</si>
  <si>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 xml:space="preserve">3. Постъпления от заеми </t>
  </si>
  <si>
    <t xml:space="preserve">4. Платени  заеми </t>
  </si>
  <si>
    <t>5. Платени задължения по лизингови договори</t>
  </si>
  <si>
    <t xml:space="preserve">6. Платени  лихви, такси, комисиони по заеми с инвестиционно предназначение </t>
  </si>
  <si>
    <t>7 . Изплатени дивиденти</t>
  </si>
  <si>
    <t>8. Други постъпления/ плащания от финансова дейност</t>
  </si>
  <si>
    <t>Нетен паричен поток от финансова дейност (В):</t>
  </si>
  <si>
    <t>Г. Изменения на паричните средства през периода (А+Б+В):</t>
  </si>
  <si>
    <t>Д. Парични средства в началото на периода</t>
  </si>
  <si>
    <t xml:space="preserve">Е. Парични средства в края на периода, в т.ч.: </t>
  </si>
  <si>
    <t xml:space="preserve">наличност в касата и по банкови сметки </t>
  </si>
  <si>
    <t xml:space="preserve">блокирани парични средства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</si>
  <si>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</si>
  <si>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</si>
  <si>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 xml:space="preserve">Натрупани печалби/загуби 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</si>
  <si>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</si>
  <si>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</si>
  <si>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</si>
  <si>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</si>
  <si>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</si>
  <si>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</si>
  <si>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</si>
  <si>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</si>
  <si>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</si>
  <si>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</si>
  <si>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</si>
  <si>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</si>
  <si>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</si>
  <si>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</si>
  <si>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</si>
  <si>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</si>
  <si>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</si>
  <si>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</si>
  <si>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</si>
  <si>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</si>
  <si>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</si>
  <si>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</si>
  <si>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</si>
  <si>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</si>
  <si>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</si>
  <si>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</si>
  <si>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</si>
  <si>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</si>
  <si>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</si>
  <si>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</si>
  <si>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</si>
  <si>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</si>
  <si>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</si>
  <si>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</si>
  <si>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</si>
  <si>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</si>
  <si>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</si>
  <si>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</si>
  <si>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</si>
  <si>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</si>
  <si>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</si>
  <si>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</si>
  <si>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</si>
  <si>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</si>
  <si>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</si>
  <si>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</si>
  <si>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</si>
  <si>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</si>
  <si>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</si>
  <si>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</si>
  <si>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</si>
  <si>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</si>
  <si>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</si>
  <si>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</si>
  <si>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</si>
  <si>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</si>
  <si>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</si>
  <si>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</si>
  <si>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</si>
  <si>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</si>
  <si>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</si>
  <si>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</si>
  <si>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</si>
  <si>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</si>
  <si>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</si>
  <si>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</si>
  <si>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</si>
  <si>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</si>
  <si>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</si>
  <si>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</si>
  <si>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</si>
  <si>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</si>
  <si>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</si>
  <si>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</si>
  <si>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</si>
  <si>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</si>
  <si>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</si>
  <si>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</si>
  <si>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5-1002</t>
  </si>
  <si>
    <t>3.</t>
  </si>
  <si>
    <t xml:space="preserve">Машини и оборудване </t>
  </si>
  <si>
    <t>5-1003</t>
  </si>
  <si>
    <t>4.</t>
  </si>
  <si>
    <t>5-1004</t>
  </si>
  <si>
    <t>5.</t>
  </si>
  <si>
    <t>5-1005</t>
  </si>
  <si>
    <t xml:space="preserve">6. 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</si>
  <si>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</si>
  <si>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</si>
  <si>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</si>
  <si>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</si>
  <si>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</si>
  <si>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</si>
  <si>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</si>
  <si>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</si>
  <si>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</si>
  <si>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</si>
  <si>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</si>
  <si>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</si>
  <si>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</si>
  <si>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</si>
  <si>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</si>
  <si>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</si>
  <si>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5-1017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</si>
  <si>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</si>
  <si>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</si>
  <si>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</si>
  <si>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</si>
  <si>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</si>
  <si>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</si>
  <si>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</si>
  <si>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</si>
  <si>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</si>
  <si>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</si>
  <si>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</si>
  <si>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</si>
  <si>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</si>
  <si>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</si>
  <si>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</si>
  <si>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</si>
  <si>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</si>
  <si>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</si>
  <si>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</si>
  <si>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</si>
  <si>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</si>
  <si>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</si>
  <si>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</si>
  <si>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</si>
  <si>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</si>
  <si>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</si>
  <si>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</si>
  <si>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</si>
  <si>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</si>
  <si>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</si>
  <si>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</si>
  <si>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</si>
  <si>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</si>
  <si>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</si>
  <si>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</si>
  <si>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</si>
  <si>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</si>
  <si>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</si>
  <si>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6-2010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</si>
  <si>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</si>
  <si>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</si>
  <si>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</si>
  <si>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</si>
  <si>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6-2024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</si>
  <si>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</si>
  <si>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</si>
  <si>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</si>
  <si>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</si>
  <si>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</si>
  <si>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</si>
  <si>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6-2030</t>
  </si>
  <si>
    <t>6-2031</t>
  </si>
  <si>
    <t xml:space="preserve">  - предоставени заеми</t>
  </si>
  <si>
    <t>6-2032</t>
  </si>
  <si>
    <t>6-2034</t>
  </si>
  <si>
    <t>6-2035</t>
  </si>
  <si>
    <t>6-2036</t>
  </si>
  <si>
    <t>6-2037</t>
  </si>
  <si>
    <t>6-2041</t>
  </si>
  <si>
    <t xml:space="preserve"> - корпоративни данъци върху печалбата </t>
  </si>
  <si>
    <t xml:space="preserve"> - възстановими данъчни временни разлики </t>
  </si>
  <si>
    <t>6-2047</t>
  </si>
  <si>
    <t xml:space="preserve"> - по липси и начети</t>
  </si>
  <si>
    <t xml:space="preserve"> - от осигурителните организации</t>
  </si>
  <si>
    <t xml:space="preserve"> - по рекламации</t>
  </si>
  <si>
    <t>Всичко за IV:</t>
  </si>
  <si>
    <t>6-2060</t>
  </si>
  <si>
    <t>ОБЩО ВЗЕМАНИЯ (I+II+III+IV):</t>
  </si>
  <si>
    <t>6-2070</t>
  </si>
  <si>
    <t>Сума на задължението</t>
  </si>
  <si>
    <t>Степен на изискуемост</t>
  </si>
  <si>
    <t>Стойност на обезпечението</t>
  </si>
  <si>
    <t>6-2111</t>
  </si>
  <si>
    <t xml:space="preserve"> - заеми</t>
  </si>
  <si>
    <t>6-2112</t>
  </si>
  <si>
    <t>6-2114</t>
  </si>
  <si>
    <t xml:space="preserve"> -  банки, в.т.ч.:</t>
  </si>
  <si>
    <t xml:space="preserve">   - небанкови финансови  институции, в т.ч.:</t>
  </si>
  <si>
    <t>6-2123-1</t>
  </si>
  <si>
    <t>6-2118</t>
  </si>
  <si>
    <t>6-2120</t>
  </si>
  <si>
    <t>6-2123</t>
  </si>
  <si>
    <t xml:space="preserve">   - по финансов лизинг</t>
  </si>
  <si>
    <t>6-2130</t>
  </si>
  <si>
    <t>6-2122</t>
  </si>
  <si>
    <t>6-2141</t>
  </si>
  <si>
    <t>-други</t>
  </si>
  <si>
    <t>6-2144</t>
  </si>
  <si>
    <t xml:space="preserve"> - към банки, в т.ч.</t>
  </si>
  <si>
    <t xml:space="preserve"> - небанкови финансови  институции, в т.ч.</t>
  </si>
  <si>
    <t>6-2161-1</t>
  </si>
  <si>
    <t xml:space="preserve"> - по ЗУНК</t>
  </si>
  <si>
    <t xml:space="preserve"> - по облигационни заеми </t>
  </si>
  <si>
    <t xml:space="preserve"> - по получени дългосрочни заеми от банки и небанкови финансови институции</t>
  </si>
  <si>
    <t xml:space="preserve"> - други </t>
  </si>
  <si>
    <t>6-2148</t>
  </si>
  <si>
    <t>6-2147</t>
  </si>
  <si>
    <t>6-2149</t>
  </si>
  <si>
    <t>6-2150</t>
  </si>
  <si>
    <t>6-2151</t>
  </si>
  <si>
    <t>6-2152</t>
  </si>
  <si>
    <t>6-2157</t>
  </si>
  <si>
    <t>6-2161</t>
  </si>
  <si>
    <t>6-2170</t>
  </si>
  <si>
    <t>6-2180</t>
  </si>
  <si>
    <t>В началото на годината</t>
  </si>
  <si>
    <t>Увеличение</t>
  </si>
  <si>
    <t>Намаление</t>
  </si>
  <si>
    <t>В края на периода</t>
  </si>
  <si>
    <t>6-2240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</si>
  <si>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</si>
  <si>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</si>
  <si>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</si>
  <si>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</si>
  <si>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</si>
  <si>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</si>
  <si>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</si>
  <si>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</si>
  <si>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</si>
  <si>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</si>
  <si>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</si>
  <si>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</si>
  <si>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</si>
  <si>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</si>
  <si>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</si>
  <si>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</si>
  <si>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</si>
  <si>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</si>
  <si>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</si>
  <si>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</si>
  <si>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</si>
  <si>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</si>
  <si>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2. Изкупени собствени акции</t>
  </si>
  <si>
    <t xml:space="preserve">3. Облигации </t>
  </si>
  <si>
    <t>4. Изкупени собствени облигации</t>
  </si>
  <si>
    <t>5. Държавни ценни книжа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</si>
  <si>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</si>
  <si>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</si>
  <si>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</si>
  <si>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</si>
  <si>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</si>
  <si>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</si>
  <si>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</si>
  <si>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</si>
  <si>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</si>
  <si>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</si>
  <si>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</si>
  <si>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</si>
  <si>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</si>
  <si>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</si>
  <si>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</si>
  <si>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</si>
  <si>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</si>
  <si>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</si>
  <si>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</si>
  <si>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</si>
  <si>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</si>
  <si>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</si>
  <si>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</si>
  <si>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</si>
  <si>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</si>
  <si>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</si>
  <si>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</si>
  <si>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</si>
  <si>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</si>
  <si>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</si>
  <si>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</si>
  <si>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</si>
  <si>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</si>
  <si>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</si>
  <si>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</si>
  <si>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</si>
  <si>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</si>
  <si>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неконсолидиран</t>
  </si>
  <si>
    <t>ЕИК по БУЛСТАТ:</t>
  </si>
  <si>
    <t>*Забележка: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</si>
  <si>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Съставител:……………………</t>
  </si>
  <si>
    <t>Ръководител:…………………………….</t>
  </si>
  <si>
    <t xml:space="preserve">Дата  на съставяне: </t>
  </si>
  <si>
    <t xml:space="preserve"> Ръководител………………………</t>
  </si>
  <si>
    <t xml:space="preserve">                                    Съставител: ………………………...                         </t>
  </si>
  <si>
    <t>Съставител:………..…………………….</t>
  </si>
  <si>
    <t>Дата на съставяне:</t>
  </si>
  <si>
    <t>Ръководител:…………...……………………</t>
  </si>
  <si>
    <t>Съставител:…………...……………………..</t>
  </si>
  <si>
    <t xml:space="preserve">Съставител: ………………………...                         </t>
  </si>
  <si>
    <t>*Забележка:  На ред "Салдо в началото на отчетния период" се посочва салдото, което е в края на предходната година.</t>
  </si>
  <si>
    <t xml:space="preserve">Собствен капитал към края на отчетния период </t>
  </si>
  <si>
    <t>7. Получени лихви</t>
  </si>
  <si>
    <t>*Забележка: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</si>
  <si>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Отчетен период: </t>
  </si>
  <si>
    <t>*Забележка: Вземанията и задълженията от и към чужбина се посочват в отделна справка за всяка страна.</t>
  </si>
  <si>
    <t>1. Ай Тръст ЕООД - гр. София, ул. Якубица 7Б</t>
  </si>
  <si>
    <t>01.01.2015 - 31.12.2015</t>
  </si>
  <si>
    <t xml:space="preserve">           26.02.2015 г.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</si>
</sst>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.&quot;_-;\-* #,##0.00\ &quot;лв.&quot;_-;_-* &quot;-&quot;??\ &quot;лв.&quot;_-;_-@_-"/>
    <numFmt numFmtId="165" formatCode="_-* #,##0.00\ _л_в_._-;\-* #,##0.00\ _л_в_._-;_-* &quot;-&quot;??\ _л_в_._-;_-@_-"/>
    <numFmt numFmtId="166" formatCode="d/m/yyyy&quot; &quot;&quot;г.&quot;;@"/>
    <numFmt numFmtId="167" formatCode="dd/mm/yyyy&quot; &quot;&quot;г.&quot;;@"/>
    <numFmt numFmtId="168" formatCode="_(* #,##0_);_(* \(#,##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msCyr"/>
      <family val="0"/>
    </font>
    <font>
      <b/>
      <sz val="9"/>
      <name val="Times New Roman"/>
      <family val="1"/>
    </font>
    <font>
      <sz val="10"/>
      <name val="Timok"/>
      <family val="0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60"/>
      <name val="Calibri"/>
      <family val="2"/>
    </font>
    <font>
      <sz val="10"/>
      <color indexed="8"/>
      <name val="Trebuchet MS"/>
      <family val="2"/>
    </font>
    <font>
      <sz val="9"/>
      <name val="Arial"/>
      <family val="2"/>
    </font>
    <font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0"/>
      <color theme="1"/>
      <name val="Trebuchet MS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medium"/>
      <right style="thin"/>
      <top style="medium"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3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35">
    <xf numFmtId="0" fontId="0" fillId="0" borderId="0" xfId="0" applyFont="1" applyAlignment="1">
      <alignment/>
    </xf>
    <xf numFmtId="49" fontId="10" fillId="0" borderId="10" xfId="66" applyNumberFormat="1" applyFont="1" applyBorder="1" applyAlignment="1" applyProtection="1">
      <alignment horizontal="center" vertical="center" wrapText="1"/>
      <protection/>
    </xf>
    <xf numFmtId="0" fontId="8" fillId="34" borderId="10" xfId="71" applyFont="1" applyFill="1" applyBorder="1" applyAlignment="1" applyProtection="1">
      <alignment vertical="top" wrapText="1"/>
      <protection/>
    </xf>
    <xf numFmtId="0" fontId="14" fillId="34" borderId="11" xfId="71" applyFont="1" applyFill="1" applyBorder="1" applyAlignment="1" applyProtection="1">
      <alignment vertical="top" wrapText="1"/>
      <protection/>
    </xf>
    <xf numFmtId="0" fontId="8" fillId="34" borderId="11" xfId="71" applyFont="1" applyFill="1" applyBorder="1" applyAlignment="1" applyProtection="1">
      <alignment vertical="top" wrapText="1"/>
      <protection/>
    </xf>
    <xf numFmtId="0" fontId="8" fillId="34" borderId="10" xfId="71" applyFont="1" applyFill="1" applyBorder="1" applyAlignment="1" applyProtection="1">
      <alignment vertical="top"/>
      <protection/>
    </xf>
    <xf numFmtId="0" fontId="14" fillId="34" borderId="10" xfId="71" applyFont="1" applyFill="1" applyBorder="1" applyAlignment="1" applyProtection="1">
      <alignment vertical="top" wrapText="1"/>
      <protection/>
    </xf>
    <xf numFmtId="49" fontId="6" fillId="0" borderId="10" xfId="71" applyNumberFormat="1" applyFont="1" applyBorder="1" applyAlignment="1" applyProtection="1">
      <alignment horizontal="right" vertical="top" wrapText="1"/>
      <protection/>
    </xf>
    <xf numFmtId="49" fontId="12" fillId="0" borderId="10" xfId="71" applyNumberFormat="1" applyFont="1" applyFill="1" applyBorder="1" applyAlignment="1" applyProtection="1">
      <alignment horizontal="right" vertical="top" wrapText="1"/>
      <protection/>
    </xf>
    <xf numFmtId="49" fontId="5" fillId="0" borderId="10" xfId="71" applyNumberFormat="1" applyFont="1" applyBorder="1" applyAlignment="1" applyProtection="1">
      <alignment horizontal="right" vertical="top" wrapText="1"/>
      <protection/>
    </xf>
    <xf numFmtId="49" fontId="5" fillId="0" borderId="10" xfId="71" applyNumberFormat="1" applyFont="1" applyFill="1" applyBorder="1" applyAlignment="1" applyProtection="1">
      <alignment horizontal="right" vertical="top" wrapText="1"/>
      <protection/>
    </xf>
    <xf numFmtId="49" fontId="5" fillId="0" borderId="12" xfId="71" applyNumberFormat="1" applyFont="1" applyBorder="1" applyAlignment="1" applyProtection="1">
      <alignment horizontal="right" vertical="top" wrapText="1"/>
      <protection/>
    </xf>
    <xf numFmtId="49" fontId="12" fillId="0" borderId="13" xfId="71" applyNumberFormat="1" applyFont="1" applyBorder="1" applyAlignment="1" applyProtection="1">
      <alignment horizontal="right" vertical="top" wrapText="1"/>
      <protection/>
    </xf>
    <xf numFmtId="0" fontId="14" fillId="34" borderId="10" xfId="71" applyFont="1" applyFill="1" applyBorder="1" applyAlignment="1" applyProtection="1">
      <alignment horizontal="left" vertical="top" wrapText="1"/>
      <protection/>
    </xf>
    <xf numFmtId="1" fontId="5" fillId="0" borderId="10" xfId="71" applyNumberFormat="1" applyFont="1" applyBorder="1" applyAlignment="1" applyProtection="1">
      <alignment horizontal="right" vertical="top" wrapText="1"/>
      <protection/>
    </xf>
    <xf numFmtId="1" fontId="8" fillId="34" borderId="10" xfId="71" applyNumberFormat="1" applyFont="1" applyFill="1" applyBorder="1" applyAlignment="1" applyProtection="1">
      <alignment vertical="top" wrapText="1"/>
      <protection/>
    </xf>
    <xf numFmtId="0" fontId="7" fillId="0" borderId="0" xfId="71" applyFont="1" applyBorder="1" applyAlignment="1" applyProtection="1">
      <alignment horizontal="left" vertical="top" wrapText="1"/>
      <protection locked="0"/>
    </xf>
    <xf numFmtId="0" fontId="7" fillId="0" borderId="0" xfId="71" applyFont="1" applyBorder="1" applyAlignment="1" applyProtection="1">
      <alignment horizontal="centerContinuous" vertical="top" wrapText="1"/>
      <protection locked="0"/>
    </xf>
    <xf numFmtId="0" fontId="7" fillId="0" borderId="0" xfId="71" applyFont="1" applyAlignment="1" applyProtection="1">
      <alignment horizontal="left" vertical="top" wrapText="1"/>
      <protection locked="0"/>
    </xf>
    <xf numFmtId="0" fontId="3" fillId="0" borderId="0" xfId="71" applyFont="1" applyAlignment="1" applyProtection="1">
      <alignment horizontal="left" vertical="top" wrapText="1"/>
      <protection locked="0"/>
    </xf>
    <xf numFmtId="0" fontId="3" fillId="0" borderId="0" xfId="71" applyFont="1" applyAlignment="1" applyProtection="1">
      <alignment vertical="top" wrapText="1"/>
      <protection locked="0"/>
    </xf>
    <xf numFmtId="0" fontId="3" fillId="0" borderId="0" xfId="71" applyFont="1" applyAlignment="1" applyProtection="1">
      <alignment vertical="top"/>
      <protection locked="0"/>
    </xf>
    <xf numFmtId="0" fontId="5" fillId="0" borderId="0" xfId="71" applyFont="1" applyAlignment="1">
      <alignment vertical="top"/>
      <protection/>
    </xf>
    <xf numFmtId="0" fontId="3" fillId="0" borderId="0" xfId="71" applyFont="1" applyBorder="1" applyAlignment="1" applyProtection="1">
      <alignment horizontal="centerContinuous" vertical="top" wrapText="1"/>
      <protection locked="0"/>
    </xf>
    <xf numFmtId="0" fontId="7" fillId="0" borderId="0" xfId="71" applyFont="1" applyAlignment="1" applyProtection="1">
      <alignment horizontal="center" vertical="top" wrapText="1"/>
      <protection locked="0"/>
    </xf>
    <xf numFmtId="0" fontId="7" fillId="0" borderId="0" xfId="71" applyFont="1" applyBorder="1" applyAlignment="1" applyProtection="1">
      <alignment vertical="top" wrapText="1"/>
      <protection locked="0"/>
    </xf>
    <xf numFmtId="0" fontId="7" fillId="0" borderId="14" xfId="71" applyFont="1" applyBorder="1" applyAlignment="1" applyProtection="1">
      <alignment horizontal="center" vertical="center"/>
      <protection/>
    </xf>
    <xf numFmtId="0" fontId="7" fillId="0" borderId="15" xfId="71" applyFont="1" applyBorder="1" applyAlignment="1" applyProtection="1">
      <alignment horizontal="center" vertical="top" wrapText="1"/>
      <protection/>
    </xf>
    <xf numFmtId="14" fontId="7" fillId="0" borderId="15" xfId="71" applyNumberFormat="1" applyFont="1" applyBorder="1" applyAlignment="1" applyProtection="1">
      <alignment horizontal="center" vertical="top" wrapText="1"/>
      <protection/>
    </xf>
    <xf numFmtId="49" fontId="7" fillId="0" borderId="15" xfId="71" applyNumberFormat="1" applyFont="1" applyBorder="1" applyAlignment="1" applyProtection="1">
      <alignment horizontal="center" vertical="center" wrapText="1"/>
      <protection/>
    </xf>
    <xf numFmtId="14" fontId="7" fillId="0" borderId="16" xfId="71" applyNumberFormat="1" applyFont="1" applyBorder="1" applyAlignment="1" applyProtection="1">
      <alignment horizontal="center" vertical="top" wrapText="1"/>
      <protection/>
    </xf>
    <xf numFmtId="0" fontId="7" fillId="0" borderId="11" xfId="71" applyFont="1" applyBorder="1" applyAlignment="1" applyProtection="1">
      <alignment horizontal="center" vertical="center" wrapText="1"/>
      <protection/>
    </xf>
    <xf numFmtId="0" fontId="7" fillId="0" borderId="10" xfId="71" applyFont="1" applyBorder="1" applyAlignment="1" applyProtection="1">
      <alignment horizontal="center" vertical="top" wrapText="1"/>
      <protection/>
    </xf>
    <xf numFmtId="49" fontId="7" fillId="0" borderId="10" xfId="71" applyNumberFormat="1" applyFont="1" applyBorder="1" applyAlignment="1" applyProtection="1">
      <alignment horizontal="center" vertical="center" wrapText="1"/>
      <protection/>
    </xf>
    <xf numFmtId="0" fontId="7" fillId="0" borderId="17" xfId="71" applyFont="1" applyBorder="1" applyAlignment="1" applyProtection="1">
      <alignment horizontal="center" vertical="top" wrapText="1"/>
      <protection/>
    </xf>
    <xf numFmtId="0" fontId="14" fillId="34" borderId="18" xfId="71" applyFont="1" applyFill="1" applyBorder="1" applyAlignment="1" applyProtection="1">
      <alignment horizontal="left" vertical="top" wrapText="1"/>
      <protection/>
    </xf>
    <xf numFmtId="49" fontId="7" fillId="0" borderId="10" xfId="71" applyNumberFormat="1" applyFont="1" applyBorder="1" applyAlignment="1" applyProtection="1">
      <alignment horizontal="right" vertical="top" wrapText="1"/>
      <protection/>
    </xf>
    <xf numFmtId="49" fontId="7" fillId="35" borderId="19" xfId="71" applyNumberFormat="1" applyFont="1" applyFill="1" applyBorder="1" applyAlignment="1" applyProtection="1">
      <alignment horizontal="right" vertical="top" wrapText="1"/>
      <protection/>
    </xf>
    <xf numFmtId="0" fontId="5" fillId="35" borderId="20" xfId="0" applyFont="1" applyFill="1" applyBorder="1" applyAlignment="1" applyProtection="1">
      <alignment vertical="top" wrapText="1"/>
      <protection/>
    </xf>
    <xf numFmtId="0" fontId="5" fillId="35" borderId="21" xfId="0" applyFont="1" applyFill="1" applyBorder="1" applyAlignment="1" applyProtection="1">
      <alignment vertical="top" wrapText="1"/>
      <protection/>
    </xf>
    <xf numFmtId="0" fontId="3" fillId="0" borderId="10" xfId="71" applyFont="1" applyBorder="1" applyAlignment="1" applyProtection="1">
      <alignment horizontal="right" vertical="top" wrapText="1"/>
      <protection/>
    </xf>
    <xf numFmtId="0" fontId="5" fillId="35" borderId="22" xfId="0" applyFont="1" applyFill="1" applyBorder="1" applyAlignment="1" applyProtection="1">
      <alignment vertical="top" wrapText="1"/>
      <protection/>
    </xf>
    <xf numFmtId="0" fontId="5" fillId="35" borderId="23" xfId="0" applyFont="1" applyFill="1" applyBorder="1" applyAlignment="1" applyProtection="1">
      <alignment vertical="top" wrapText="1"/>
      <protection/>
    </xf>
    <xf numFmtId="0" fontId="5" fillId="35" borderId="24" xfId="0" applyFont="1" applyFill="1" applyBorder="1" applyAlignment="1" applyProtection="1">
      <alignment vertical="top" wrapText="1"/>
      <protection/>
    </xf>
    <xf numFmtId="1" fontId="6" fillId="0" borderId="10" xfId="71" applyNumberFormat="1" applyFont="1" applyBorder="1" applyAlignment="1" applyProtection="1">
      <alignment horizontal="right" vertical="top" wrapText="1"/>
      <protection/>
    </xf>
    <xf numFmtId="1" fontId="24" fillId="0" borderId="12" xfId="71" applyNumberFormat="1" applyFont="1" applyBorder="1" applyAlignment="1" applyProtection="1">
      <alignment horizontal="right" vertical="top" wrapText="1"/>
      <protection/>
    </xf>
    <xf numFmtId="49" fontId="6" fillId="0" borderId="10" xfId="71" applyNumberFormat="1" applyFont="1" applyFill="1" applyBorder="1" applyAlignment="1" applyProtection="1">
      <alignment horizontal="right" vertical="top" wrapText="1"/>
      <protection/>
    </xf>
    <xf numFmtId="1" fontId="8" fillId="34" borderId="10" xfId="71" applyNumberFormat="1" applyFont="1" applyFill="1" applyBorder="1" applyAlignment="1" applyProtection="1">
      <alignment vertical="top"/>
      <protection/>
    </xf>
    <xf numFmtId="1" fontId="8" fillId="34" borderId="10" xfId="0" applyNumberFormat="1" applyFont="1" applyFill="1" applyBorder="1" applyAlignment="1" applyProtection="1">
      <alignment vertical="top" wrapText="1"/>
      <protection/>
    </xf>
    <xf numFmtId="1" fontId="12" fillId="0" borderId="10" xfId="71" applyNumberFormat="1" applyFont="1" applyBorder="1" applyAlignment="1" applyProtection="1">
      <alignment horizontal="right" vertical="top" wrapText="1"/>
      <protection/>
    </xf>
    <xf numFmtId="0" fontId="8" fillId="34" borderId="10" xfId="0" applyFont="1" applyFill="1" applyBorder="1" applyAlignment="1" applyProtection="1">
      <alignment vertical="top"/>
      <protection/>
    </xf>
    <xf numFmtId="1" fontId="14" fillId="34" borderId="10" xfId="71" applyNumberFormat="1" applyFont="1" applyFill="1" applyBorder="1" applyAlignment="1" applyProtection="1">
      <alignment vertical="top" wrapText="1"/>
      <protection/>
    </xf>
    <xf numFmtId="49" fontId="8" fillId="34" borderId="10" xfId="71" applyNumberFormat="1" applyFont="1" applyFill="1" applyBorder="1" applyAlignment="1" applyProtection="1">
      <alignment vertical="top"/>
      <protection/>
    </xf>
    <xf numFmtId="0" fontId="8" fillId="34" borderId="11" xfId="71" applyNumberFormat="1" applyFont="1" applyFill="1" applyBorder="1" applyAlignment="1" applyProtection="1">
      <alignment vertical="top" wrapText="1"/>
      <protection/>
    </xf>
    <xf numFmtId="1" fontId="7" fillId="0" borderId="10" xfId="71" applyNumberFormat="1" applyFont="1" applyBorder="1" applyAlignment="1" applyProtection="1">
      <alignment horizontal="right" vertical="top" wrapText="1"/>
      <protection/>
    </xf>
    <xf numFmtId="1" fontId="3" fillId="0" borderId="10" xfId="71" applyNumberFormat="1" applyFont="1" applyBorder="1" applyAlignment="1" applyProtection="1">
      <alignment horizontal="right" vertical="top" wrapText="1"/>
      <protection/>
    </xf>
    <xf numFmtId="1" fontId="6" fillId="0" borderId="25" xfId="71" applyNumberFormat="1" applyFont="1" applyBorder="1" applyAlignment="1" applyProtection="1">
      <alignment horizontal="right" vertical="top" wrapText="1"/>
      <protection/>
    </xf>
    <xf numFmtId="1" fontId="5" fillId="0" borderId="19" xfId="71" applyNumberFormat="1" applyFont="1" applyBorder="1" applyAlignment="1" applyProtection="1">
      <alignment horizontal="right" vertical="top" wrapText="1"/>
      <protection/>
    </xf>
    <xf numFmtId="1" fontId="8" fillId="34" borderId="10" xfId="0" applyNumberFormat="1" applyFont="1" applyFill="1" applyBorder="1" applyAlignment="1" applyProtection="1">
      <alignment vertical="top"/>
      <protection/>
    </xf>
    <xf numFmtId="1" fontId="5" fillId="0" borderId="22" xfId="71" applyNumberFormat="1" applyFont="1" applyBorder="1" applyAlignment="1" applyProtection="1">
      <alignment horizontal="right" vertical="top" wrapText="1"/>
      <protection/>
    </xf>
    <xf numFmtId="1" fontId="6" fillId="0" borderId="26" xfId="71" applyNumberFormat="1" applyFont="1" applyBorder="1" applyAlignment="1" applyProtection="1">
      <alignment horizontal="right" vertical="top" wrapText="1"/>
      <protection/>
    </xf>
    <xf numFmtId="1" fontId="6" fillId="35" borderId="10" xfId="71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2" fillId="0" borderId="10" xfId="71" applyNumberFormat="1" applyFont="1" applyBorder="1" applyAlignment="1" applyProtection="1">
      <alignment horizontal="right" vertical="top" wrapText="1"/>
      <protection/>
    </xf>
    <xf numFmtId="0" fontId="14" fillId="34" borderId="27" xfId="71" applyFont="1" applyFill="1" applyBorder="1" applyAlignment="1" applyProtection="1">
      <alignment vertical="top" wrapText="1"/>
      <protection/>
    </xf>
    <xf numFmtId="49" fontId="14" fillId="34" borderId="13" xfId="71" applyNumberFormat="1" applyFont="1" applyFill="1" applyBorder="1" applyAlignment="1" applyProtection="1">
      <alignment vertical="center" wrapText="1"/>
      <protection/>
    </xf>
    <xf numFmtId="1" fontId="12" fillId="0" borderId="13" xfId="71" applyNumberFormat="1" applyFont="1" applyBorder="1" applyAlignment="1" applyProtection="1">
      <alignment horizontal="right" vertical="top" wrapText="1"/>
      <protection/>
    </xf>
    <xf numFmtId="0" fontId="7" fillId="0" borderId="0" xfId="71" applyFont="1" applyBorder="1" applyAlignment="1">
      <alignment vertical="top" wrapText="1"/>
      <protection/>
    </xf>
    <xf numFmtId="49" fontId="7" fillId="0" borderId="0" xfId="71" applyNumberFormat="1" applyFont="1" applyBorder="1" applyAlignment="1">
      <alignment vertical="top" wrapText="1"/>
      <protection/>
    </xf>
    <xf numFmtId="1" fontId="3" fillId="0" borderId="0" xfId="71" applyNumberFormat="1" applyFont="1" applyBorder="1" applyAlignment="1">
      <alignment vertical="top" wrapText="1"/>
      <protection/>
    </xf>
    <xf numFmtId="0" fontId="3" fillId="0" borderId="0" xfId="71" applyFont="1" applyBorder="1" applyAlignment="1" applyProtection="1">
      <alignment vertical="top"/>
      <protection locked="0"/>
    </xf>
    <xf numFmtId="49" fontId="7" fillId="0" borderId="0" xfId="71" applyNumberFormat="1" applyFont="1" applyBorder="1" applyAlignment="1" applyProtection="1">
      <alignment vertical="top" wrapText="1"/>
      <protection locked="0"/>
    </xf>
    <xf numFmtId="1" fontId="3" fillId="0" borderId="0" xfId="71" applyNumberFormat="1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71" applyFont="1" applyAlignment="1" applyProtection="1">
      <alignment vertical="top" wrapText="1"/>
      <protection locked="0"/>
    </xf>
    <xf numFmtId="0" fontId="3" fillId="0" borderId="0" xfId="71" applyFont="1" applyBorder="1" applyAlignment="1" applyProtection="1">
      <alignment horizontal="left" vertical="top"/>
      <protection locked="0"/>
    </xf>
    <xf numFmtId="0" fontId="5" fillId="0" borderId="0" xfId="71" applyFont="1" applyBorder="1" applyAlignment="1" applyProtection="1">
      <alignment vertical="top" wrapText="1"/>
      <protection locked="0"/>
    </xf>
    <xf numFmtId="0" fontId="5" fillId="0" borderId="0" xfId="71" applyFont="1" applyAlignment="1" applyProtection="1">
      <alignment horizontal="left" vertical="top" wrapText="1"/>
      <protection locked="0"/>
    </xf>
    <xf numFmtId="0" fontId="5" fillId="0" borderId="0" xfId="71" applyFont="1" applyAlignment="1" applyProtection="1">
      <alignment vertical="top"/>
      <protection locked="0"/>
    </xf>
    <xf numFmtId="1" fontId="5" fillId="0" borderId="0" xfId="71" applyNumberFormat="1" applyFont="1" applyAlignment="1" applyProtection="1">
      <alignment vertical="top" wrapText="1"/>
      <protection locked="0"/>
    </xf>
    <xf numFmtId="0" fontId="15" fillId="0" borderId="0" xfId="73" applyFont="1" applyAlignment="1" applyProtection="1">
      <alignment horizontal="centerContinuous" wrapText="1"/>
      <protection/>
    </xf>
    <xf numFmtId="0" fontId="15" fillId="0" borderId="0" xfId="73" applyFont="1" applyProtection="1">
      <alignment/>
      <protection/>
    </xf>
    <xf numFmtId="0" fontId="15" fillId="0" borderId="0" xfId="73" applyFont="1">
      <alignment/>
      <protection/>
    </xf>
    <xf numFmtId="0" fontId="10" fillId="0" borderId="0" xfId="71" applyFont="1" applyBorder="1" applyAlignment="1" applyProtection="1">
      <alignment vertical="top" wrapText="1"/>
      <protection/>
    </xf>
    <xf numFmtId="0" fontId="3" fillId="0" borderId="0" xfId="71" applyFont="1" applyAlignment="1" applyProtection="1">
      <alignment vertical="top"/>
      <protection/>
    </xf>
    <xf numFmtId="0" fontId="3" fillId="0" borderId="0" xfId="71" applyFont="1" applyAlignment="1" applyProtection="1">
      <alignment vertical="top" wrapText="1"/>
      <protection/>
    </xf>
    <xf numFmtId="0" fontId="15" fillId="0" borderId="0" xfId="73" applyFont="1" applyBorder="1" applyAlignment="1" applyProtection="1">
      <alignment wrapText="1"/>
      <protection/>
    </xf>
    <xf numFmtId="0" fontId="10" fillId="0" borderId="10" xfId="73" applyFont="1" applyBorder="1" applyAlignment="1" applyProtection="1">
      <alignment horizontal="center" vertical="center" wrapText="1"/>
      <protection/>
    </xf>
    <xf numFmtId="0" fontId="10" fillId="0" borderId="28" xfId="73" applyFont="1" applyBorder="1" applyAlignment="1" applyProtection="1">
      <alignment horizontal="center" vertical="center" wrapText="1"/>
      <protection/>
    </xf>
    <xf numFmtId="0" fontId="10" fillId="0" borderId="26" xfId="73" applyFont="1" applyBorder="1" applyAlignment="1" applyProtection="1">
      <alignment horizontal="center" vertical="center" wrapText="1"/>
      <protection/>
    </xf>
    <xf numFmtId="0" fontId="10" fillId="0" borderId="10" xfId="73" applyFont="1" applyBorder="1" applyAlignment="1" applyProtection="1">
      <alignment vertical="center" wrapText="1"/>
      <protection/>
    </xf>
    <xf numFmtId="3" fontId="10" fillId="0" borderId="10" xfId="73" applyNumberFormat="1" applyFont="1" applyBorder="1" applyAlignment="1" applyProtection="1">
      <alignment vertical="center"/>
      <protection/>
    </xf>
    <xf numFmtId="0" fontId="15" fillId="0" borderId="10" xfId="73" applyFont="1" applyBorder="1" applyAlignment="1" applyProtection="1">
      <alignment wrapText="1"/>
      <protection/>
    </xf>
    <xf numFmtId="0" fontId="15" fillId="0" borderId="10" xfId="73" applyFont="1" applyBorder="1" applyProtection="1">
      <alignment/>
      <protection/>
    </xf>
    <xf numFmtId="0" fontId="13" fillId="0" borderId="10" xfId="73" applyFont="1" applyBorder="1" applyAlignment="1" applyProtection="1">
      <alignment vertical="center" wrapText="1"/>
      <protection/>
    </xf>
    <xf numFmtId="0" fontId="15" fillId="0" borderId="10" xfId="73" applyFont="1" applyFill="1" applyBorder="1" applyProtection="1">
      <alignment/>
      <protection/>
    </xf>
    <xf numFmtId="0" fontId="15" fillId="0" borderId="10" xfId="73" applyFont="1" applyBorder="1" applyAlignment="1" applyProtection="1">
      <alignment vertical="center" wrapText="1"/>
      <protection/>
    </xf>
    <xf numFmtId="3" fontId="15" fillId="0" borderId="10" xfId="73" applyNumberFormat="1" applyFont="1" applyBorder="1" applyAlignment="1" applyProtection="1">
      <alignment horizontal="center" vertical="center"/>
      <protection/>
    </xf>
    <xf numFmtId="49" fontId="15" fillId="0" borderId="10" xfId="73" applyNumberFormat="1" applyFont="1" applyBorder="1" applyAlignment="1" applyProtection="1">
      <alignment horizontal="center" wrapText="1"/>
      <protection/>
    </xf>
    <xf numFmtId="0" fontId="15" fillId="0" borderId="10" xfId="73" applyFont="1" applyFill="1" applyBorder="1" applyAlignment="1" applyProtection="1">
      <alignment vertical="center" wrapText="1"/>
      <protection/>
    </xf>
    <xf numFmtId="0" fontId="13" fillId="0" borderId="10" xfId="73" applyFont="1" applyBorder="1" applyAlignment="1" applyProtection="1">
      <alignment horizontal="right" vertical="center" wrapText="1"/>
      <protection/>
    </xf>
    <xf numFmtId="49" fontId="13" fillId="0" borderId="10" xfId="73" applyNumberFormat="1" applyFont="1" applyBorder="1" applyAlignment="1" applyProtection="1">
      <alignment horizontal="center" wrapText="1"/>
      <protection/>
    </xf>
    <xf numFmtId="0" fontId="15" fillId="0" borderId="10" xfId="73" applyFont="1" applyBorder="1" applyAlignment="1" applyProtection="1">
      <alignment horizontal="center" wrapText="1"/>
      <protection/>
    </xf>
    <xf numFmtId="0" fontId="13" fillId="0" borderId="10" xfId="73" applyFont="1" applyBorder="1" applyAlignment="1" applyProtection="1">
      <alignment horizontal="center" wrapText="1"/>
      <protection/>
    </xf>
    <xf numFmtId="0" fontId="15" fillId="0" borderId="10" xfId="73" applyFont="1" applyBorder="1" applyAlignment="1" applyProtection="1">
      <alignment horizontal="left" vertical="center" wrapText="1"/>
      <protection/>
    </xf>
    <xf numFmtId="3" fontId="13" fillId="0" borderId="10" xfId="73" applyNumberFormat="1" applyFont="1" applyBorder="1" applyAlignment="1" applyProtection="1">
      <alignment horizontal="center" vertical="center"/>
      <protection/>
    </xf>
    <xf numFmtId="0" fontId="15" fillId="0" borderId="28" xfId="73" applyFont="1" applyBorder="1" applyAlignment="1" applyProtection="1">
      <alignment horizontal="center" vertical="center" wrapText="1"/>
      <protection/>
    </xf>
    <xf numFmtId="0" fontId="13" fillId="0" borderId="28" xfId="73" applyFont="1" applyBorder="1" applyAlignment="1" applyProtection="1">
      <alignment horizontal="center" vertical="center" wrapText="1"/>
      <protection/>
    </xf>
    <xf numFmtId="0" fontId="13" fillId="0" borderId="28" xfId="73" applyFont="1" applyBorder="1" applyAlignment="1" applyProtection="1">
      <alignment horizontal="center" wrapText="1"/>
      <protection/>
    </xf>
    <xf numFmtId="0" fontId="10" fillId="0" borderId="10" xfId="73" applyFont="1" applyBorder="1" applyAlignment="1" applyProtection="1">
      <alignment horizontal="left" vertical="center" wrapText="1"/>
      <protection/>
    </xf>
    <xf numFmtId="0" fontId="17" fillId="0" borderId="10" xfId="73" applyFont="1" applyBorder="1" applyAlignment="1" applyProtection="1">
      <alignment vertical="center" wrapText="1"/>
      <protection/>
    </xf>
    <xf numFmtId="0" fontId="15" fillId="0" borderId="11" xfId="73" applyFont="1" applyBorder="1" applyAlignment="1" applyProtection="1">
      <alignment vertical="center" wrapText="1"/>
      <protection/>
    </xf>
    <xf numFmtId="49" fontId="15" fillId="0" borderId="28" xfId="73" applyNumberFormat="1" applyFont="1" applyBorder="1" applyAlignment="1" applyProtection="1">
      <alignment horizontal="center" vertical="center" wrapText="1"/>
      <protection/>
    </xf>
    <xf numFmtId="0" fontId="15" fillId="0" borderId="10" xfId="73" applyFont="1" applyBorder="1" applyAlignment="1" applyProtection="1">
      <alignment horizontal="centerContinuous" wrapText="1"/>
      <protection/>
    </xf>
    <xf numFmtId="49" fontId="10" fillId="0" borderId="10" xfId="73" applyNumberFormat="1" applyFont="1" applyBorder="1" applyAlignment="1" applyProtection="1">
      <alignment horizontal="center" vertical="center" wrapText="1"/>
      <protection/>
    </xf>
    <xf numFmtId="0" fontId="18" fillId="0" borderId="10" xfId="73" applyFont="1" applyBorder="1" applyAlignment="1" applyProtection="1">
      <alignment vertical="center" wrapText="1"/>
      <protection/>
    </xf>
    <xf numFmtId="49" fontId="10" fillId="0" borderId="10" xfId="73" applyNumberFormat="1" applyFont="1" applyBorder="1" applyAlignment="1" applyProtection="1">
      <alignment horizontal="centerContinuous" wrapText="1"/>
      <protection/>
    </xf>
    <xf numFmtId="3" fontId="15" fillId="0" borderId="10" xfId="73" applyNumberFormat="1" applyFont="1" applyFill="1" applyBorder="1" applyProtection="1">
      <alignment/>
      <protection/>
    </xf>
    <xf numFmtId="49" fontId="16" fillId="0" borderId="10" xfId="73" applyNumberFormat="1" applyFont="1" applyBorder="1" applyAlignment="1" applyProtection="1">
      <alignment horizontal="centerContinuous" wrapText="1"/>
      <protection/>
    </xf>
    <xf numFmtId="0" fontId="10" fillId="0" borderId="0" xfId="73" applyFont="1" applyBorder="1" applyAlignment="1" applyProtection="1">
      <alignment wrapText="1"/>
      <protection locked="0"/>
    </xf>
    <xf numFmtId="1" fontId="15" fillId="0" borderId="0" xfId="73" applyNumberFormat="1" applyFont="1" applyBorder="1" applyProtection="1">
      <alignment/>
      <protection locked="0"/>
    </xf>
    <xf numFmtId="0" fontId="10" fillId="0" borderId="0" xfId="73" applyFont="1" applyBorder="1" applyAlignment="1" applyProtection="1">
      <alignment horizontal="right" vertical="center" wrapText="1"/>
      <protection locked="0"/>
    </xf>
    <xf numFmtId="0" fontId="15" fillId="0" borderId="0" xfId="73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9" fillId="0" borderId="0" xfId="73" applyFont="1" applyBorder="1" applyAlignment="1">
      <alignment vertical="center" wrapText="1"/>
      <protection/>
    </xf>
    <xf numFmtId="0" fontId="19" fillId="0" borderId="0" xfId="73" applyFont="1" applyBorder="1" applyAlignment="1" applyProtection="1">
      <alignment vertical="center" wrapText="1"/>
      <protection locked="0"/>
    </xf>
    <xf numFmtId="1" fontId="15" fillId="0" borderId="0" xfId="73" applyNumberFormat="1" applyFont="1" applyProtection="1">
      <alignment/>
      <protection locked="0"/>
    </xf>
    <xf numFmtId="0" fontId="10" fillId="0" borderId="0" xfId="71" applyFont="1" applyBorder="1" applyAlignment="1" applyProtection="1">
      <alignment horizontal="left" vertical="top" wrapText="1"/>
      <protection locked="0"/>
    </xf>
    <xf numFmtId="0" fontId="15" fillId="0" borderId="0" xfId="73" applyFont="1" applyBorder="1" applyAlignment="1">
      <alignment wrapText="1"/>
      <protection/>
    </xf>
    <xf numFmtId="0" fontId="15" fillId="0" borderId="0" xfId="73" applyFont="1" applyAlignment="1">
      <alignment wrapText="1"/>
      <protection/>
    </xf>
    <xf numFmtId="0" fontId="15" fillId="0" borderId="0" xfId="72" applyFont="1" applyAlignment="1" applyProtection="1">
      <alignment wrapText="1"/>
      <protection locked="0"/>
    </xf>
    <xf numFmtId="0" fontId="15" fillId="0" borderId="0" xfId="72" applyFont="1" applyAlignment="1" applyProtection="1">
      <alignment wrapText="1"/>
      <protection/>
    </xf>
    <xf numFmtId="0" fontId="10" fillId="0" borderId="0" xfId="72" applyFont="1" applyBorder="1" applyAlignment="1" applyProtection="1">
      <alignment horizontal="centerContinuous" vertical="center" wrapText="1"/>
      <protection locked="0"/>
    </xf>
    <xf numFmtId="0" fontId="10" fillId="0" borderId="0" xfId="72" applyFont="1" applyBorder="1" applyAlignment="1" applyProtection="1">
      <alignment horizontal="centerContinuous" vertical="center" wrapText="1"/>
      <protection/>
    </xf>
    <xf numFmtId="0" fontId="10" fillId="0" borderId="0" xfId="71" applyFont="1" applyBorder="1" applyAlignment="1" applyProtection="1">
      <alignment horizontal="left" vertical="top"/>
      <protection/>
    </xf>
    <xf numFmtId="0" fontId="10" fillId="0" borderId="0" xfId="71" applyFont="1" applyBorder="1" applyAlignment="1" applyProtection="1">
      <alignment vertical="top"/>
      <protection/>
    </xf>
    <xf numFmtId="167" fontId="10" fillId="0" borderId="0" xfId="71" applyNumberFormat="1" applyFont="1" applyBorder="1" applyAlignment="1" applyProtection="1">
      <alignment horizontal="left" vertical="top"/>
      <protection/>
    </xf>
    <xf numFmtId="0" fontId="10" fillId="0" borderId="0" xfId="72" applyFont="1" applyAlignment="1" applyProtection="1">
      <alignment wrapText="1"/>
      <protection/>
    </xf>
    <xf numFmtId="0" fontId="10" fillId="0" borderId="10" xfId="72" applyFont="1" applyBorder="1" applyAlignment="1" applyProtection="1">
      <alignment horizontal="center" vertical="center" wrapText="1"/>
      <protection/>
    </xf>
    <xf numFmtId="0" fontId="15" fillId="0" borderId="0" xfId="72" applyFont="1" applyBorder="1" applyAlignment="1" applyProtection="1">
      <alignment wrapText="1"/>
      <protection/>
    </xf>
    <xf numFmtId="49" fontId="15" fillId="0" borderId="10" xfId="72" applyNumberFormat="1" applyFont="1" applyFill="1" applyBorder="1" applyAlignment="1" applyProtection="1">
      <alignment horizont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5" fillId="0" borderId="0" xfId="74" applyFont="1">
      <alignment/>
      <protection/>
    </xf>
    <xf numFmtId="0" fontId="10" fillId="0" borderId="0" xfId="74" applyFont="1">
      <alignment/>
      <protection/>
    </xf>
    <xf numFmtId="0" fontId="10" fillId="0" borderId="0" xfId="74" applyFont="1" applyAlignment="1" applyProtection="1">
      <alignment horizontal="centerContinuous" wrapText="1"/>
      <protection/>
    </xf>
    <xf numFmtId="49" fontId="10" fillId="0" borderId="0" xfId="74" applyNumberFormat="1" applyFont="1" applyAlignment="1" applyProtection="1">
      <alignment horizontal="center" wrapText="1"/>
      <protection/>
    </xf>
    <xf numFmtId="0" fontId="10" fillId="0" borderId="0" xfId="74" applyFont="1" applyAlignment="1" applyProtection="1">
      <alignment horizontal="centerContinuous"/>
      <protection/>
    </xf>
    <xf numFmtId="0" fontId="15" fillId="0" borderId="0" xfId="74" applyFont="1" applyProtection="1">
      <alignment/>
      <protection/>
    </xf>
    <xf numFmtId="0" fontId="3" fillId="0" borderId="0" xfId="74" applyFont="1" applyAlignment="1" applyProtection="1">
      <alignment horizontal="left"/>
      <protection/>
    </xf>
    <xf numFmtId="0" fontId="10" fillId="0" borderId="0" xfId="74" applyFont="1" applyBorder="1" applyAlignment="1" applyProtection="1">
      <alignment horizontal="left" vertical="center" wrapText="1"/>
      <protection/>
    </xf>
    <xf numFmtId="0" fontId="10" fillId="0" borderId="0" xfId="74" applyFont="1" applyBorder="1" applyAlignment="1" applyProtection="1">
      <alignment horizontal="left" vertical="top" wrapText="1"/>
      <protection/>
    </xf>
    <xf numFmtId="0" fontId="10" fillId="0" borderId="0" xfId="74" applyFont="1" applyProtection="1">
      <alignment/>
      <protection/>
    </xf>
    <xf numFmtId="0" fontId="10" fillId="0" borderId="0" xfId="72" applyFont="1" applyAlignment="1" applyProtection="1">
      <alignment horizontal="right" wrapText="1"/>
      <protection/>
    </xf>
    <xf numFmtId="0" fontId="10" fillId="0" borderId="0" xfId="74" applyFont="1" applyAlignment="1">
      <alignment horizontal="center" vertical="center" wrapText="1"/>
      <protection/>
    </xf>
    <xf numFmtId="0" fontId="10" fillId="0" borderId="10" xfId="74" applyFont="1" applyBorder="1" applyAlignment="1">
      <alignment horizontal="center" vertical="center" wrapText="1"/>
      <protection/>
    </xf>
    <xf numFmtId="49" fontId="10" fillId="0" borderId="26" xfId="74" applyNumberFormat="1" applyFont="1" applyBorder="1" applyAlignment="1">
      <alignment horizontal="center" vertical="center" wrapText="1"/>
      <protection/>
    </xf>
    <xf numFmtId="0" fontId="10" fillId="0" borderId="26" xfId="74" applyFont="1" applyBorder="1" applyAlignment="1">
      <alignment horizontal="center" vertical="center" wrapText="1"/>
      <protection/>
    </xf>
    <xf numFmtId="49" fontId="10" fillId="0" borderId="10" xfId="74" applyNumberFormat="1" applyFont="1" applyBorder="1" applyAlignment="1">
      <alignment horizontal="center" vertical="center" wrapText="1"/>
      <protection/>
    </xf>
    <xf numFmtId="49" fontId="15" fillId="0" borderId="10" xfId="74" applyNumberFormat="1" applyFont="1" applyBorder="1" applyAlignment="1" applyProtection="1">
      <alignment horizontal="center" vertical="center" wrapText="1"/>
      <protection/>
    </xf>
    <xf numFmtId="49" fontId="15" fillId="0" borderId="10" xfId="74" applyNumberFormat="1" applyFont="1" applyBorder="1" applyAlignment="1">
      <alignment horizontal="center" vertical="center" wrapText="1"/>
      <protection/>
    </xf>
    <xf numFmtId="49" fontId="15" fillId="35" borderId="10" xfId="74" applyNumberFormat="1" applyFont="1" applyFill="1" applyBorder="1" applyAlignment="1">
      <alignment horizontal="center" vertical="center" wrapText="1"/>
      <protection/>
    </xf>
    <xf numFmtId="49" fontId="10" fillId="0" borderId="12" xfId="74" applyNumberFormat="1" applyFont="1" applyBorder="1" applyAlignment="1">
      <alignment horizontal="center" vertical="center" wrapText="1"/>
      <protection/>
    </xf>
    <xf numFmtId="49" fontId="15" fillId="0" borderId="10" xfId="74" applyNumberFormat="1" applyFont="1" applyBorder="1" applyAlignment="1">
      <alignment horizontal="center" wrapText="1"/>
      <protection/>
    </xf>
    <xf numFmtId="0" fontId="10" fillId="0" borderId="0" xfId="74" applyFont="1" applyBorder="1" applyAlignment="1" applyProtection="1">
      <alignment vertical="center" wrapText="1"/>
      <protection locked="0"/>
    </xf>
    <xf numFmtId="49" fontId="10" fillId="0" borderId="0" xfId="74" applyNumberFormat="1" applyFont="1" applyBorder="1" applyAlignment="1" applyProtection="1">
      <alignment horizontal="center" vertical="center" wrapText="1"/>
      <protection locked="0"/>
    </xf>
    <xf numFmtId="3" fontId="15" fillId="0" borderId="0" xfId="74" applyNumberFormat="1" applyFont="1" applyBorder="1" applyAlignment="1" applyProtection="1">
      <alignment vertical="center"/>
      <protection locked="0"/>
    </xf>
    <xf numFmtId="0" fontId="15" fillId="0" borderId="0" xfId="74" applyFont="1" applyBorder="1" applyProtection="1">
      <alignment/>
      <protection locked="0"/>
    </xf>
    <xf numFmtId="0" fontId="10" fillId="0" borderId="0" xfId="74" applyFont="1" applyBorder="1" applyProtection="1">
      <alignment/>
      <protection locked="0"/>
    </xf>
    <xf numFmtId="0" fontId="15" fillId="0" borderId="0" xfId="74" applyFont="1" applyAlignment="1" applyProtection="1">
      <alignment wrapText="1"/>
      <protection locked="0"/>
    </xf>
    <xf numFmtId="49" fontId="15" fillId="0" borderId="0" xfId="74" applyNumberFormat="1" applyFont="1" applyAlignment="1" applyProtection="1">
      <alignment horizontal="center" wrapText="1"/>
      <protection locked="0"/>
    </xf>
    <xf numFmtId="0" fontId="15" fillId="0" borderId="0" xfId="74" applyFont="1" applyProtection="1">
      <alignment/>
      <protection locked="0"/>
    </xf>
    <xf numFmtId="0" fontId="15" fillId="0" borderId="0" xfId="74" applyFont="1" applyAlignment="1">
      <alignment wrapText="1"/>
      <protection/>
    </xf>
    <xf numFmtId="49" fontId="15" fillId="0" borderId="0" xfId="74" applyNumberFormat="1" applyFont="1" applyAlignment="1">
      <alignment horizontal="center" wrapText="1"/>
      <protection/>
    </xf>
    <xf numFmtId="0" fontId="15" fillId="0" borderId="0" xfId="70" applyFont="1" applyProtection="1">
      <alignment/>
      <protection locked="0"/>
    </xf>
    <xf numFmtId="0" fontId="10" fillId="0" borderId="0" xfId="69" applyFont="1" applyAlignment="1" applyProtection="1">
      <alignment horizontal="centerContinuous"/>
      <protection locked="0"/>
    </xf>
    <xf numFmtId="0" fontId="15" fillId="0" borderId="0" xfId="70" applyFont="1">
      <alignment/>
      <protection/>
    </xf>
    <xf numFmtId="0" fontId="10" fillId="0" borderId="0" xfId="69" applyFont="1" applyAlignment="1" applyProtection="1">
      <alignment horizontal="center"/>
      <protection/>
    </xf>
    <xf numFmtId="0" fontId="5" fillId="0" borderId="0" xfId="69" applyFont="1" applyAlignment="1" applyProtection="1">
      <alignment horizontal="left"/>
      <protection/>
    </xf>
    <xf numFmtId="0" fontId="15" fillId="0" borderId="0" xfId="69" applyFont="1" applyBorder="1" applyAlignment="1" applyProtection="1">
      <alignment vertical="justify" wrapText="1"/>
      <protection/>
    </xf>
    <xf numFmtId="0" fontId="15" fillId="0" borderId="0" xfId="69" applyFont="1" applyBorder="1" applyAlignment="1" applyProtection="1">
      <alignment horizontal="center" vertical="justify" wrapText="1"/>
      <protection/>
    </xf>
    <xf numFmtId="0" fontId="15" fillId="0" borderId="0" xfId="69" applyFont="1" applyProtection="1">
      <alignment/>
      <protection/>
    </xf>
    <xf numFmtId="0" fontId="10" fillId="0" borderId="0" xfId="69" applyFont="1" applyBorder="1" applyAlignment="1" applyProtection="1">
      <alignment vertical="justify" wrapText="1"/>
      <protection/>
    </xf>
    <xf numFmtId="0" fontId="10" fillId="0" borderId="0" xfId="69" applyFont="1" applyAlignment="1" applyProtection="1">
      <alignment horizontal="left" vertical="center" wrapText="1"/>
      <protection/>
    </xf>
    <xf numFmtId="0" fontId="10" fillId="0" borderId="0" xfId="70" applyFont="1">
      <alignment/>
      <protection/>
    </xf>
    <xf numFmtId="0" fontId="10" fillId="0" borderId="10" xfId="69" applyFont="1" applyBorder="1" applyAlignment="1" applyProtection="1">
      <alignment horizontal="center" vertical="center" wrapText="1"/>
      <protection/>
    </xf>
    <xf numFmtId="0" fontId="10" fillId="0" borderId="10" xfId="69" applyFont="1" applyBorder="1" applyAlignment="1" applyProtection="1">
      <alignment horizontal="centerContinuous"/>
      <protection/>
    </xf>
    <xf numFmtId="0" fontId="10" fillId="0" borderId="10" xfId="69" applyFont="1" applyBorder="1" applyAlignment="1" applyProtection="1">
      <alignment horizontal="center"/>
      <protection/>
    </xf>
    <xf numFmtId="0" fontId="10" fillId="0" borderId="10" xfId="69" applyFont="1" applyBorder="1" applyAlignment="1" applyProtection="1">
      <alignment vertical="justify" wrapText="1"/>
      <protection/>
    </xf>
    <xf numFmtId="49" fontId="10" fillId="35" borderId="10" xfId="69" applyNumberFormat="1" applyFont="1" applyFill="1" applyBorder="1" applyAlignment="1" applyProtection="1">
      <alignment vertical="justify" wrapText="1"/>
      <protection/>
    </xf>
    <xf numFmtId="0" fontId="15" fillId="0" borderId="10" xfId="69" applyFont="1" applyBorder="1" applyProtection="1">
      <alignment/>
      <protection/>
    </xf>
    <xf numFmtId="49" fontId="15" fillId="0" borderId="10" xfId="69" applyNumberFormat="1" applyFont="1" applyBorder="1" applyAlignment="1" applyProtection="1">
      <alignment horizontal="center" vertical="center" wrapText="1"/>
      <protection/>
    </xf>
    <xf numFmtId="0" fontId="15" fillId="0" borderId="0" xfId="70" applyFont="1" applyProtection="1">
      <alignment/>
      <protection/>
    </xf>
    <xf numFmtId="0" fontId="15" fillId="0" borderId="10" xfId="69" applyFont="1" applyBorder="1" applyAlignment="1" applyProtection="1">
      <alignment wrapText="1"/>
      <protection/>
    </xf>
    <xf numFmtId="49" fontId="15" fillId="0" borderId="10" xfId="69" applyNumberFormat="1" applyFont="1" applyBorder="1" applyAlignment="1" applyProtection="1">
      <alignment horizontal="center" vertical="center"/>
      <protection/>
    </xf>
    <xf numFmtId="0" fontId="15" fillId="0" borderId="0" xfId="70" applyFont="1" applyAlignment="1" applyProtection="1">
      <alignment/>
      <protection/>
    </xf>
    <xf numFmtId="0" fontId="15" fillId="0" borderId="0" xfId="70" applyFont="1" applyAlignment="1">
      <alignment/>
      <protection/>
    </xf>
    <xf numFmtId="0" fontId="15" fillId="0" borderId="10" xfId="69" applyFont="1" applyBorder="1" applyAlignment="1" applyProtection="1">
      <alignment vertical="center" wrapText="1"/>
      <protection/>
    </xf>
    <xf numFmtId="0" fontId="13" fillId="0" borderId="10" xfId="69" applyFont="1" applyBorder="1" applyAlignment="1" applyProtection="1">
      <alignment horizontal="right"/>
      <protection/>
    </xf>
    <xf numFmtId="49" fontId="13" fillId="0" borderId="10" xfId="69" applyNumberFormat="1" applyFont="1" applyBorder="1" applyAlignment="1" applyProtection="1">
      <alignment horizontal="center" vertical="center" wrapText="1"/>
      <protection/>
    </xf>
    <xf numFmtId="0" fontId="10" fillId="0" borderId="10" xfId="69" applyFont="1" applyBorder="1" applyProtection="1">
      <alignment/>
      <protection/>
    </xf>
    <xf numFmtId="0" fontId="10" fillId="0" borderId="10" xfId="69" applyFont="1" applyBorder="1" applyAlignment="1" applyProtection="1">
      <alignment horizontal="left"/>
      <protection/>
    </xf>
    <xf numFmtId="0" fontId="15" fillId="0" borderId="10" xfId="69" applyFont="1" applyBorder="1" applyAlignment="1" applyProtection="1">
      <alignment horizontal="left" vertical="center" wrapText="1"/>
      <protection/>
    </xf>
    <xf numFmtId="49" fontId="13" fillId="0" borderId="25" xfId="69" applyNumberFormat="1" applyFont="1" applyBorder="1" applyAlignment="1" applyProtection="1">
      <alignment horizontal="center" vertical="center" wrapText="1"/>
      <protection/>
    </xf>
    <xf numFmtId="49" fontId="15" fillId="35" borderId="12" xfId="69" applyNumberFormat="1" applyFont="1" applyFill="1" applyBorder="1" applyAlignment="1" applyProtection="1">
      <alignment horizontal="center" vertical="center" wrapText="1"/>
      <protection/>
    </xf>
    <xf numFmtId="0" fontId="23" fillId="0" borderId="10" xfId="69" applyFont="1" applyBorder="1" applyAlignment="1" applyProtection="1">
      <alignment vertical="justify"/>
      <protection/>
    </xf>
    <xf numFmtId="49" fontId="15" fillId="0" borderId="26" xfId="69" applyNumberFormat="1" applyFont="1" applyBorder="1" applyAlignment="1" applyProtection="1">
      <alignment horizontal="center" vertical="center" wrapText="1"/>
      <protection/>
    </xf>
    <xf numFmtId="0" fontId="15" fillId="0" borderId="10" xfId="69" applyFont="1" applyBorder="1" applyAlignment="1" applyProtection="1">
      <alignment vertical="justify"/>
      <protection/>
    </xf>
    <xf numFmtId="0" fontId="22" fillId="0" borderId="0" xfId="70" applyFont="1" applyProtection="1">
      <alignment/>
      <protection/>
    </xf>
    <xf numFmtId="0" fontId="22" fillId="0" borderId="0" xfId="70" applyFont="1">
      <alignment/>
      <protection/>
    </xf>
    <xf numFmtId="0" fontId="15" fillId="0" borderId="0" xfId="69" applyFont="1" applyProtection="1">
      <alignment/>
      <protection locked="0"/>
    </xf>
    <xf numFmtId="1" fontId="15" fillId="0" borderId="0" xfId="69" applyNumberFormat="1" applyFont="1" applyAlignment="1" applyProtection="1">
      <alignment vertical="center" wrapText="1"/>
      <protection locked="0"/>
    </xf>
    <xf numFmtId="1" fontId="15" fillId="0" borderId="0" xfId="69" applyNumberFormat="1" applyFont="1" applyAlignment="1" applyProtection="1">
      <alignment horizontal="left" vertical="center" wrapText="1"/>
      <protection locked="0"/>
    </xf>
    <xf numFmtId="0" fontId="15" fillId="0" borderId="0" xfId="69" applyFont="1" applyAlignment="1" applyProtection="1">
      <alignment vertical="center" wrapText="1"/>
      <protection locked="0"/>
    </xf>
    <xf numFmtId="0" fontId="15" fillId="0" borderId="0" xfId="69" applyFont="1" applyAlignment="1" applyProtection="1">
      <alignment horizontal="left" vertical="center" wrapText="1"/>
      <protection locked="0"/>
    </xf>
    <xf numFmtId="0" fontId="15" fillId="0" borderId="0" xfId="69" applyFont="1" applyAlignment="1" applyProtection="1">
      <alignment/>
      <protection locked="0"/>
    </xf>
    <xf numFmtId="0" fontId="10" fillId="0" borderId="0" xfId="69" applyFont="1" applyBorder="1" applyAlignment="1" applyProtection="1">
      <alignment horizontal="centerContinuous"/>
      <protection locked="0"/>
    </xf>
    <xf numFmtId="0" fontId="15" fillId="0" borderId="0" xfId="70" applyFont="1" applyAlignment="1" applyProtection="1">
      <alignment/>
      <protection locked="0"/>
    </xf>
    <xf numFmtId="0" fontId="15" fillId="0" borderId="0" xfId="66" applyFont="1" applyAlignment="1">
      <alignment horizontal="centerContinuous" vertical="center" wrapText="1"/>
      <protection/>
    </xf>
    <xf numFmtId="0" fontId="10" fillId="0" borderId="0" xfId="66" applyFont="1" applyAlignment="1" applyProtection="1">
      <alignment horizontal="center" vertical="center"/>
      <protection/>
    </xf>
    <xf numFmtId="49" fontId="10" fillId="0" borderId="0" xfId="66" applyNumberFormat="1" applyFont="1" applyAlignment="1" applyProtection="1">
      <alignment horizontal="center" vertical="center"/>
      <protection/>
    </xf>
    <xf numFmtId="1" fontId="10" fillId="0" borderId="0" xfId="66" applyNumberFormat="1" applyFont="1" applyAlignment="1" applyProtection="1">
      <alignment horizontal="center" vertical="center"/>
      <protection/>
    </xf>
    <xf numFmtId="1" fontId="15" fillId="0" borderId="0" xfId="70" applyNumberFormat="1" applyFont="1" applyProtection="1">
      <alignment/>
      <protection/>
    </xf>
    <xf numFmtId="0" fontId="15" fillId="0" borderId="0" xfId="66" applyFont="1" applyAlignment="1">
      <alignment/>
      <protection/>
    </xf>
    <xf numFmtId="1" fontId="15" fillId="0" borderId="0" xfId="70" applyNumberFormat="1" applyFont="1" applyProtection="1">
      <alignment/>
      <protection locked="0"/>
    </xf>
    <xf numFmtId="1" fontId="10" fillId="0" borderId="0" xfId="69" applyNumberFormat="1" applyFont="1" applyBorder="1" applyAlignment="1" applyProtection="1">
      <alignment vertical="justify" wrapText="1"/>
      <protection/>
    </xf>
    <xf numFmtId="1" fontId="15" fillId="0" borderId="0" xfId="69" applyNumberFormat="1" applyFont="1" applyBorder="1" applyAlignment="1" applyProtection="1">
      <alignment vertical="justify" wrapText="1"/>
      <protection locked="0"/>
    </xf>
    <xf numFmtId="0" fontId="10" fillId="0" borderId="0" xfId="66" applyFont="1" applyAlignment="1" applyProtection="1">
      <alignment horizontal="left" vertical="center" wrapText="1"/>
      <protection/>
    </xf>
    <xf numFmtId="49" fontId="10" fillId="0" borderId="0" xfId="66" applyNumberFormat="1" applyFont="1" applyAlignment="1" applyProtection="1">
      <alignment horizontal="left" vertical="center" wrapText="1"/>
      <protection/>
    </xf>
    <xf numFmtId="1" fontId="15" fillId="0" borderId="0" xfId="66" applyNumberFormat="1" applyFont="1" applyAlignment="1" applyProtection="1">
      <alignment horizontal="left" vertical="center" wrapText="1"/>
      <protection/>
    </xf>
    <xf numFmtId="1" fontId="10" fillId="0" borderId="28" xfId="66" applyNumberFormat="1" applyFont="1" applyBorder="1" applyAlignment="1" applyProtection="1">
      <alignment horizontal="centerContinuous" vertical="center" wrapText="1"/>
      <protection/>
    </xf>
    <xf numFmtId="0" fontId="10" fillId="0" borderId="0" xfId="66" applyFont="1" applyBorder="1" applyProtection="1">
      <alignment/>
      <protection/>
    </xf>
    <xf numFmtId="49" fontId="10" fillId="0" borderId="26" xfId="66" applyNumberFormat="1" applyFont="1" applyBorder="1" applyAlignment="1" applyProtection="1">
      <alignment horizontal="center" vertical="center" wrapText="1"/>
      <protection/>
    </xf>
    <xf numFmtId="0" fontId="10" fillId="0" borderId="10" xfId="66" applyFont="1" applyBorder="1" applyAlignment="1" applyProtection="1">
      <alignment horizontal="center" vertical="center"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0" fontId="15" fillId="0" borderId="0" xfId="66" applyFont="1" applyBorder="1" applyProtection="1">
      <alignment/>
      <protection/>
    </xf>
    <xf numFmtId="49" fontId="15" fillId="0" borderId="10" xfId="66" applyNumberFormat="1" applyFont="1" applyBorder="1" applyAlignment="1" applyProtection="1">
      <alignment horizontal="center" vertical="center" wrapText="1"/>
      <protection/>
    </xf>
    <xf numFmtId="49" fontId="10" fillId="0" borderId="10" xfId="66" applyNumberFormat="1" applyFont="1" applyBorder="1" applyAlignment="1" applyProtection="1">
      <alignment horizontal="left"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49" fontId="10" fillId="0" borderId="0" xfId="66" applyNumberFormat="1" applyFont="1" applyBorder="1" applyAlignment="1" applyProtection="1">
      <alignment horizontal="left" vertical="center" wrapText="1"/>
      <protection/>
    </xf>
    <xf numFmtId="0" fontId="15" fillId="0" borderId="0" xfId="66" applyFont="1" applyBorder="1" applyAlignment="1" applyProtection="1">
      <alignment horizontal="right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0" fillId="0" borderId="28" xfId="66" applyFont="1" applyBorder="1" applyAlignment="1" applyProtection="1">
      <alignment horizontal="centerContinuous" vertical="center" wrapText="1"/>
      <protection/>
    </xf>
    <xf numFmtId="0" fontId="10" fillId="0" borderId="10" xfId="66" applyFont="1" applyBorder="1" applyAlignment="1" applyProtection="1">
      <alignment horizontal="center"/>
      <protection/>
    </xf>
    <xf numFmtId="49" fontId="23" fillId="0" borderId="10" xfId="66" applyNumberFormat="1" applyFont="1" applyBorder="1" applyAlignment="1" applyProtection="1">
      <alignment horizontal="center" vertical="center" wrapText="1"/>
      <protection/>
    </xf>
    <xf numFmtId="49" fontId="15" fillId="0" borderId="0" xfId="66" applyNumberFormat="1" applyFont="1" applyBorder="1" applyAlignment="1" applyProtection="1">
      <alignment horizontal="center" vertical="center" wrapText="1"/>
      <protection/>
    </xf>
    <xf numFmtId="1" fontId="15" fillId="0" borderId="0" xfId="66" applyNumberFormat="1" applyFont="1" applyBorder="1" applyAlignment="1" applyProtection="1">
      <alignment horizontal="left" vertical="center" wrapText="1"/>
      <protection/>
    </xf>
    <xf numFmtId="1" fontId="15" fillId="0" borderId="0" xfId="66" applyNumberFormat="1" applyFont="1" applyBorder="1" applyProtection="1">
      <alignment/>
      <protection/>
    </xf>
    <xf numFmtId="49" fontId="10" fillId="0" borderId="0" xfId="66" applyNumberFormat="1" applyFont="1" applyBorder="1" applyAlignment="1" applyProtection="1">
      <alignment horizontal="center" vertical="center" wrapText="1"/>
      <protection/>
    </xf>
    <xf numFmtId="0" fontId="10" fillId="0" borderId="0" xfId="66" applyFont="1" applyBorder="1" applyAlignment="1" applyProtection="1">
      <alignment horizontal="center"/>
      <protection/>
    </xf>
    <xf numFmtId="0" fontId="10" fillId="0" borderId="0" xfId="70" applyFont="1" applyAlignment="1">
      <alignment horizontal="center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49" fontId="13" fillId="0" borderId="0" xfId="66" applyNumberFormat="1" applyFont="1" applyBorder="1" applyAlignment="1" applyProtection="1">
      <alignment horizontal="left" vertical="center" wrapText="1"/>
      <protection/>
    </xf>
    <xf numFmtId="0" fontId="15" fillId="0" borderId="0" xfId="66" applyFont="1" applyAlignment="1" applyProtection="1">
      <alignment horizontal="left" vertical="center" wrapText="1"/>
      <protection locked="0"/>
    </xf>
    <xf numFmtId="49" fontId="15" fillId="0" borderId="0" xfId="66" applyNumberFormat="1" applyFont="1" applyAlignment="1" applyProtection="1">
      <alignment horizontal="left" vertical="center" wrapText="1"/>
      <protection locked="0"/>
    </xf>
    <xf numFmtId="0" fontId="15" fillId="0" borderId="0" xfId="66" applyFont="1" applyProtection="1">
      <alignment/>
      <protection locked="0"/>
    </xf>
    <xf numFmtId="49" fontId="15" fillId="0" borderId="0" xfId="70" applyNumberFormat="1" applyFont="1" applyProtection="1">
      <alignment/>
      <protection locked="0"/>
    </xf>
    <xf numFmtId="49" fontId="15" fillId="0" borderId="0" xfId="70" applyNumberFormat="1" applyFont="1">
      <alignment/>
      <protection/>
    </xf>
    <xf numFmtId="0" fontId="10" fillId="0" borderId="0" xfId="70" applyFont="1" applyBorder="1" applyProtection="1">
      <alignment/>
      <protection/>
    </xf>
    <xf numFmtId="0" fontId="15" fillId="0" borderId="0" xfId="70" applyFont="1" applyBorder="1" applyProtection="1">
      <alignment/>
      <protection/>
    </xf>
    <xf numFmtId="49" fontId="15" fillId="0" borderId="0" xfId="70" applyNumberFormat="1" applyFont="1" applyProtection="1">
      <alignment/>
      <protection/>
    </xf>
    <xf numFmtId="0" fontId="5" fillId="0" borderId="0" xfId="68" applyFont="1" applyAlignment="1">
      <alignment horizontal="left" vertical="center" wrapText="1"/>
      <protection/>
    </xf>
    <xf numFmtId="49" fontId="5" fillId="0" borderId="0" xfId="68" applyNumberFormat="1" applyFont="1" applyAlignment="1">
      <alignment horizontal="left" vertical="center" wrapText="1"/>
      <protection/>
    </xf>
    <xf numFmtId="0" fontId="5" fillId="0" borderId="0" xfId="70" applyFont="1">
      <alignment/>
      <protection/>
    </xf>
    <xf numFmtId="0" fontId="12" fillId="0" borderId="0" xfId="68" applyNumberFormat="1" applyFont="1" applyAlignment="1">
      <alignment horizontal="center" vertical="center" wrapText="1"/>
      <protection/>
    </xf>
    <xf numFmtId="49" fontId="12" fillId="0" borderId="0" xfId="68" applyNumberFormat="1" applyFont="1" applyAlignment="1">
      <alignment horizontal="center" vertical="center" wrapText="1"/>
      <protection/>
    </xf>
    <xf numFmtId="0" fontId="12" fillId="0" borderId="0" xfId="69" applyFont="1" applyAlignment="1">
      <alignment vertical="justify"/>
      <protection/>
    </xf>
    <xf numFmtId="0" fontId="3" fillId="0" borderId="0" xfId="71" applyFont="1" applyAlignment="1" applyProtection="1">
      <alignment horizontal="right" vertical="top"/>
      <protection locked="0"/>
    </xf>
    <xf numFmtId="0" fontId="12" fillId="0" borderId="0" xfId="69" applyFont="1" applyBorder="1" applyAlignment="1">
      <alignment vertical="justify"/>
      <protection/>
    </xf>
    <xf numFmtId="0" fontId="5" fillId="0" borderId="0" xfId="69" applyNumberFormat="1" applyFont="1" applyAlignment="1">
      <alignment horizontal="center"/>
      <protection/>
    </xf>
    <xf numFmtId="0" fontId="3" fillId="0" borderId="0" xfId="71" applyFont="1" applyAlignment="1" applyProtection="1">
      <alignment horizontal="right" vertical="top" wrapText="1"/>
      <protection locked="0"/>
    </xf>
    <xf numFmtId="0" fontId="5" fillId="0" borderId="0" xfId="70" applyFont="1" applyAlignment="1">
      <alignment/>
      <protection/>
    </xf>
    <xf numFmtId="49" fontId="12" fillId="0" borderId="0" xfId="69" applyNumberFormat="1" applyFont="1" applyBorder="1" applyAlignment="1">
      <alignment vertical="justify"/>
      <protection/>
    </xf>
    <xf numFmtId="0" fontId="5" fillId="0" borderId="0" xfId="69" applyFont="1" applyBorder="1" applyAlignment="1">
      <alignment vertical="justify"/>
      <protection/>
    </xf>
    <xf numFmtId="49" fontId="12" fillId="0" borderId="10" xfId="68" applyNumberFormat="1" applyFont="1" applyBorder="1" applyAlignment="1">
      <alignment horizontal="center" vertical="center" wrapText="1"/>
      <protection/>
    </xf>
    <xf numFmtId="0" fontId="12" fillId="0" borderId="10" xfId="68" applyFont="1" applyBorder="1" applyAlignment="1">
      <alignment horizontal="center" vertical="center" wrapText="1"/>
      <protection/>
    </xf>
    <xf numFmtId="0" fontId="12" fillId="0" borderId="0" xfId="70" applyFont="1">
      <alignment/>
      <protection/>
    </xf>
    <xf numFmtId="49" fontId="12" fillId="0" borderId="10" xfId="68" applyNumberFormat="1" applyFont="1" applyBorder="1" applyAlignment="1">
      <alignment horizontal="left" vertical="center" wrapText="1"/>
      <protection/>
    </xf>
    <xf numFmtId="49" fontId="15" fillId="0" borderId="10" xfId="68" applyNumberFormat="1" applyFont="1" applyBorder="1" applyAlignment="1">
      <alignment horizontal="center" vertical="center" wrapText="1"/>
      <protection/>
    </xf>
    <xf numFmtId="49" fontId="13" fillId="0" borderId="10" xfId="68" applyNumberFormat="1" applyFont="1" applyBorder="1" applyAlignment="1">
      <alignment horizontal="center" vertical="center" wrapText="1"/>
      <protection/>
    </xf>
    <xf numFmtId="49" fontId="23" fillId="0" borderId="10" xfId="68" applyNumberFormat="1" applyFont="1" applyBorder="1" applyAlignment="1">
      <alignment horizontal="center" vertical="center" wrapText="1"/>
      <protection/>
    </xf>
    <xf numFmtId="0" fontId="12" fillId="0" borderId="0" xfId="68" applyFont="1" applyBorder="1" applyAlignment="1">
      <alignment horizontal="left" vertical="center" wrapText="1"/>
      <protection/>
    </xf>
    <xf numFmtId="49" fontId="12" fillId="0" borderId="0" xfId="68" applyNumberFormat="1" applyFont="1" applyBorder="1" applyAlignment="1">
      <alignment horizontal="left" vertical="center" wrapText="1"/>
      <protection/>
    </xf>
    <xf numFmtId="0" fontId="5" fillId="0" borderId="0" xfId="68" applyFont="1" applyBorder="1" applyAlignment="1">
      <alignment horizontal="left" vertical="center" wrapText="1"/>
      <protection/>
    </xf>
    <xf numFmtId="0" fontId="12" fillId="0" borderId="0" xfId="68" applyFont="1" applyProtection="1">
      <alignment/>
      <protection locked="0"/>
    </xf>
    <xf numFmtId="49" fontId="12" fillId="0" borderId="0" xfId="68" applyNumberFormat="1" applyFont="1" applyProtection="1">
      <alignment/>
      <protection locked="0"/>
    </xf>
    <xf numFmtId="0" fontId="5" fillId="0" borderId="0" xfId="68" applyFont="1">
      <alignment/>
      <protection/>
    </xf>
    <xf numFmtId="49" fontId="5" fillId="0" borderId="0" xfId="68" applyNumberFormat="1" applyFont="1">
      <alignment/>
      <protection/>
    </xf>
    <xf numFmtId="49" fontId="5" fillId="0" borderId="0" xfId="70" applyNumberFormat="1" applyFont="1">
      <alignment/>
      <protection/>
    </xf>
    <xf numFmtId="1" fontId="7" fillId="0" borderId="0" xfId="71" applyNumberFormat="1" applyFont="1" applyAlignment="1" applyProtection="1">
      <alignment horizontal="left" vertical="top" wrapText="1"/>
      <protection locked="0"/>
    </xf>
    <xf numFmtId="37" fontId="3" fillId="0" borderId="10" xfId="71" applyNumberFormat="1" applyFont="1" applyBorder="1" applyAlignment="1" applyProtection="1">
      <alignment vertical="top" wrapText="1"/>
      <protection/>
    </xf>
    <xf numFmtId="37" fontId="3" fillId="0" borderId="12" xfId="71" applyNumberFormat="1" applyFont="1" applyBorder="1" applyAlignment="1" applyProtection="1">
      <alignment vertical="top" wrapText="1"/>
      <protection/>
    </xf>
    <xf numFmtId="37" fontId="7" fillId="0" borderId="29" xfId="71" applyNumberFormat="1" applyFont="1" applyBorder="1" applyAlignment="1" applyProtection="1">
      <alignment vertical="top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37" fontId="3" fillId="0" borderId="0" xfId="71" applyNumberFormat="1" applyFont="1" applyAlignment="1" applyProtection="1">
      <alignment vertical="top" wrapText="1"/>
      <protection locked="0"/>
    </xf>
    <xf numFmtId="0" fontId="10" fillId="0" borderId="0" xfId="73" applyFont="1" applyAlignment="1" applyProtection="1">
      <alignment horizontal="right"/>
      <protection/>
    </xf>
    <xf numFmtId="0" fontId="15" fillId="0" borderId="0" xfId="72" applyFont="1" applyFill="1" applyAlignment="1" applyProtection="1">
      <alignment wrapText="1"/>
      <protection locked="0"/>
    </xf>
    <xf numFmtId="0" fontId="10" fillId="0" borderId="0" xfId="72" applyFont="1" applyFill="1" applyBorder="1" applyAlignment="1" applyProtection="1">
      <alignment horizontal="centerContinuous" vertical="center" wrapText="1"/>
      <protection locked="0"/>
    </xf>
    <xf numFmtId="0" fontId="10" fillId="0" borderId="0" xfId="72" applyFont="1" applyFill="1" applyBorder="1" applyAlignment="1" applyProtection="1">
      <alignment horizontal="centerContinuous" vertical="center" wrapText="1"/>
      <protection/>
    </xf>
    <xf numFmtId="0" fontId="10" fillId="0" borderId="0" xfId="72" applyFont="1" applyFill="1" applyBorder="1" applyAlignment="1" applyProtection="1">
      <alignment horizontal="right" vertical="center" wrapText="1"/>
      <protection/>
    </xf>
    <xf numFmtId="49" fontId="10" fillId="0" borderId="10" xfId="72" applyNumberFormat="1" applyFont="1" applyFill="1" applyBorder="1" applyAlignment="1" applyProtection="1">
      <alignment horizontal="center" vertical="center" wrapText="1"/>
      <protection/>
    </xf>
    <xf numFmtId="3" fontId="15" fillId="0" borderId="10" xfId="72" applyNumberFormat="1" applyFont="1" applyFill="1" applyBorder="1" applyAlignment="1" applyProtection="1">
      <alignment wrapText="1"/>
      <protection/>
    </xf>
    <xf numFmtId="0" fontId="10" fillId="0" borderId="0" xfId="71" applyFont="1" applyFill="1" applyAlignment="1" applyProtection="1">
      <alignment horizontal="right" vertical="top" wrapText="1"/>
      <protection locked="0"/>
    </xf>
    <xf numFmtId="0" fontId="15" fillId="0" borderId="0" xfId="72" applyFont="1" applyFill="1" applyAlignment="1" applyProtection="1">
      <alignment wrapText="1"/>
      <protection/>
    </xf>
    <xf numFmtId="0" fontId="3" fillId="0" borderId="0" xfId="71" applyFont="1" applyFill="1" applyAlignment="1" applyProtection="1">
      <alignment horizontal="right" vertical="top" wrapText="1"/>
      <protection/>
    </xf>
    <xf numFmtId="0" fontId="10" fillId="0" borderId="0" xfId="71" applyFont="1" applyFill="1" applyBorder="1" applyAlignment="1" applyProtection="1">
      <alignment vertical="top" wrapText="1"/>
      <protection/>
    </xf>
    <xf numFmtId="0" fontId="10" fillId="0" borderId="0" xfId="69" applyFont="1" applyAlignment="1" applyProtection="1">
      <alignment horizontal="left"/>
      <protection locked="0"/>
    </xf>
    <xf numFmtId="167" fontId="10" fillId="0" borderId="0" xfId="69" applyNumberFormat="1" applyFont="1" applyBorder="1" applyAlignment="1" applyProtection="1">
      <alignment horizontal="left" vertical="justify" wrapText="1"/>
      <protection/>
    </xf>
    <xf numFmtId="0" fontId="3" fillId="0" borderId="0" xfId="71" applyFont="1" applyAlignment="1" applyProtection="1">
      <alignment horizontal="right" vertical="top" wrapText="1"/>
      <protection/>
    </xf>
    <xf numFmtId="0" fontId="7" fillId="0" borderId="0" xfId="72" applyFont="1" applyAlignment="1" applyProtection="1">
      <alignment horizontal="right"/>
      <protection locked="0"/>
    </xf>
    <xf numFmtId="37" fontId="5" fillId="0" borderId="30" xfId="0" applyNumberFormat="1" applyFont="1" applyFill="1" applyBorder="1" applyAlignment="1" applyProtection="1">
      <alignment vertical="top" wrapText="1"/>
      <protection/>
    </xf>
    <xf numFmtId="37" fontId="5" fillId="0" borderId="31" xfId="0" applyNumberFormat="1" applyFont="1" applyFill="1" applyBorder="1" applyAlignment="1" applyProtection="1">
      <alignment vertical="top" wrapText="1"/>
      <protection/>
    </xf>
    <xf numFmtId="0" fontId="3" fillId="0" borderId="0" xfId="71" applyFont="1" applyFill="1" applyAlignment="1" applyProtection="1">
      <alignment horizontal="right" vertical="top"/>
      <protection/>
    </xf>
    <xf numFmtId="0" fontId="3" fillId="0" borderId="0" xfId="71" applyFont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vertical="top"/>
      <protection locked="0"/>
    </xf>
    <xf numFmtId="0" fontId="61" fillId="0" borderId="0" xfId="71" applyFont="1" applyBorder="1" applyAlignment="1" applyProtection="1">
      <alignment horizontal="center" vertical="top"/>
      <protection locked="0"/>
    </xf>
    <xf numFmtId="0" fontId="61" fillId="0" borderId="0" xfId="72" applyFont="1" applyAlignment="1" applyProtection="1">
      <alignment wrapText="1"/>
      <protection locked="0"/>
    </xf>
    <xf numFmtId="0" fontId="62" fillId="0" borderId="0" xfId="71" applyFont="1" applyAlignment="1" applyProtection="1">
      <alignment horizontal="left" vertical="top" wrapText="1"/>
      <protection locked="0"/>
    </xf>
    <xf numFmtId="168" fontId="63" fillId="0" borderId="0" xfId="42" applyNumberFormat="1" applyFont="1" applyAlignment="1">
      <alignment horizontal="left" vertical="top" wrapText="1"/>
    </xf>
    <xf numFmtId="168" fontId="63" fillId="0" borderId="0" xfId="42" applyNumberFormat="1" applyFont="1" applyAlignment="1">
      <alignment vertical="top" wrapText="1"/>
    </xf>
    <xf numFmtId="0" fontId="3" fillId="0" borderId="0" xfId="73" applyFont="1" applyAlignment="1">
      <alignment wrapText="1"/>
      <protection/>
    </xf>
    <xf numFmtId="0" fontId="3" fillId="0" borderId="0" xfId="73" applyFont="1" applyAlignment="1" applyProtection="1">
      <alignment horizontal="right" wrapText="1"/>
      <protection/>
    </xf>
    <xf numFmtId="0" fontId="7" fillId="0" borderId="0" xfId="71" applyFont="1" applyBorder="1" applyAlignment="1" applyProtection="1">
      <alignment vertical="top" wrapText="1"/>
      <protection/>
    </xf>
    <xf numFmtId="0" fontId="3" fillId="0" borderId="0" xfId="73" applyFont="1" applyBorder="1" applyAlignment="1" applyProtection="1">
      <alignment wrapText="1"/>
      <protection/>
    </xf>
    <xf numFmtId="0" fontId="7" fillId="0" borderId="0" xfId="71" applyFont="1" applyBorder="1" applyAlignment="1" applyProtection="1">
      <alignment horizontal="left" vertical="top"/>
      <protection locked="0"/>
    </xf>
    <xf numFmtId="14" fontId="7" fillId="0" borderId="0" xfId="71" applyNumberFormat="1" applyFont="1" applyBorder="1" applyAlignment="1" applyProtection="1">
      <alignment horizontal="left" vertical="top"/>
      <protection locked="0"/>
    </xf>
    <xf numFmtId="0" fontId="7" fillId="0" borderId="0" xfId="73" applyFont="1" applyAlignment="1" applyProtection="1">
      <alignment horizontal="right"/>
      <protection/>
    </xf>
    <xf numFmtId="0" fontId="3" fillId="0" borderId="0" xfId="69" applyFont="1" applyAlignment="1" applyProtection="1">
      <alignment horizontal="left"/>
      <protection locked="0"/>
    </xf>
    <xf numFmtId="0" fontId="7" fillId="0" borderId="0" xfId="69" applyFont="1" applyBorder="1" applyAlignment="1">
      <alignment horizontal="right" vertical="justify"/>
      <protection/>
    </xf>
    <xf numFmtId="1" fontId="5" fillId="0" borderId="10" xfId="68" applyNumberFormat="1" applyFont="1" applyFill="1" applyBorder="1" applyAlignment="1">
      <alignment horizontal="right" vertical="center" wrapText="1"/>
      <protection/>
    </xf>
    <xf numFmtId="1" fontId="5" fillId="0" borderId="10" xfId="68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7" applyFont="1" applyAlignment="1" applyProtection="1">
      <alignment vertical="center" wrapText="1"/>
      <protection locked="0"/>
    </xf>
    <xf numFmtId="49" fontId="5" fillId="0" borderId="0" xfId="67" applyNumberFormat="1" applyFont="1" applyAlignment="1" applyProtection="1">
      <alignment vertical="center" wrapText="1"/>
      <protection locked="0"/>
    </xf>
    <xf numFmtId="0" fontId="12" fillId="0" borderId="0" xfId="69" applyFont="1" applyAlignment="1" applyProtection="1">
      <alignment vertical="justify"/>
      <protection/>
    </xf>
    <xf numFmtId="0" fontId="12" fillId="0" borderId="0" xfId="69" applyFont="1" applyBorder="1" applyAlignment="1" applyProtection="1">
      <alignment vertical="justify"/>
      <protection/>
    </xf>
    <xf numFmtId="0" fontId="12" fillId="0" borderId="0" xfId="69" applyFont="1" applyBorder="1" applyAlignment="1" applyProtection="1">
      <alignment vertical="justify" wrapText="1"/>
      <protection/>
    </xf>
    <xf numFmtId="49" fontId="12" fillId="0" borderId="0" xfId="69" applyNumberFormat="1" applyFont="1" applyBorder="1" applyAlignment="1" applyProtection="1">
      <alignment vertical="justify" wrapText="1"/>
      <protection/>
    </xf>
    <xf numFmtId="0" fontId="5" fillId="0" borderId="0" xfId="69" applyFont="1" applyBorder="1" applyAlignment="1" applyProtection="1">
      <alignment vertical="justify" wrapText="1"/>
      <protection/>
    </xf>
    <xf numFmtId="0" fontId="12" fillId="0" borderId="0" xfId="69" applyFont="1" applyBorder="1" applyAlignment="1" applyProtection="1">
      <alignment horizontal="center" vertical="justify" wrapText="1"/>
      <protection/>
    </xf>
    <xf numFmtId="0" fontId="12" fillId="0" borderId="0" xfId="67" applyFont="1" applyBorder="1" applyAlignment="1" applyProtection="1">
      <alignment horizontal="right" vertical="center" wrapText="1"/>
      <protection/>
    </xf>
    <xf numFmtId="49" fontId="12" fillId="0" borderId="0" xfId="67" applyNumberFormat="1" applyFont="1" applyBorder="1" applyAlignment="1" applyProtection="1">
      <alignment horizontal="right" vertical="center" wrapText="1"/>
      <protection/>
    </xf>
    <xf numFmtId="0" fontId="5" fillId="0" borderId="0" xfId="67" applyFont="1" applyBorder="1" applyAlignment="1" applyProtection="1">
      <alignment horizontal="left" vertical="center" wrapText="1"/>
      <protection/>
    </xf>
    <xf numFmtId="1" fontId="5" fillId="0" borderId="0" xfId="67" applyNumberFormat="1" applyFont="1" applyBorder="1" applyAlignment="1" applyProtection="1">
      <alignment horizontal="left" vertical="center" wrapText="1"/>
      <protection/>
    </xf>
    <xf numFmtId="49" fontId="5" fillId="0" borderId="0" xfId="67" applyNumberFormat="1" applyFont="1" applyAlignment="1" applyProtection="1">
      <alignment horizontal="centerContinuous" vertical="center" wrapText="1"/>
      <protection/>
    </xf>
    <xf numFmtId="1" fontId="5" fillId="0" borderId="0" xfId="67" applyNumberFormat="1" applyFont="1" applyAlignment="1" applyProtection="1">
      <alignment horizontal="centerContinuous" vertical="center" wrapText="1"/>
      <protection/>
    </xf>
    <xf numFmtId="1" fontId="5" fillId="0" borderId="0" xfId="67" applyNumberFormat="1" applyFont="1" applyAlignment="1" applyProtection="1">
      <alignment vertical="center" wrapText="1"/>
      <protection locked="0"/>
    </xf>
    <xf numFmtId="0" fontId="5" fillId="0" borderId="0" xfId="70" applyFont="1" applyProtection="1">
      <alignment/>
      <protection locked="0"/>
    </xf>
    <xf numFmtId="49" fontId="5" fillId="0" borderId="0" xfId="70" applyNumberFormat="1" applyFont="1" applyProtection="1">
      <alignment/>
      <protection locked="0"/>
    </xf>
    <xf numFmtId="1" fontId="5" fillId="0" borderId="0" xfId="70" applyNumberFormat="1" applyFont="1" applyProtection="1">
      <alignment/>
      <protection locked="0"/>
    </xf>
    <xf numFmtId="49" fontId="5" fillId="0" borderId="0" xfId="67" applyNumberFormat="1" applyFont="1" applyAlignment="1" applyProtection="1">
      <alignment horizontal="left" vertical="center" indent="1"/>
      <protection/>
    </xf>
    <xf numFmtId="0" fontId="5" fillId="0" borderId="0" xfId="71" applyFont="1" applyAlignment="1" applyProtection="1">
      <alignment horizontal="left" wrapText="1"/>
      <protection/>
    </xf>
    <xf numFmtId="0" fontId="3" fillId="0" borderId="0" xfId="71" applyFont="1" applyAlignment="1" applyProtection="1">
      <alignment horizontal="right" vertical="top"/>
      <protection/>
    </xf>
    <xf numFmtId="0" fontId="3" fillId="0" borderId="0" xfId="70" applyFont="1" applyAlignment="1" applyProtection="1">
      <alignment horizontal="left"/>
      <protection/>
    </xf>
    <xf numFmtId="0" fontId="12" fillId="0" borderId="0" xfId="69" applyFont="1" applyAlignment="1" applyProtection="1">
      <alignment horizontal="left" vertical="justify"/>
      <protection/>
    </xf>
    <xf numFmtId="1" fontId="12" fillId="0" borderId="0" xfId="69" applyNumberFormat="1" applyFont="1" applyBorder="1" applyAlignment="1" applyProtection="1">
      <alignment vertical="justify" wrapText="1"/>
      <protection/>
    </xf>
    <xf numFmtId="49" fontId="7" fillId="0" borderId="0" xfId="68" applyNumberFormat="1" applyFont="1" applyAlignment="1">
      <alignment horizontal="centerContinuous" vertical="center" wrapText="1"/>
      <protection/>
    </xf>
    <xf numFmtId="0" fontId="5" fillId="0" borderId="0" xfId="69" applyFont="1" applyAlignment="1" applyProtection="1">
      <alignment horizontal="right"/>
      <protection/>
    </xf>
    <xf numFmtId="0" fontId="12" fillId="0" borderId="0" xfId="69" applyFont="1" applyAlignment="1" applyProtection="1">
      <alignment horizontal="center" vertical="center" wrapText="1"/>
      <protection/>
    </xf>
    <xf numFmtId="167" fontId="10" fillId="0" borderId="0" xfId="71" applyNumberFormat="1" applyFont="1" applyBorder="1" applyAlignment="1" applyProtection="1">
      <alignment horizontal="left" vertical="top" wrapText="1"/>
      <protection/>
    </xf>
    <xf numFmtId="0" fontId="10" fillId="0" borderId="0" xfId="69" applyFont="1" applyAlignment="1" applyProtection="1">
      <alignment horizontal="right"/>
      <protection locked="0"/>
    </xf>
    <xf numFmtId="0" fontId="10" fillId="0" borderId="0" xfId="74" applyFont="1" applyBorder="1" applyAlignment="1" applyProtection="1">
      <alignment/>
      <protection locked="0"/>
    </xf>
    <xf numFmtId="0" fontId="10" fillId="0" borderId="0" xfId="74" applyFont="1" applyBorder="1" applyAlignment="1" applyProtection="1">
      <alignment horizontal="right" wrapText="1"/>
      <protection locked="0"/>
    </xf>
    <xf numFmtId="0" fontId="10" fillId="0" borderId="0" xfId="66" applyFont="1" applyAlignment="1" applyProtection="1">
      <alignment horizontal="left" vertical="center" wrapText="1" indent="1"/>
      <protection locked="0"/>
    </xf>
    <xf numFmtId="0" fontId="10" fillId="0" borderId="0" xfId="72" applyFont="1" applyAlignment="1" applyProtection="1">
      <alignment horizontal="left" wrapText="1" indent="1"/>
      <protection locked="0"/>
    </xf>
    <xf numFmtId="0" fontId="64" fillId="0" borderId="0" xfId="72" applyFont="1" applyFill="1" applyAlignment="1" applyProtection="1">
      <alignment wrapText="1"/>
      <protection locked="0"/>
    </xf>
    <xf numFmtId="0" fontId="10" fillId="0" borderId="0" xfId="69" applyFont="1" applyBorder="1" applyAlignment="1" applyProtection="1">
      <alignment horizontal="left"/>
      <protection locked="0"/>
    </xf>
    <xf numFmtId="0" fontId="10" fillId="0" borderId="0" xfId="69" applyFont="1" applyAlignment="1" applyProtection="1">
      <alignment/>
      <protection locked="0"/>
    </xf>
    <xf numFmtId="0" fontId="12" fillId="0" borderId="0" xfId="68" applyFont="1" applyAlignment="1">
      <alignment horizontal="left" indent="1"/>
      <protection/>
    </xf>
    <xf numFmtId="0" fontId="10" fillId="0" borderId="0" xfId="72" applyFont="1" applyAlignment="1" applyProtection="1">
      <alignment horizontal="center" wrapText="1"/>
      <protection/>
    </xf>
    <xf numFmtId="49" fontId="64" fillId="0" borderId="0" xfId="72" applyNumberFormat="1" applyFont="1" applyBorder="1" applyAlignment="1" applyProtection="1">
      <alignment horizontal="right" wrapText="1"/>
      <protection/>
    </xf>
    <xf numFmtId="43" fontId="64" fillId="0" borderId="0" xfId="42" applyFont="1" applyFill="1" applyBorder="1" applyAlignment="1" applyProtection="1">
      <alignment horizontal="center" wrapText="1"/>
      <protection/>
    </xf>
    <xf numFmtId="49" fontId="13" fillId="0" borderId="10" xfId="72" applyNumberFormat="1" applyFont="1" applyFill="1" applyBorder="1" applyAlignment="1" applyProtection="1">
      <alignment wrapText="1"/>
      <protection/>
    </xf>
    <xf numFmtId="49" fontId="10" fillId="0" borderId="10" xfId="72" applyNumberFormat="1" applyFont="1" applyFill="1" applyBorder="1" applyAlignment="1" applyProtection="1">
      <alignment horizontal="center" wrapText="1"/>
      <protection/>
    </xf>
    <xf numFmtId="49" fontId="13" fillId="0" borderId="10" xfId="72" applyNumberFormat="1" applyFont="1" applyFill="1" applyBorder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"/>
      <protection/>
    </xf>
    <xf numFmtId="14" fontId="61" fillId="0" borderId="0" xfId="71" applyNumberFormat="1" applyFont="1" applyBorder="1" applyAlignment="1" applyProtection="1">
      <alignment horizontal="center" vertical="top"/>
      <protection locked="0"/>
    </xf>
    <xf numFmtId="14" fontId="10" fillId="0" borderId="0" xfId="72" applyNumberFormat="1" applyFont="1" applyFill="1" applyBorder="1" applyAlignment="1" applyProtection="1">
      <alignment horizontal="right" vertical="center" wrapText="1"/>
      <protection/>
    </xf>
    <xf numFmtId="0" fontId="8" fillId="0" borderId="11" xfId="71" applyFont="1" applyFill="1" applyBorder="1" applyAlignment="1" applyProtection="1">
      <alignment vertical="top" wrapText="1"/>
      <protection/>
    </xf>
    <xf numFmtId="1" fontId="8" fillId="0" borderId="10" xfId="71" applyNumberFormat="1" applyFont="1" applyFill="1" applyBorder="1" applyAlignment="1" applyProtection="1">
      <alignment vertical="top" wrapText="1"/>
      <protection/>
    </xf>
    <xf numFmtId="0" fontId="8" fillId="0" borderId="10" xfId="71" applyFont="1" applyFill="1" applyBorder="1" applyAlignment="1" applyProtection="1">
      <alignment vertical="top" wrapText="1"/>
      <protection/>
    </xf>
    <xf numFmtId="0" fontId="8" fillId="0" borderId="10" xfId="71" applyFont="1" applyFill="1" applyBorder="1" applyAlignment="1" applyProtection="1">
      <alignment vertical="top"/>
      <protection/>
    </xf>
    <xf numFmtId="9" fontId="5" fillId="0" borderId="10" xfId="77" applyFont="1" applyFill="1" applyBorder="1" applyAlignment="1">
      <alignment horizontal="right" vertical="center" wrapText="1"/>
    </xf>
    <xf numFmtId="165" fontId="15" fillId="0" borderId="0" xfId="70" applyNumberFormat="1" applyFont="1" applyAlignment="1" applyProtection="1">
      <alignment/>
      <protection locked="0"/>
    </xf>
    <xf numFmtId="37" fontId="7" fillId="0" borderId="0" xfId="71" applyNumberFormat="1" applyFont="1" applyBorder="1" applyAlignment="1" applyProtection="1">
      <alignment vertical="top" wrapText="1"/>
      <protection locked="0"/>
    </xf>
    <xf numFmtId="37" fontId="64" fillId="0" borderId="0" xfId="72" applyNumberFormat="1" applyFont="1" applyFill="1" applyAlignment="1" applyProtection="1">
      <alignment wrapText="1"/>
      <protection locked="0"/>
    </xf>
    <xf numFmtId="37" fontId="15" fillId="0" borderId="0" xfId="72" applyNumberFormat="1" applyFont="1" applyFill="1" applyAlignment="1" applyProtection="1">
      <alignment wrapText="1"/>
      <protection locked="0"/>
    </xf>
    <xf numFmtId="0" fontId="10" fillId="0" borderId="26" xfId="73" applyFont="1" applyFill="1" applyBorder="1" applyAlignment="1" applyProtection="1">
      <alignment horizontal="center" vertical="center" wrapText="1"/>
      <protection/>
    </xf>
    <xf numFmtId="3" fontId="10" fillId="0" borderId="10" xfId="73" applyNumberFormat="1" applyFont="1" applyFill="1" applyBorder="1" applyAlignment="1" applyProtection="1">
      <alignment vertical="center"/>
      <protection/>
    </xf>
    <xf numFmtId="37" fontId="5" fillId="0" borderId="0" xfId="71" applyNumberFormat="1" applyFont="1" applyAlignment="1" applyProtection="1">
      <alignment vertical="top" wrapText="1"/>
      <protection locked="0"/>
    </xf>
    <xf numFmtId="167" fontId="10" fillId="0" borderId="0" xfId="71" applyNumberFormat="1" applyFont="1" applyBorder="1" applyAlignment="1" applyProtection="1">
      <alignment horizontal="left" vertical="top" wrapText="1"/>
      <protection/>
    </xf>
    <xf numFmtId="9" fontId="5" fillId="0" borderId="10" xfId="77" applyFont="1" applyFill="1" applyBorder="1" applyAlignment="1" applyProtection="1">
      <alignment horizontal="right" vertical="center" wrapText="1"/>
      <protection locked="0"/>
    </xf>
    <xf numFmtId="1" fontId="15" fillId="36" borderId="10" xfId="69" applyNumberFormat="1" applyFont="1" applyFill="1" applyBorder="1" applyAlignment="1" applyProtection="1">
      <alignment vertical="center" wrapText="1"/>
      <protection locked="0"/>
    </xf>
    <xf numFmtId="0" fontId="15" fillId="36" borderId="10" xfId="69" applyFont="1" applyFill="1" applyBorder="1" applyAlignment="1" applyProtection="1">
      <alignment horizontal="right" vertical="center" wrapText="1"/>
      <protection/>
    </xf>
    <xf numFmtId="1" fontId="15" fillId="36" borderId="10" xfId="69" applyNumberFormat="1" applyFont="1" applyFill="1" applyBorder="1" applyAlignment="1" applyProtection="1">
      <alignment horizontal="center" vertical="center" wrapText="1"/>
      <protection locked="0"/>
    </xf>
    <xf numFmtId="1" fontId="15" fillId="36" borderId="10" xfId="69" applyNumberFormat="1" applyFont="1" applyFill="1" applyBorder="1" applyAlignment="1" applyProtection="1">
      <alignment horizontal="right" vertical="center" wrapText="1"/>
      <protection locked="0"/>
    </xf>
    <xf numFmtId="1" fontId="15" fillId="36" borderId="10" xfId="69" applyNumberFormat="1" applyFont="1" applyFill="1" applyBorder="1" applyAlignment="1" applyProtection="1">
      <alignment horizontal="right" vertical="center" wrapText="1"/>
      <protection/>
    </xf>
    <xf numFmtId="1" fontId="15" fillId="36" borderId="10" xfId="69" applyNumberFormat="1" applyFont="1" applyFill="1" applyBorder="1" applyAlignment="1" applyProtection="1">
      <alignment vertical="center"/>
      <protection locked="0"/>
    </xf>
    <xf numFmtId="1" fontId="15" fillId="36" borderId="10" xfId="69" applyNumberFormat="1" applyFont="1" applyFill="1" applyBorder="1" applyAlignment="1" applyProtection="1">
      <alignment horizontal="center" vertical="center"/>
      <protection locked="0"/>
    </xf>
    <xf numFmtId="1" fontId="15" fillId="36" borderId="10" xfId="69" applyNumberFormat="1" applyFont="1" applyFill="1" applyBorder="1" applyAlignment="1" applyProtection="1">
      <alignment horizontal="right" vertical="center"/>
      <protection locked="0"/>
    </xf>
    <xf numFmtId="0" fontId="13" fillId="36" borderId="10" xfId="69" applyFont="1" applyFill="1" applyBorder="1" applyAlignment="1" applyProtection="1">
      <alignment vertical="center" wrapText="1"/>
      <protection/>
    </xf>
    <xf numFmtId="0" fontId="13" fillId="36" borderId="10" xfId="69" applyFont="1" applyFill="1" applyBorder="1" applyAlignment="1" applyProtection="1">
      <alignment horizontal="right" vertical="center" wrapText="1"/>
      <protection/>
    </xf>
    <xf numFmtId="0" fontId="13" fillId="36" borderId="10" xfId="69" applyFont="1" applyFill="1" applyBorder="1" applyAlignment="1" applyProtection="1">
      <alignment horizontal="center" vertical="center" wrapText="1"/>
      <protection/>
    </xf>
    <xf numFmtId="1" fontId="13" fillId="36" borderId="10" xfId="69" applyNumberFormat="1" applyFont="1" applyFill="1" applyBorder="1" applyAlignment="1" applyProtection="1">
      <alignment vertical="center" wrapText="1"/>
      <protection locked="0"/>
    </xf>
    <xf numFmtId="1" fontId="13" fillId="36" borderId="10" xfId="69" applyNumberFormat="1" applyFont="1" applyFill="1" applyBorder="1" applyAlignment="1" applyProtection="1">
      <alignment horizontal="center" vertical="center" wrapText="1"/>
      <protection locked="0"/>
    </xf>
    <xf numFmtId="1" fontId="13" fillId="36" borderId="10" xfId="69" applyNumberFormat="1" applyFont="1" applyFill="1" applyBorder="1" applyAlignment="1" applyProtection="1">
      <alignment horizontal="right" vertical="center" wrapText="1"/>
      <protection locked="0"/>
    </xf>
    <xf numFmtId="1" fontId="15" fillId="36" borderId="10" xfId="69" applyNumberFormat="1" applyFont="1" applyFill="1" applyBorder="1" applyAlignment="1" applyProtection="1">
      <alignment vertical="center" wrapText="1"/>
      <protection/>
    </xf>
    <xf numFmtId="1" fontId="15" fillId="36" borderId="10" xfId="69" applyNumberFormat="1" applyFont="1" applyFill="1" applyBorder="1" applyAlignment="1" applyProtection="1">
      <alignment horizontal="center" vertical="center" wrapText="1"/>
      <protection/>
    </xf>
    <xf numFmtId="0" fontId="13" fillId="36" borderId="25" xfId="69" applyFont="1" applyFill="1" applyBorder="1" applyAlignment="1" applyProtection="1">
      <alignment vertical="center" wrapText="1"/>
      <protection/>
    </xf>
    <xf numFmtId="0" fontId="13" fillId="36" borderId="25" xfId="69" applyFont="1" applyFill="1" applyBorder="1" applyAlignment="1" applyProtection="1">
      <alignment horizontal="right" vertical="center" wrapText="1"/>
      <protection/>
    </xf>
    <xf numFmtId="0" fontId="13" fillId="36" borderId="25" xfId="69" applyFont="1" applyFill="1" applyBorder="1" applyAlignment="1" applyProtection="1">
      <alignment horizontal="center" vertical="center" wrapText="1"/>
      <protection/>
    </xf>
    <xf numFmtId="1" fontId="15" fillId="36" borderId="30" xfId="69" applyNumberFormat="1" applyFont="1" applyFill="1" applyBorder="1" applyAlignment="1" applyProtection="1">
      <alignment vertical="center" wrapText="1"/>
      <protection/>
    </xf>
    <xf numFmtId="1" fontId="15" fillId="36" borderId="30" xfId="69" applyNumberFormat="1" applyFont="1" applyFill="1" applyBorder="1" applyAlignment="1" applyProtection="1">
      <alignment horizontal="center" vertical="center" wrapText="1"/>
      <protection/>
    </xf>
    <xf numFmtId="1" fontId="15" fillId="36" borderId="30" xfId="69" applyNumberFormat="1" applyFont="1" applyFill="1" applyBorder="1" applyAlignment="1" applyProtection="1">
      <alignment horizontal="left" vertical="center" wrapText="1"/>
      <protection/>
    </xf>
    <xf numFmtId="1" fontId="64" fillId="36" borderId="30" xfId="69" applyNumberFormat="1" applyFont="1" applyFill="1" applyBorder="1" applyAlignment="1" applyProtection="1">
      <alignment horizontal="left" vertical="center" wrapText="1"/>
      <protection/>
    </xf>
    <xf numFmtId="0" fontId="15" fillId="36" borderId="26" xfId="69" applyFont="1" applyFill="1" applyBorder="1" applyAlignment="1" applyProtection="1">
      <alignment vertical="center" wrapText="1"/>
      <protection/>
    </xf>
    <xf numFmtId="0" fontId="15" fillId="36" borderId="26" xfId="69" applyFont="1" applyFill="1" applyBorder="1" applyAlignment="1" applyProtection="1">
      <alignment horizontal="center" vertical="center" wrapText="1"/>
      <protection/>
    </xf>
    <xf numFmtId="0" fontId="15" fillId="36" borderId="10" xfId="69" applyFont="1" applyFill="1" applyBorder="1" applyAlignment="1" applyProtection="1">
      <alignment horizontal="center" vertical="center" wrapText="1"/>
      <protection/>
    </xf>
    <xf numFmtId="1" fontId="15" fillId="36" borderId="10" xfId="69" applyNumberFormat="1" applyFont="1" applyFill="1" applyBorder="1" applyAlignment="1" applyProtection="1">
      <alignment horizontal="left" vertical="center" wrapText="1"/>
      <protection locked="0"/>
    </xf>
    <xf numFmtId="37" fontId="3" fillId="0" borderId="12" xfId="71" applyNumberFormat="1" applyFont="1" applyFill="1" applyBorder="1" applyAlignment="1" applyProtection="1">
      <alignment vertical="top" wrapText="1"/>
      <protection locked="0"/>
    </xf>
    <xf numFmtId="37" fontId="3" fillId="0" borderId="12" xfId="71" applyNumberFormat="1" applyFont="1" applyFill="1" applyBorder="1" applyAlignment="1" applyProtection="1">
      <alignment vertical="top" wrapText="1"/>
      <protection/>
    </xf>
    <xf numFmtId="37" fontId="3" fillId="0" borderId="10" xfId="71" applyNumberFormat="1" applyFont="1" applyFill="1" applyBorder="1" applyAlignment="1" applyProtection="1">
      <alignment vertical="top" wrapText="1"/>
      <protection/>
    </xf>
    <xf numFmtId="37" fontId="3" fillId="0" borderId="19" xfId="71" applyNumberFormat="1" applyFont="1" applyFill="1" applyBorder="1" applyAlignment="1" applyProtection="1">
      <alignment vertical="top" wrapText="1"/>
      <protection/>
    </xf>
    <xf numFmtId="37" fontId="3" fillId="0" borderId="32" xfId="71" applyNumberFormat="1" applyFont="1" applyFill="1" applyBorder="1" applyAlignment="1" applyProtection="1">
      <alignment vertical="top" wrapText="1"/>
      <protection locked="0"/>
    </xf>
    <xf numFmtId="37" fontId="63" fillId="0" borderId="12" xfId="71" applyNumberFormat="1" applyFont="1" applyFill="1" applyBorder="1" applyAlignment="1" applyProtection="1">
      <alignment vertical="top" wrapText="1"/>
      <protection locked="0"/>
    </xf>
    <xf numFmtId="37" fontId="3" fillId="0" borderId="17" xfId="71" applyNumberFormat="1" applyFont="1" applyFill="1" applyBorder="1" applyAlignment="1" applyProtection="1">
      <alignment vertical="top" wrapText="1"/>
      <protection locked="0"/>
    </xf>
    <xf numFmtId="37" fontId="3" fillId="0" borderId="17" xfId="71" applyNumberFormat="1" applyFont="1" applyFill="1" applyBorder="1" applyAlignment="1" applyProtection="1">
      <alignment vertical="top" wrapText="1"/>
      <protection/>
    </xf>
    <xf numFmtId="1" fontId="12" fillId="36" borderId="19" xfId="71" applyNumberFormat="1" applyFont="1" applyFill="1" applyBorder="1" applyAlignment="1" applyProtection="1">
      <alignment horizontal="right" vertical="top" wrapText="1"/>
      <protection/>
    </xf>
    <xf numFmtId="37" fontId="5" fillId="36" borderId="20" xfId="0" applyNumberFormat="1" applyFont="1" applyFill="1" applyBorder="1" applyAlignment="1" applyProtection="1">
      <alignment vertical="top" wrapText="1"/>
      <protection/>
    </xf>
    <xf numFmtId="37" fontId="5" fillId="36" borderId="21" xfId="0" applyNumberFormat="1" applyFont="1" applyFill="1" applyBorder="1" applyAlignment="1" applyProtection="1">
      <alignment vertical="top" wrapText="1"/>
      <protection/>
    </xf>
    <xf numFmtId="1" fontId="5" fillId="36" borderId="22" xfId="0" applyNumberFormat="1" applyFont="1" applyFill="1" applyBorder="1" applyAlignment="1" applyProtection="1">
      <alignment vertical="top" wrapText="1"/>
      <protection/>
    </xf>
    <xf numFmtId="37" fontId="5" fillId="36" borderId="23" xfId="0" applyNumberFormat="1" applyFont="1" applyFill="1" applyBorder="1" applyAlignment="1" applyProtection="1">
      <alignment vertical="top" wrapText="1"/>
      <protection/>
    </xf>
    <xf numFmtId="37" fontId="5" fillId="36" borderId="24" xfId="0" applyNumberFormat="1" applyFont="1" applyFill="1" applyBorder="1" applyAlignment="1" applyProtection="1">
      <alignment vertical="top" wrapText="1"/>
      <protection/>
    </xf>
    <xf numFmtId="1" fontId="24" fillId="36" borderId="12" xfId="71" applyNumberFormat="1" applyFont="1" applyFill="1" applyBorder="1" applyAlignment="1" applyProtection="1">
      <alignment horizontal="right" vertical="top" wrapText="1"/>
      <protection/>
    </xf>
    <xf numFmtId="37" fontId="5" fillId="36" borderId="30" xfId="0" applyNumberFormat="1" applyFont="1" applyFill="1" applyBorder="1" applyAlignment="1" applyProtection="1">
      <alignment vertical="top" wrapText="1"/>
      <protection/>
    </xf>
    <xf numFmtId="37" fontId="5" fillId="36" borderId="31" xfId="0" applyNumberFormat="1" applyFont="1" applyFill="1" applyBorder="1" applyAlignment="1" applyProtection="1">
      <alignment vertical="top" wrapText="1"/>
      <protection/>
    </xf>
    <xf numFmtId="1" fontId="7" fillId="36" borderId="19" xfId="71" applyNumberFormat="1" applyFont="1" applyFill="1" applyBorder="1" applyAlignment="1" applyProtection="1">
      <alignment horizontal="right" vertical="top" wrapText="1"/>
      <protection/>
    </xf>
    <xf numFmtId="1" fontId="12" fillId="36" borderId="10" xfId="71" applyNumberFormat="1" applyFont="1" applyFill="1" applyBorder="1" applyAlignment="1" applyProtection="1">
      <alignment horizontal="right" vertical="top" wrapText="1"/>
      <protection/>
    </xf>
    <xf numFmtId="1" fontId="5" fillId="36" borderId="32" xfId="0" applyNumberFormat="1" applyFont="1" applyFill="1" applyBorder="1" applyAlignment="1" applyProtection="1">
      <alignment vertical="top" wrapText="1"/>
      <protection/>
    </xf>
    <xf numFmtId="37" fontId="5" fillId="36" borderId="0" xfId="0" applyNumberFormat="1" applyFont="1" applyFill="1" applyBorder="1" applyAlignment="1" applyProtection="1">
      <alignment vertical="top" wrapText="1"/>
      <protection/>
    </xf>
    <xf numFmtId="37" fontId="5" fillId="36" borderId="33" xfId="0" applyNumberFormat="1" applyFont="1" applyFill="1" applyBorder="1" applyAlignment="1" applyProtection="1">
      <alignment vertical="top" wrapText="1"/>
      <protection/>
    </xf>
    <xf numFmtId="1" fontId="5" fillId="36" borderId="10" xfId="71" applyNumberFormat="1" applyFont="1" applyFill="1" applyBorder="1" applyAlignment="1" applyProtection="1">
      <alignment horizontal="right" vertical="top" wrapText="1"/>
      <protection/>
    </xf>
    <xf numFmtId="37" fontId="3" fillId="36" borderId="10" xfId="71" applyNumberFormat="1" applyFont="1" applyFill="1" applyBorder="1" applyAlignment="1" applyProtection="1">
      <alignment vertical="top" wrapText="1"/>
      <protection/>
    </xf>
    <xf numFmtId="37" fontId="3" fillId="36" borderId="20" xfId="71" applyNumberFormat="1" applyFont="1" applyFill="1" applyBorder="1" applyAlignment="1" applyProtection="1">
      <alignment vertical="top" wrapText="1"/>
      <protection/>
    </xf>
    <xf numFmtId="37" fontId="3" fillId="36" borderId="21" xfId="71" applyNumberFormat="1" applyFont="1" applyFill="1" applyBorder="1" applyAlignment="1" applyProtection="1">
      <alignment vertical="top" wrapText="1"/>
      <protection/>
    </xf>
    <xf numFmtId="37" fontId="3" fillId="36" borderId="23" xfId="71" applyNumberFormat="1" applyFont="1" applyFill="1" applyBorder="1" applyAlignment="1" applyProtection="1">
      <alignment vertical="top" wrapText="1"/>
      <protection/>
    </xf>
    <xf numFmtId="37" fontId="3" fillId="36" borderId="24" xfId="71" applyNumberFormat="1" applyFont="1" applyFill="1" applyBorder="1" applyAlignment="1" applyProtection="1">
      <alignment vertical="top" wrapText="1"/>
      <protection/>
    </xf>
    <xf numFmtId="37" fontId="5" fillId="36" borderId="10" xfId="0" applyNumberFormat="1" applyFont="1" applyFill="1" applyBorder="1" applyAlignment="1" applyProtection="1">
      <alignment vertical="top" wrapText="1"/>
      <protection/>
    </xf>
    <xf numFmtId="37" fontId="5" fillId="36" borderId="17" xfId="0" applyNumberFormat="1" applyFont="1" applyFill="1" applyBorder="1" applyAlignment="1" applyProtection="1">
      <alignment vertical="top" wrapText="1"/>
      <protection/>
    </xf>
    <xf numFmtId="37" fontId="5" fillId="36" borderId="10" xfId="0" applyNumberFormat="1" applyFont="1" applyFill="1" applyBorder="1" applyAlignment="1" applyProtection="1">
      <alignment vertical="top"/>
      <protection/>
    </xf>
    <xf numFmtId="0" fontId="10" fillId="0" borderId="0" xfId="73" applyFont="1" applyFill="1" applyBorder="1" applyAlignment="1">
      <alignment horizontal="right" vertical="center" wrapText="1"/>
      <protection/>
    </xf>
    <xf numFmtId="3" fontId="15" fillId="36" borderId="10" xfId="73" applyNumberFormat="1" applyFont="1" applyFill="1" applyBorder="1" applyAlignment="1" applyProtection="1">
      <alignment vertical="center"/>
      <protection locked="0"/>
    </xf>
    <xf numFmtId="3" fontId="15" fillId="36" borderId="10" xfId="73" applyNumberFormat="1" applyFont="1" applyFill="1" applyBorder="1" applyAlignment="1" applyProtection="1">
      <alignment vertical="center"/>
      <protection/>
    </xf>
    <xf numFmtId="3" fontId="10" fillId="36" borderId="28" xfId="73" applyNumberFormat="1" applyFont="1" applyFill="1" applyBorder="1" applyAlignment="1" applyProtection="1">
      <alignment vertical="center"/>
      <protection locked="0"/>
    </xf>
    <xf numFmtId="3" fontId="10" fillId="36" borderId="28" xfId="73" applyNumberFormat="1" applyFont="1" applyFill="1" applyBorder="1" applyAlignment="1" applyProtection="1">
      <alignment vertical="center"/>
      <protection/>
    </xf>
    <xf numFmtId="3" fontId="10" fillId="36" borderId="10" xfId="73" applyNumberFormat="1" applyFont="1" applyFill="1" applyBorder="1" applyAlignment="1" applyProtection="1">
      <alignment vertical="center"/>
      <protection locked="0"/>
    </xf>
    <xf numFmtId="3" fontId="10" fillId="36" borderId="10" xfId="73" applyNumberFormat="1" applyFont="1" applyFill="1" applyBorder="1" applyAlignment="1" applyProtection="1">
      <alignment vertical="center"/>
      <protection/>
    </xf>
    <xf numFmtId="3" fontId="15" fillId="36" borderId="10" xfId="73" applyNumberFormat="1" applyFont="1" applyFill="1" applyBorder="1" applyProtection="1">
      <alignment/>
      <protection/>
    </xf>
    <xf numFmtId="3" fontId="15" fillId="36" borderId="10" xfId="73" applyNumberFormat="1" applyFont="1" applyFill="1" applyBorder="1" applyProtection="1">
      <alignment/>
      <protection locked="0"/>
    </xf>
    <xf numFmtId="37" fontId="15" fillId="36" borderId="10" xfId="72" applyNumberFormat="1" applyFont="1" applyFill="1" applyBorder="1" applyAlignment="1" applyProtection="1">
      <alignment wrapText="1"/>
      <protection locked="0"/>
    </xf>
    <xf numFmtId="37" fontId="10" fillId="36" borderId="10" xfId="72" applyNumberFormat="1" applyFont="1" applyFill="1" applyBorder="1" applyAlignment="1" applyProtection="1">
      <alignment wrapText="1"/>
      <protection/>
    </xf>
    <xf numFmtId="37" fontId="15" fillId="36" borderId="10" xfId="72" applyNumberFormat="1" applyFont="1" applyFill="1" applyBorder="1" applyAlignment="1" applyProtection="1">
      <alignment wrapText="1"/>
      <protection/>
    </xf>
    <xf numFmtId="3" fontId="15" fillId="36" borderId="12" xfId="74" applyNumberFormat="1" applyFont="1" applyFill="1" applyBorder="1" applyAlignment="1" applyProtection="1">
      <alignment vertical="center"/>
      <protection locked="0"/>
    </xf>
    <xf numFmtId="3" fontId="15" fillId="36" borderId="10" xfId="74" applyNumberFormat="1" applyFont="1" applyFill="1" applyBorder="1" applyAlignment="1" applyProtection="1">
      <alignment vertical="center"/>
      <protection locked="0"/>
    </xf>
    <xf numFmtId="3" fontId="10" fillId="36" borderId="10" xfId="74" applyNumberFormat="1" applyFont="1" applyFill="1" applyBorder="1" applyAlignment="1" applyProtection="1">
      <alignment vertical="center"/>
      <protection/>
    </xf>
    <xf numFmtId="3" fontId="10" fillId="36" borderId="10" xfId="74" applyNumberFormat="1" applyFont="1" applyFill="1" applyBorder="1" applyAlignment="1" applyProtection="1">
      <alignment vertical="center"/>
      <protection locked="0"/>
    </xf>
    <xf numFmtId="3" fontId="15" fillId="36" borderId="10" xfId="74" applyNumberFormat="1" applyFont="1" applyFill="1" applyBorder="1" applyAlignment="1" applyProtection="1">
      <alignment vertical="center"/>
      <protection/>
    </xf>
    <xf numFmtId="3" fontId="15" fillId="36" borderId="25" xfId="74" applyNumberFormat="1" applyFont="1" applyFill="1" applyBorder="1" applyAlignment="1" applyProtection="1">
      <alignment vertical="center"/>
      <protection/>
    </xf>
    <xf numFmtId="3" fontId="15" fillId="36" borderId="30" xfId="74" applyNumberFormat="1" applyFont="1" applyFill="1" applyBorder="1" applyAlignment="1" applyProtection="1">
      <alignment vertical="center"/>
      <protection locked="0"/>
    </xf>
    <xf numFmtId="3" fontId="15" fillId="36" borderId="28" xfId="74" applyNumberFormat="1" applyFont="1" applyFill="1" applyBorder="1" applyAlignment="1" applyProtection="1">
      <alignment vertical="center"/>
      <protection locked="0"/>
    </xf>
    <xf numFmtId="3" fontId="15" fillId="36" borderId="12" xfId="74" applyNumberFormat="1" applyFont="1" applyFill="1" applyBorder="1" applyAlignment="1" applyProtection="1">
      <alignment vertical="center"/>
      <protection/>
    </xf>
    <xf numFmtId="3" fontId="15" fillId="36" borderId="26" xfId="74" applyNumberFormat="1" applyFont="1" applyFill="1" applyBorder="1" applyAlignment="1" applyProtection="1">
      <alignment vertical="center"/>
      <protection/>
    </xf>
    <xf numFmtId="0" fontId="10" fillId="0" borderId="12" xfId="69" applyFont="1" applyFill="1" applyBorder="1" applyAlignment="1" applyProtection="1">
      <alignment vertical="justify" wrapText="1"/>
      <protection/>
    </xf>
    <xf numFmtId="0" fontId="15" fillId="36" borderId="10" xfId="69" applyFont="1" applyFill="1" applyBorder="1" applyAlignment="1" applyProtection="1">
      <alignment horizontal="left" vertical="center" wrapText="1"/>
      <protection/>
    </xf>
    <xf numFmtId="0" fontId="15" fillId="36" borderId="10" xfId="69" applyFont="1" applyFill="1" applyBorder="1" applyAlignment="1" applyProtection="1">
      <alignment vertical="center" wrapText="1"/>
      <protection/>
    </xf>
    <xf numFmtId="3" fontId="15" fillId="36" borderId="10" xfId="66" applyNumberFormat="1" applyFont="1" applyFill="1" applyBorder="1" applyAlignment="1" applyProtection="1">
      <alignment horizontal="right" vertical="center" wrapText="1"/>
      <protection locked="0"/>
    </xf>
    <xf numFmtId="3" fontId="15" fillId="36" borderId="10" xfId="66" applyNumberFormat="1" applyFont="1" applyFill="1" applyBorder="1" applyAlignment="1" applyProtection="1">
      <alignment horizontal="right" vertical="center" wrapText="1"/>
      <protection/>
    </xf>
    <xf numFmtId="1" fontId="15" fillId="36" borderId="10" xfId="66" applyNumberFormat="1" applyFont="1" applyFill="1" applyBorder="1" applyAlignment="1" applyProtection="1">
      <alignment horizontal="right" vertical="center" wrapText="1"/>
      <protection locked="0"/>
    </xf>
    <xf numFmtId="37" fontId="3" fillId="0" borderId="10" xfId="71" applyNumberFormat="1" applyFont="1" applyFill="1" applyBorder="1" applyAlignment="1" applyProtection="1">
      <alignment vertical="top" wrapText="1"/>
      <protection locked="0"/>
    </xf>
    <xf numFmtId="37" fontId="3" fillId="0" borderId="31" xfId="71" applyNumberFormat="1" applyFont="1" applyFill="1" applyBorder="1" applyAlignment="1" applyProtection="1">
      <alignment vertical="top" wrapText="1"/>
      <protection locked="0"/>
    </xf>
    <xf numFmtId="37" fontId="3" fillId="0" borderId="31" xfId="71" applyNumberFormat="1" applyFont="1" applyFill="1" applyBorder="1" applyAlignment="1" applyProtection="1">
      <alignment vertical="top" wrapText="1"/>
      <protection/>
    </xf>
    <xf numFmtId="37" fontId="3" fillId="36" borderId="31" xfId="71" applyNumberFormat="1" applyFont="1" applyFill="1" applyBorder="1" applyAlignment="1" applyProtection="1">
      <alignment vertical="top" wrapText="1"/>
      <protection locked="0"/>
    </xf>
    <xf numFmtId="37" fontId="3" fillId="36" borderId="31" xfId="71" applyNumberFormat="1" applyFont="1" applyFill="1" applyBorder="1" applyAlignment="1" applyProtection="1">
      <alignment vertical="top" wrapText="1"/>
      <protection/>
    </xf>
    <xf numFmtId="37" fontId="3" fillId="36" borderId="10" xfId="71" applyNumberFormat="1" applyFont="1" applyFill="1" applyBorder="1" applyAlignment="1" applyProtection="1">
      <alignment vertical="top" wrapText="1"/>
      <protection locked="0"/>
    </xf>
    <xf numFmtId="37" fontId="7" fillId="36" borderId="31" xfId="71" applyNumberFormat="1" applyFont="1" applyFill="1" applyBorder="1" applyAlignment="1" applyProtection="1">
      <alignment vertical="top" wrapText="1"/>
      <protection/>
    </xf>
    <xf numFmtId="37" fontId="5" fillId="36" borderId="31" xfId="0" applyNumberFormat="1" applyFont="1" applyFill="1" applyBorder="1" applyAlignment="1" applyProtection="1">
      <alignment vertical="top"/>
      <protection/>
    </xf>
    <xf numFmtId="37" fontId="7" fillId="36" borderId="34" xfId="71" applyNumberFormat="1" applyFont="1" applyFill="1" applyBorder="1" applyAlignment="1" applyProtection="1">
      <alignment vertical="top" wrapText="1"/>
      <protection/>
    </xf>
    <xf numFmtId="37" fontId="7" fillId="36" borderId="10" xfId="71" applyNumberFormat="1" applyFont="1" applyFill="1" applyBorder="1" applyAlignment="1" applyProtection="1">
      <alignment vertical="top" wrapText="1"/>
      <protection/>
    </xf>
    <xf numFmtId="37" fontId="7" fillId="36" borderId="13" xfId="71" applyNumberFormat="1" applyFont="1" applyFill="1" applyBorder="1" applyAlignment="1" applyProtection="1">
      <alignment vertical="top" wrapText="1"/>
      <protection/>
    </xf>
    <xf numFmtId="166" fontId="10" fillId="0" borderId="0" xfId="71" applyNumberFormat="1" applyFont="1" applyBorder="1" applyAlignment="1" applyProtection="1">
      <alignment horizontal="left" vertical="top" wrapText="1"/>
      <protection/>
    </xf>
    <xf numFmtId="0" fontId="10" fillId="0" borderId="14" xfId="73" applyFont="1" applyBorder="1" applyAlignment="1" applyProtection="1">
      <alignment horizontal="center" vertical="center" wrapText="1"/>
      <protection/>
    </xf>
    <xf numFmtId="0" fontId="10" fillId="0" borderId="35" xfId="73" applyFont="1" applyBorder="1" applyAlignment="1" applyProtection="1">
      <alignment horizontal="center" vertical="center" wrapText="1"/>
      <protection/>
    </xf>
    <xf numFmtId="0" fontId="10" fillId="0" borderId="15" xfId="73" applyFont="1" applyBorder="1" applyAlignment="1" applyProtection="1">
      <alignment horizontal="center" vertical="center" wrapText="1"/>
      <protection/>
    </xf>
    <xf numFmtId="0" fontId="10" fillId="0" borderId="36" xfId="73" applyFont="1" applyFill="1" applyBorder="1" applyAlignment="1" applyProtection="1">
      <alignment horizontal="center" vertical="center" wrapText="1"/>
      <protection/>
    </xf>
    <xf numFmtId="0" fontId="10" fillId="0" borderId="16" xfId="73" applyFont="1" applyFill="1" applyBorder="1" applyAlignment="1" applyProtection="1">
      <alignment horizontal="center" vertical="center" wrapText="1"/>
      <protection/>
    </xf>
    <xf numFmtId="0" fontId="10" fillId="0" borderId="37" xfId="73" applyFont="1" applyBorder="1" applyAlignment="1" applyProtection="1">
      <alignment horizontal="center" vertical="center" wrapText="1"/>
      <protection/>
    </xf>
    <xf numFmtId="0" fontId="10" fillId="0" borderId="17" xfId="73" applyFont="1" applyFill="1" applyBorder="1" applyAlignment="1" applyProtection="1">
      <alignment horizontal="center" vertical="center" wrapText="1"/>
      <protection/>
    </xf>
    <xf numFmtId="0" fontId="10" fillId="0" borderId="11" xfId="73" applyFont="1" applyBorder="1" applyAlignment="1" applyProtection="1">
      <alignment vertical="center" wrapText="1"/>
      <protection/>
    </xf>
    <xf numFmtId="0" fontId="15" fillId="0" borderId="17" xfId="73" applyFont="1" applyFill="1" applyBorder="1" applyProtection="1">
      <alignment/>
      <protection/>
    </xf>
    <xf numFmtId="0" fontId="13" fillId="0" borderId="11" xfId="73" applyFont="1" applyBorder="1" applyAlignment="1" applyProtection="1">
      <alignment vertical="center" wrapText="1"/>
      <protection/>
    </xf>
    <xf numFmtId="0" fontId="15" fillId="0" borderId="11" xfId="73" applyFont="1" applyBorder="1" applyAlignment="1" applyProtection="1">
      <alignment horizontal="left" vertical="center" wrapText="1"/>
      <protection/>
    </xf>
    <xf numFmtId="0" fontId="13" fillId="0" borderId="11" xfId="73" applyFont="1" applyBorder="1" applyAlignment="1" applyProtection="1">
      <alignment horizontal="right" vertical="center" wrapText="1"/>
      <protection/>
    </xf>
    <xf numFmtId="0" fontId="15" fillId="0" borderId="11" xfId="73" applyFont="1" applyBorder="1" applyAlignment="1" applyProtection="1">
      <alignment wrapText="1"/>
      <protection/>
    </xf>
    <xf numFmtId="0" fontId="13" fillId="0" borderId="11" xfId="73" applyFont="1" applyBorder="1" applyAlignment="1" applyProtection="1">
      <alignment horizontal="left" vertical="center" wrapText="1"/>
      <protection/>
    </xf>
    <xf numFmtId="0" fontId="10" fillId="0" borderId="11" xfId="73" applyFont="1" applyBorder="1" applyAlignment="1" applyProtection="1">
      <alignment horizontal="left" vertical="center" wrapText="1"/>
      <protection/>
    </xf>
    <xf numFmtId="0" fontId="15" fillId="0" borderId="38" xfId="73" applyFont="1" applyBorder="1" applyAlignment="1" applyProtection="1">
      <alignment vertical="center" wrapText="1"/>
      <protection/>
    </xf>
    <xf numFmtId="0" fontId="10" fillId="0" borderId="38" xfId="73" applyFont="1" applyBorder="1" applyAlignment="1" applyProtection="1">
      <alignment vertical="center" wrapText="1"/>
      <protection/>
    </xf>
    <xf numFmtId="0" fontId="10" fillId="0" borderId="27" xfId="73" applyFont="1" applyBorder="1" applyAlignment="1" applyProtection="1">
      <alignment horizontal="left" vertical="center" wrapText="1"/>
      <protection/>
    </xf>
    <xf numFmtId="0" fontId="10" fillId="0" borderId="13" xfId="73" applyFont="1" applyBorder="1" applyAlignment="1" applyProtection="1">
      <alignment horizontal="center" vertical="center" wrapText="1"/>
      <protection/>
    </xf>
    <xf numFmtId="3" fontId="15" fillId="36" borderId="13" xfId="73" applyNumberFormat="1" applyFont="1" applyFill="1" applyBorder="1" applyProtection="1">
      <alignment/>
      <protection/>
    </xf>
    <xf numFmtId="0" fontId="10" fillId="0" borderId="13" xfId="73" applyFont="1" applyBorder="1" applyAlignment="1" applyProtection="1">
      <alignment horizontal="left" vertical="center" wrapText="1"/>
      <protection/>
    </xf>
    <xf numFmtId="49" fontId="10" fillId="0" borderId="13" xfId="73" applyNumberFormat="1" applyFont="1" applyBorder="1" applyAlignment="1" applyProtection="1">
      <alignment horizontal="center" vertical="center" wrapText="1"/>
      <protection/>
    </xf>
    <xf numFmtId="0" fontId="10" fillId="0" borderId="14" xfId="72" applyFont="1" applyBorder="1" applyAlignment="1" applyProtection="1">
      <alignment horizontal="center" vertical="center" wrapText="1"/>
      <protection/>
    </xf>
    <xf numFmtId="0" fontId="10" fillId="0" borderId="15" xfId="72" applyFont="1" applyBorder="1" applyAlignment="1" applyProtection="1">
      <alignment horizontal="center" vertical="center" wrapText="1"/>
      <protection/>
    </xf>
    <xf numFmtId="14" fontId="10" fillId="0" borderId="16" xfId="72" applyNumberFormat="1" applyFont="1" applyFill="1" applyBorder="1" applyAlignment="1" applyProtection="1">
      <alignment horizontal="center" vertical="center" wrapText="1"/>
      <protection/>
    </xf>
    <xf numFmtId="0" fontId="10" fillId="0" borderId="11" xfId="72" applyFont="1" applyBorder="1" applyAlignment="1" applyProtection="1">
      <alignment horizontal="center" vertical="center" wrapText="1"/>
      <protection/>
    </xf>
    <xf numFmtId="49" fontId="10" fillId="0" borderId="17" xfId="72" applyNumberFormat="1" applyFont="1" applyFill="1" applyBorder="1" applyAlignment="1" applyProtection="1">
      <alignment horizontal="center" vertical="center" wrapText="1"/>
      <protection/>
    </xf>
    <xf numFmtId="0" fontId="13" fillId="0" borderId="11" xfId="72" applyFont="1" applyFill="1" applyBorder="1" applyAlignment="1" applyProtection="1">
      <alignment wrapText="1"/>
      <protection/>
    </xf>
    <xf numFmtId="3" fontId="15" fillId="0" borderId="17" xfId="72" applyNumberFormat="1" applyFont="1" applyFill="1" applyBorder="1" applyAlignment="1" applyProtection="1">
      <alignment wrapText="1"/>
      <protection/>
    </xf>
    <xf numFmtId="0" fontId="15" fillId="0" borderId="11" xfId="72" applyFont="1" applyFill="1" applyBorder="1" applyAlignment="1" applyProtection="1">
      <alignment wrapText="1"/>
      <protection/>
    </xf>
    <xf numFmtId="37" fontId="15" fillId="36" borderId="17" xfId="72" applyNumberFormat="1" applyFont="1" applyFill="1" applyBorder="1" applyAlignment="1" applyProtection="1">
      <alignment wrapText="1"/>
      <protection locked="0"/>
    </xf>
    <xf numFmtId="0" fontId="10" fillId="0" borderId="11" xfId="72" applyFont="1" applyFill="1" applyBorder="1" applyAlignment="1" applyProtection="1">
      <alignment horizontal="right" wrapText="1"/>
      <protection/>
    </xf>
    <xf numFmtId="37" fontId="10" fillId="36" borderId="17" xfId="72" applyNumberFormat="1" applyFont="1" applyFill="1" applyBorder="1" applyAlignment="1" applyProtection="1">
      <alignment wrapText="1"/>
      <protection/>
    </xf>
    <xf numFmtId="37" fontId="15" fillId="36" borderId="17" xfId="72" applyNumberFormat="1" applyFont="1" applyFill="1" applyBorder="1" applyAlignment="1" applyProtection="1">
      <alignment wrapText="1"/>
      <protection/>
    </xf>
    <xf numFmtId="0" fontId="10" fillId="0" borderId="11" xfId="72" applyFont="1" applyFill="1" applyBorder="1" applyAlignment="1" applyProtection="1">
      <alignment wrapText="1"/>
      <protection/>
    </xf>
    <xf numFmtId="0" fontId="15" fillId="0" borderId="27" xfId="72" applyFont="1" applyFill="1" applyBorder="1" applyAlignment="1" applyProtection="1">
      <alignment wrapText="1"/>
      <protection/>
    </xf>
    <xf numFmtId="49" fontId="13" fillId="0" borderId="13" xfId="72" applyNumberFormat="1" applyFont="1" applyFill="1" applyBorder="1" applyAlignment="1" applyProtection="1">
      <alignment horizontal="center" wrapText="1"/>
      <protection/>
    </xf>
    <xf numFmtId="37" fontId="15" fillId="36" borderId="13" xfId="72" applyNumberFormat="1" applyFont="1" applyFill="1" applyBorder="1" applyAlignment="1" applyProtection="1">
      <alignment wrapText="1"/>
      <protection locked="0"/>
    </xf>
    <xf numFmtId="37" fontId="15" fillId="36" borderId="39" xfId="72" applyNumberFormat="1" applyFont="1" applyFill="1" applyBorder="1" applyAlignment="1" applyProtection="1">
      <alignment wrapText="1"/>
      <protection locked="0"/>
    </xf>
    <xf numFmtId="0" fontId="10" fillId="36" borderId="25" xfId="74" applyFont="1" applyFill="1" applyBorder="1" applyAlignment="1">
      <alignment horizontal="centerContinuous" vertical="center" wrapText="1"/>
      <protection/>
    </xf>
    <xf numFmtId="0" fontId="10" fillId="36" borderId="10" xfId="74" applyFont="1" applyFill="1" applyBorder="1" applyAlignment="1">
      <alignment horizontal="centerContinuous" vertical="center" wrapText="1"/>
      <protection/>
    </xf>
    <xf numFmtId="49" fontId="10" fillId="36" borderId="32" xfId="74" applyNumberFormat="1" applyFont="1" applyFill="1" applyBorder="1" applyAlignment="1">
      <alignment horizontal="centerContinuous" vertical="center" wrapText="1"/>
      <protection/>
    </xf>
    <xf numFmtId="0" fontId="10" fillId="36" borderId="40" xfId="74" applyFont="1" applyFill="1" applyBorder="1" applyAlignment="1">
      <alignment horizontal="centerContinuous" vertical="center" wrapText="1"/>
      <protection/>
    </xf>
    <xf numFmtId="0" fontId="10" fillId="36" borderId="41" xfId="74" applyFont="1" applyFill="1" applyBorder="1" applyAlignment="1">
      <alignment horizontal="centerContinuous" vertical="center" wrapText="1"/>
      <protection/>
    </xf>
    <xf numFmtId="0" fontId="10" fillId="36" borderId="19" xfId="74" applyFont="1" applyFill="1" applyBorder="1" applyAlignment="1">
      <alignment horizontal="left" vertical="center" wrapText="1"/>
      <protection/>
    </xf>
    <xf numFmtId="0" fontId="5" fillId="36" borderId="22" xfId="0" applyFont="1" applyFill="1" applyBorder="1" applyAlignment="1">
      <alignment horizontal="centerContinuous" vertical="center" wrapText="1"/>
    </xf>
    <xf numFmtId="0" fontId="10" fillId="36" borderId="26" xfId="74" applyFont="1" applyFill="1" applyBorder="1" applyAlignment="1">
      <alignment horizontal="centerContinuous" vertical="center" wrapText="1"/>
      <protection/>
    </xf>
    <xf numFmtId="0" fontId="10" fillId="36" borderId="42" xfId="74" applyFont="1" applyFill="1" applyBorder="1" applyAlignment="1">
      <alignment horizontal="centerContinuous" vertical="center" wrapText="1"/>
      <protection/>
    </xf>
    <xf numFmtId="0" fontId="10" fillId="36" borderId="10" xfId="74" applyFont="1" applyFill="1" applyBorder="1" applyAlignment="1">
      <alignment horizontal="center" vertical="center" wrapText="1"/>
      <protection/>
    </xf>
    <xf numFmtId="0" fontId="5" fillId="36" borderId="22" xfId="0" applyFont="1" applyFill="1" applyBorder="1" applyAlignment="1">
      <alignment vertical="center" wrapText="1"/>
    </xf>
    <xf numFmtId="0" fontId="10" fillId="36" borderId="43" xfId="74" applyFont="1" applyFill="1" applyBorder="1" applyAlignment="1">
      <alignment horizontal="centerContinuous" vertical="center" wrapText="1"/>
      <protection/>
    </xf>
    <xf numFmtId="49" fontId="10" fillId="36" borderId="44" xfId="74" applyNumberFormat="1" applyFont="1" applyFill="1" applyBorder="1" applyAlignment="1">
      <alignment horizontal="centerContinuous" vertical="center" wrapText="1"/>
      <protection/>
    </xf>
    <xf numFmtId="0" fontId="10" fillId="36" borderId="45" xfId="74" applyFont="1" applyFill="1" applyBorder="1" applyAlignment="1">
      <alignment horizontal="centerContinuous" vertical="center" wrapText="1"/>
      <protection/>
    </xf>
    <xf numFmtId="0" fontId="10" fillId="36" borderId="35" xfId="74" applyFont="1" applyFill="1" applyBorder="1" applyAlignment="1">
      <alignment horizontal="centerContinuous" vertical="center" wrapText="1"/>
      <protection/>
    </xf>
    <xf numFmtId="0" fontId="10" fillId="36" borderId="15" xfId="74" applyFont="1" applyFill="1" applyBorder="1" applyAlignment="1">
      <alignment horizontal="centerContinuous" vertical="center" wrapText="1"/>
      <protection/>
    </xf>
    <xf numFmtId="0" fontId="10" fillId="36" borderId="36" xfId="74" applyFont="1" applyFill="1" applyBorder="1" applyAlignment="1">
      <alignment horizontal="centerContinuous" vertical="center" wrapText="1"/>
      <protection/>
    </xf>
    <xf numFmtId="0" fontId="10" fillId="36" borderId="45" xfId="74" applyFont="1" applyFill="1" applyBorder="1" applyAlignment="1">
      <alignment horizontal="left" vertical="center" wrapText="1"/>
      <protection/>
    </xf>
    <xf numFmtId="0" fontId="10" fillId="36" borderId="46" xfId="74" applyFont="1" applyFill="1" applyBorder="1" applyAlignment="1">
      <alignment horizontal="centerContinuous" vertical="center" wrapText="1"/>
      <protection/>
    </xf>
    <xf numFmtId="0" fontId="10" fillId="36" borderId="18" xfId="74" applyFont="1" applyFill="1" applyBorder="1" applyAlignment="1">
      <alignment horizontal="center" vertical="center" wrapText="1"/>
      <protection/>
    </xf>
    <xf numFmtId="0" fontId="10" fillId="36" borderId="47" xfId="74" applyFont="1" applyFill="1" applyBorder="1" applyAlignment="1">
      <alignment horizontal="center" vertical="center" wrapText="1"/>
      <protection/>
    </xf>
    <xf numFmtId="0" fontId="10" fillId="36" borderId="48" xfId="74" applyFont="1" applyFill="1" applyBorder="1" applyAlignment="1">
      <alignment horizontal="centerContinuous" vertical="center" wrapText="1"/>
      <protection/>
    </xf>
    <xf numFmtId="0" fontId="10" fillId="36" borderId="49" xfId="74" applyFont="1" applyFill="1" applyBorder="1" applyAlignment="1">
      <alignment horizontal="centerContinuous" vertical="center" wrapText="1"/>
      <protection/>
    </xf>
    <xf numFmtId="0" fontId="10" fillId="0" borderId="11" xfId="74" applyFont="1" applyBorder="1" applyAlignment="1">
      <alignment horizontal="center" vertical="center" wrapText="1"/>
      <protection/>
    </xf>
    <xf numFmtId="0" fontId="10" fillId="0" borderId="49" xfId="74" applyFont="1" applyFill="1" applyBorder="1" applyAlignment="1">
      <alignment horizontal="center" vertical="center" wrapText="1"/>
      <protection/>
    </xf>
    <xf numFmtId="49" fontId="15" fillId="0" borderId="17" xfId="74" applyNumberFormat="1" applyFont="1" applyFill="1" applyBorder="1" applyAlignment="1">
      <alignment horizontal="center" vertical="center" wrapText="1"/>
      <protection/>
    </xf>
    <xf numFmtId="0" fontId="10" fillId="0" borderId="11" xfId="74" applyFont="1" applyBorder="1" applyAlignment="1">
      <alignment vertical="center" wrapText="1"/>
      <protection/>
    </xf>
    <xf numFmtId="3" fontId="10" fillId="36" borderId="17" xfId="74" applyNumberFormat="1" applyFont="1" applyFill="1" applyBorder="1" applyAlignment="1" applyProtection="1">
      <alignment vertical="center"/>
      <protection/>
    </xf>
    <xf numFmtId="3" fontId="15" fillId="36" borderId="17" xfId="74" applyNumberFormat="1" applyFont="1" applyFill="1" applyBorder="1" applyAlignment="1" applyProtection="1">
      <alignment vertical="center"/>
      <protection/>
    </xf>
    <xf numFmtId="0" fontId="15" fillId="0" borderId="11" xfId="74" applyFont="1" applyBorder="1" applyAlignment="1">
      <alignment vertical="center" wrapText="1"/>
      <protection/>
    </xf>
    <xf numFmtId="3" fontId="15" fillId="36" borderId="17" xfId="74" applyNumberFormat="1" applyFont="1" applyFill="1" applyBorder="1" applyAlignment="1" applyProtection="1">
      <alignment vertical="center"/>
      <protection locked="0"/>
    </xf>
    <xf numFmtId="3" fontId="15" fillId="36" borderId="50" xfId="74" applyNumberFormat="1" applyFont="1" applyFill="1" applyBorder="1" applyAlignment="1" applyProtection="1">
      <alignment vertical="center"/>
      <protection/>
    </xf>
    <xf numFmtId="3" fontId="15" fillId="36" borderId="49" xfId="74" applyNumberFormat="1" applyFont="1" applyFill="1" applyBorder="1" applyAlignment="1" applyProtection="1">
      <alignment vertical="center"/>
      <protection/>
    </xf>
    <xf numFmtId="0" fontId="15" fillId="0" borderId="11" xfId="74" applyFont="1" applyBorder="1" applyAlignment="1">
      <alignment wrapText="1"/>
      <protection/>
    </xf>
    <xf numFmtId="0" fontId="10" fillId="0" borderId="27" xfId="74" applyFont="1" applyBorder="1" applyAlignment="1">
      <alignment vertical="center" wrapText="1"/>
      <protection/>
    </xf>
    <xf numFmtId="49" fontId="10" fillId="0" borderId="13" xfId="74" applyNumberFormat="1" applyFont="1" applyBorder="1" applyAlignment="1">
      <alignment horizontal="center" vertical="center" wrapText="1"/>
      <protection/>
    </xf>
    <xf numFmtId="3" fontId="10" fillId="36" borderId="13" xfId="74" applyNumberFormat="1" applyFont="1" applyFill="1" applyBorder="1" applyAlignment="1" applyProtection="1">
      <alignment vertical="center"/>
      <protection/>
    </xf>
    <xf numFmtId="3" fontId="10" fillId="36" borderId="39" xfId="74" applyNumberFormat="1" applyFont="1" applyFill="1" applyBorder="1" applyAlignment="1" applyProtection="1">
      <alignment vertical="center"/>
      <protection/>
    </xf>
    <xf numFmtId="0" fontId="10" fillId="0" borderId="15" xfId="69" applyFont="1" applyBorder="1" applyAlignment="1" applyProtection="1">
      <alignment horizontal="centerContinuous" vertical="center" wrapText="1"/>
      <protection/>
    </xf>
    <xf numFmtId="0" fontId="10" fillId="0" borderId="11" xfId="69" applyFont="1" applyBorder="1" applyAlignment="1" applyProtection="1">
      <alignment horizontal="centerContinuous"/>
      <protection/>
    </xf>
    <xf numFmtId="0" fontId="10" fillId="0" borderId="17" xfId="69" applyFont="1" applyBorder="1" applyAlignment="1" applyProtection="1">
      <alignment horizontal="center" vertical="center" wrapText="1"/>
      <protection/>
    </xf>
    <xf numFmtId="0" fontId="10" fillId="0" borderId="11" xfId="69" applyFont="1" applyBorder="1" applyAlignment="1" applyProtection="1">
      <alignment wrapText="1"/>
      <protection/>
    </xf>
    <xf numFmtId="0" fontId="15" fillId="36" borderId="17" xfId="69" applyFont="1" applyFill="1" applyBorder="1" applyAlignment="1" applyProtection="1">
      <alignment horizontal="left" vertical="center" wrapText="1"/>
      <protection/>
    </xf>
    <xf numFmtId="0" fontId="15" fillId="0" borderId="11" xfId="69" applyFont="1" applyBorder="1" applyProtection="1">
      <alignment/>
      <protection/>
    </xf>
    <xf numFmtId="0" fontId="15" fillId="36" borderId="17" xfId="69" applyFont="1" applyFill="1" applyBorder="1" applyAlignment="1" applyProtection="1">
      <alignment horizontal="right" vertical="center" wrapText="1"/>
      <protection/>
    </xf>
    <xf numFmtId="0" fontId="15" fillId="0" borderId="11" xfId="69" applyFont="1" applyBorder="1" applyAlignment="1" applyProtection="1">
      <alignment/>
      <protection/>
    </xf>
    <xf numFmtId="0" fontId="13" fillId="36" borderId="17" xfId="69" applyFont="1" applyFill="1" applyBorder="1" applyAlignment="1" applyProtection="1">
      <alignment horizontal="right" vertical="center" wrapText="1"/>
      <protection/>
    </xf>
    <xf numFmtId="0" fontId="10" fillId="0" borderId="11" xfId="69" applyFont="1" applyBorder="1" applyProtection="1">
      <alignment/>
      <protection/>
    </xf>
    <xf numFmtId="0" fontId="10" fillId="0" borderId="11" xfId="69" applyFont="1" applyBorder="1" applyAlignment="1" applyProtection="1">
      <alignment vertical="top" wrapText="1"/>
      <protection/>
    </xf>
    <xf numFmtId="0" fontId="10" fillId="0" borderId="11" xfId="69" applyFont="1" applyBorder="1" applyAlignment="1" applyProtection="1">
      <alignment horizontal="left" vertical="center" wrapText="1"/>
      <protection/>
    </xf>
    <xf numFmtId="0" fontId="15" fillId="0" borderId="11" xfId="69" applyFont="1" applyBorder="1" applyAlignment="1" applyProtection="1">
      <alignment wrapText="1"/>
      <protection/>
    </xf>
    <xf numFmtId="0" fontId="13" fillId="36" borderId="50" xfId="69" applyFont="1" applyFill="1" applyBorder="1" applyAlignment="1" applyProtection="1">
      <alignment horizontal="right" vertical="center" wrapText="1"/>
      <protection/>
    </xf>
    <xf numFmtId="1" fontId="15" fillId="36" borderId="31" xfId="69" applyNumberFormat="1" applyFont="1" applyFill="1" applyBorder="1" applyAlignment="1" applyProtection="1">
      <alignment horizontal="center" vertical="center" wrapText="1"/>
      <protection/>
    </xf>
    <xf numFmtId="0" fontId="15" fillId="36" borderId="49" xfId="69" applyFont="1" applyFill="1" applyBorder="1" applyAlignment="1" applyProtection="1">
      <alignment horizontal="center" vertical="center" wrapText="1"/>
      <protection/>
    </xf>
    <xf numFmtId="0" fontId="15" fillId="36" borderId="17" xfId="69" applyFont="1" applyFill="1" applyBorder="1" applyAlignment="1" applyProtection="1">
      <alignment horizontal="center" vertical="center" wrapText="1"/>
      <protection/>
    </xf>
    <xf numFmtId="0" fontId="15" fillId="0" borderId="27" xfId="69" applyFont="1" applyBorder="1" applyProtection="1">
      <alignment/>
      <protection/>
    </xf>
    <xf numFmtId="0" fontId="10" fillId="0" borderId="13" xfId="69" applyFont="1" applyBorder="1" applyProtection="1">
      <alignment/>
      <protection/>
    </xf>
    <xf numFmtId="49" fontId="10" fillId="0" borderId="13" xfId="69" applyNumberFormat="1" applyFont="1" applyBorder="1" applyAlignment="1" applyProtection="1">
      <alignment horizontal="center" vertical="center" wrapText="1"/>
      <protection/>
    </xf>
    <xf numFmtId="1" fontId="10" fillId="0" borderId="13" xfId="69" applyNumberFormat="1" applyFont="1" applyBorder="1" applyAlignment="1" applyProtection="1">
      <alignment vertical="center" wrapText="1"/>
      <protection/>
    </xf>
    <xf numFmtId="1" fontId="10" fillId="0" borderId="39" xfId="69" applyNumberFormat="1" applyFont="1" applyBorder="1" applyAlignment="1" applyProtection="1">
      <alignment vertical="center" wrapText="1"/>
      <protection/>
    </xf>
    <xf numFmtId="0" fontId="10" fillId="0" borderId="51" xfId="66" applyFont="1" applyBorder="1" applyAlignment="1" applyProtection="1">
      <alignment horizontal="centerContinuous" vertical="center" wrapText="1"/>
      <protection/>
    </xf>
    <xf numFmtId="49" fontId="10" fillId="0" borderId="45" xfId="66" applyNumberFormat="1" applyFont="1" applyBorder="1" applyAlignment="1" applyProtection="1">
      <alignment horizontal="center" vertical="center" wrapText="1"/>
      <protection/>
    </xf>
    <xf numFmtId="1" fontId="10" fillId="0" borderId="35" xfId="66" applyNumberFormat="1" applyFont="1" applyBorder="1" applyAlignment="1" applyProtection="1">
      <alignment horizontal="centerContinuous" vertical="center" wrapText="1"/>
      <protection/>
    </xf>
    <xf numFmtId="0" fontId="10" fillId="0" borderId="15" xfId="66" applyFont="1" applyBorder="1" applyAlignment="1" applyProtection="1">
      <alignment horizontal="centerContinuous" vertical="center" wrapText="1"/>
      <protection/>
    </xf>
    <xf numFmtId="0" fontId="10" fillId="0" borderId="16" xfId="66" applyFont="1" applyBorder="1" applyAlignment="1" applyProtection="1">
      <alignment horizontal="centerContinuous" vertical="center" wrapText="1"/>
      <protection/>
    </xf>
    <xf numFmtId="0" fontId="10" fillId="0" borderId="38" xfId="66" applyFont="1" applyBorder="1" applyAlignment="1" applyProtection="1">
      <alignment horizontal="centerContinuous" vertical="center" wrapText="1"/>
      <protection/>
    </xf>
    <xf numFmtId="0" fontId="10" fillId="0" borderId="17" xfId="66" applyFont="1" applyBorder="1" applyAlignment="1" applyProtection="1">
      <alignment horizontal="center"/>
      <protection/>
    </xf>
    <xf numFmtId="0" fontId="10" fillId="0" borderId="11" xfId="66" applyFont="1" applyBorder="1" applyAlignment="1" applyProtection="1">
      <alignment horizontal="center" vertical="center" wrapText="1"/>
      <protection/>
    </xf>
    <xf numFmtId="0" fontId="10" fillId="0" borderId="17" xfId="66" applyFont="1" applyBorder="1" applyAlignment="1" applyProtection="1">
      <alignment horizontal="center" vertical="center" wrapText="1"/>
      <protection/>
    </xf>
    <xf numFmtId="0" fontId="10" fillId="0" borderId="11" xfId="66" applyFont="1" applyBorder="1" applyAlignment="1" applyProtection="1">
      <alignment horizontal="left" vertical="center" wrapText="1"/>
      <protection/>
    </xf>
    <xf numFmtId="3" fontId="15" fillId="36" borderId="17" xfId="66" applyNumberFormat="1" applyFont="1" applyFill="1" applyBorder="1" applyAlignment="1" applyProtection="1">
      <alignment horizontal="center" vertical="center" wrapText="1"/>
      <protection/>
    </xf>
    <xf numFmtId="0" fontId="15" fillId="0" borderId="11" xfId="66" applyFont="1" applyBorder="1" applyAlignment="1" applyProtection="1">
      <alignment horizontal="left" vertical="center" wrapText="1"/>
      <protection/>
    </xf>
    <xf numFmtId="0" fontId="13" fillId="0" borderId="11" xfId="66" applyFont="1" applyBorder="1" applyAlignment="1" applyProtection="1">
      <alignment horizontal="right" vertical="center" wrapText="1"/>
      <protection/>
    </xf>
    <xf numFmtId="0" fontId="10" fillId="0" borderId="27" xfId="66" applyFont="1" applyBorder="1" applyAlignment="1" applyProtection="1">
      <alignment horizontal="left" vertical="center" wrapText="1"/>
      <protection/>
    </xf>
    <xf numFmtId="49" fontId="10" fillId="0" borderId="13" xfId="66" applyNumberFormat="1" applyFont="1" applyBorder="1" applyAlignment="1" applyProtection="1">
      <alignment horizontal="center" vertical="center" wrapText="1"/>
      <protection/>
    </xf>
    <xf numFmtId="3" fontId="15" fillId="36" borderId="13" xfId="66" applyNumberFormat="1" applyFont="1" applyFill="1" applyBorder="1" applyAlignment="1" applyProtection="1">
      <alignment horizontal="right" vertical="center" wrapText="1"/>
      <protection/>
    </xf>
    <xf numFmtId="3" fontId="15" fillId="36" borderId="39" xfId="66" applyNumberFormat="1" applyFont="1" applyFill="1" applyBorder="1" applyAlignment="1" applyProtection="1">
      <alignment horizontal="center" vertical="center" wrapText="1"/>
      <protection/>
    </xf>
    <xf numFmtId="49" fontId="10" fillId="36" borderId="26" xfId="66" applyNumberFormat="1" applyFont="1" applyFill="1" applyBorder="1" applyAlignment="1" applyProtection="1">
      <alignment horizontal="center" vertical="center" wrapText="1"/>
      <protection/>
    </xf>
    <xf numFmtId="49" fontId="10" fillId="36" borderId="45" xfId="66" applyNumberFormat="1" applyFont="1" applyFill="1" applyBorder="1" applyAlignment="1" applyProtection="1">
      <alignment horizontal="center" vertical="center" wrapText="1"/>
      <protection/>
    </xf>
    <xf numFmtId="0" fontId="10" fillId="0" borderId="35" xfId="66" applyFont="1" applyBorder="1" applyAlignment="1" applyProtection="1">
      <alignment horizontal="centerContinuous" vertical="center" wrapText="1"/>
      <protection/>
    </xf>
    <xf numFmtId="0" fontId="10" fillId="0" borderId="17" xfId="66" applyFont="1" applyBorder="1" applyAlignment="1" applyProtection="1">
      <alignment horizontal="centerContinuous" vertical="center" wrapText="1"/>
      <protection/>
    </xf>
    <xf numFmtId="0" fontId="15" fillId="0" borderId="17" xfId="66" applyFont="1" applyBorder="1" applyAlignment="1" applyProtection="1">
      <alignment horizontal="right"/>
      <protection/>
    </xf>
    <xf numFmtId="3" fontId="15" fillId="36" borderId="17" xfId="66" applyNumberFormat="1" applyFont="1" applyFill="1" applyBorder="1" applyAlignment="1" applyProtection="1">
      <alignment horizontal="right" vertical="center" wrapText="1"/>
      <protection/>
    </xf>
    <xf numFmtId="3" fontId="15" fillId="36" borderId="17" xfId="66" applyNumberFormat="1" applyFont="1" applyFill="1" applyBorder="1" applyAlignment="1" applyProtection="1">
      <alignment horizontal="right" vertical="center" wrapText="1"/>
      <protection locked="0"/>
    </xf>
    <xf numFmtId="0" fontId="15" fillId="0" borderId="11" xfId="66" applyFont="1" applyBorder="1" applyAlignment="1" applyProtection="1">
      <alignment vertical="center" wrapText="1"/>
      <protection/>
    </xf>
    <xf numFmtId="3" fontId="15" fillId="36" borderId="17" xfId="66" applyNumberFormat="1" applyFont="1" applyFill="1" applyBorder="1" applyAlignment="1" applyProtection="1">
      <alignment horizontal="right"/>
      <protection locked="0"/>
    </xf>
    <xf numFmtId="3" fontId="15" fillId="36" borderId="17" xfId="66" applyNumberFormat="1" applyFont="1" applyFill="1" applyBorder="1" applyAlignment="1" applyProtection="1">
      <alignment horizontal="right"/>
      <protection/>
    </xf>
    <xf numFmtId="0" fontId="15" fillId="0" borderId="11" xfId="66" applyFont="1" applyBorder="1" applyAlignment="1" applyProtection="1" quotePrefix="1">
      <alignment horizontal="left" vertical="center" wrapText="1"/>
      <protection/>
    </xf>
    <xf numFmtId="3" fontId="15" fillId="36" borderId="39" xfId="66" applyNumberFormat="1" applyFont="1" applyFill="1" applyBorder="1" applyAlignment="1" applyProtection="1">
      <alignment horizontal="right" vertical="center" wrapText="1"/>
      <protection/>
    </xf>
    <xf numFmtId="0" fontId="10" fillId="0" borderId="14" xfId="66" applyFont="1" applyBorder="1" applyAlignment="1" applyProtection="1">
      <alignment horizontal="center" vertical="center" wrapText="1"/>
      <protection/>
    </xf>
    <xf numFmtId="49" fontId="10" fillId="0" borderId="15" xfId="66" applyNumberFormat="1" applyFont="1" applyBorder="1" applyAlignment="1" applyProtection="1">
      <alignment horizontal="center" vertical="center" wrapText="1"/>
      <protection/>
    </xf>
    <xf numFmtId="0" fontId="10" fillId="0" borderId="15" xfId="66" applyFont="1" applyBorder="1" applyAlignment="1" applyProtection="1">
      <alignment horizontal="center" vertical="center" wrapText="1"/>
      <protection/>
    </xf>
    <xf numFmtId="0" fontId="10" fillId="0" borderId="16" xfId="66" applyFont="1" applyBorder="1" applyAlignment="1" applyProtection="1">
      <alignment horizontal="center" vertical="center" wrapText="1"/>
      <protection/>
    </xf>
    <xf numFmtId="1" fontId="15" fillId="0" borderId="17" xfId="66" applyNumberFormat="1" applyFont="1" applyFill="1" applyBorder="1" applyAlignment="1" applyProtection="1">
      <alignment horizontal="right"/>
      <protection/>
    </xf>
    <xf numFmtId="0" fontId="13" fillId="0" borderId="27" xfId="66" applyFont="1" applyBorder="1" applyAlignment="1" applyProtection="1">
      <alignment horizontal="left" vertical="center" wrapText="1"/>
      <protection/>
    </xf>
    <xf numFmtId="0" fontId="15" fillId="0" borderId="13" xfId="66" applyFont="1" applyBorder="1" applyAlignment="1" applyProtection="1">
      <alignment horizontal="right" vertical="center" wrapText="1"/>
      <protection/>
    </xf>
    <xf numFmtId="0" fontId="15" fillId="0" borderId="39" xfId="66" applyFont="1" applyBorder="1" applyAlignment="1" applyProtection="1">
      <alignment horizontal="right" vertical="center" wrapText="1"/>
      <protection/>
    </xf>
    <xf numFmtId="0" fontId="12" fillId="36" borderId="28" xfId="67" applyFont="1" applyFill="1" applyBorder="1" applyAlignment="1" applyProtection="1">
      <alignment horizontal="centerContinuous" vertical="center" wrapText="1"/>
      <protection/>
    </xf>
    <xf numFmtId="49" fontId="12" fillId="36" borderId="40" xfId="67" applyNumberFormat="1" applyFont="1" applyFill="1" applyBorder="1" applyAlignment="1" applyProtection="1">
      <alignment horizontal="center" vertical="center" wrapText="1"/>
      <protection/>
    </xf>
    <xf numFmtId="0" fontId="12" fillId="36" borderId="25" xfId="67" applyFont="1" applyFill="1" applyBorder="1" applyAlignment="1" applyProtection="1">
      <alignment horizontal="center" vertical="center" wrapText="1"/>
      <protection/>
    </xf>
    <xf numFmtId="164" fontId="12" fillId="36" borderId="10" xfId="47" applyFont="1" applyFill="1" applyBorder="1" applyAlignment="1" applyProtection="1">
      <alignment horizontal="centerContinuous" vertical="center" wrapText="1"/>
      <protection/>
    </xf>
    <xf numFmtId="49" fontId="12" fillId="36" borderId="26" xfId="67" applyNumberFormat="1" applyFont="1" applyFill="1" applyBorder="1" applyAlignment="1" applyProtection="1">
      <alignment horizontal="center" vertical="center" wrapText="1"/>
      <protection/>
    </xf>
    <xf numFmtId="0" fontId="12" fillId="36" borderId="26" xfId="67" applyFont="1" applyFill="1" applyBorder="1" applyAlignment="1" applyProtection="1">
      <alignment horizontal="center" vertical="center" wrapText="1"/>
      <protection/>
    </xf>
    <xf numFmtId="0" fontId="12" fillId="36" borderId="10" xfId="67" applyFont="1" applyFill="1" applyBorder="1" applyAlignment="1" applyProtection="1">
      <alignment horizontal="center" vertical="center" wrapText="1"/>
      <protection/>
    </xf>
    <xf numFmtId="0" fontId="5" fillId="36" borderId="10" xfId="67" applyFont="1" applyFill="1" applyBorder="1" applyAlignment="1" applyProtection="1">
      <alignment horizontal="center" vertical="center" wrapText="1"/>
      <protection/>
    </xf>
    <xf numFmtId="49" fontId="5" fillId="36" borderId="26" xfId="67" applyNumberFormat="1" applyFont="1" applyFill="1" applyBorder="1" applyAlignment="1" applyProtection="1">
      <alignment horizontal="center" vertical="center" wrapText="1"/>
      <protection/>
    </xf>
    <xf numFmtId="0" fontId="5" fillId="36" borderId="26" xfId="67" applyFont="1" applyFill="1" applyBorder="1" applyAlignment="1" applyProtection="1">
      <alignment horizontal="center" vertical="center" wrapText="1"/>
      <protection/>
    </xf>
    <xf numFmtId="49" fontId="12" fillId="36" borderId="10" xfId="67" applyNumberFormat="1" applyFont="1" applyFill="1" applyBorder="1" applyAlignment="1" applyProtection="1">
      <alignment horizontal="left" vertical="center" wrapText="1"/>
      <protection/>
    </xf>
    <xf numFmtId="49" fontId="5" fillId="36" borderId="10" xfId="67" applyNumberFormat="1" applyFont="1" applyFill="1" applyBorder="1" applyAlignment="1" applyProtection="1">
      <alignment horizontal="center" vertical="center" wrapText="1"/>
      <protection/>
    </xf>
    <xf numFmtId="1" fontId="5" fillId="36" borderId="12" xfId="71" applyNumberFormat="1" applyFont="1" applyFill="1" applyBorder="1" applyAlignment="1" applyProtection="1">
      <alignment horizontal="center" vertical="top" wrapText="1"/>
      <protection locked="0"/>
    </xf>
    <xf numFmtId="1" fontId="5" fillId="36" borderId="10" xfId="67" applyNumberFormat="1" applyFont="1" applyFill="1" applyBorder="1" applyAlignment="1" applyProtection="1">
      <alignment horizontal="center" vertical="center" wrapText="1"/>
      <protection locked="0"/>
    </xf>
    <xf numFmtId="1" fontId="5" fillId="36" borderId="10" xfId="67" applyNumberFormat="1" applyFont="1" applyFill="1" applyBorder="1" applyAlignment="1" applyProtection="1">
      <alignment horizontal="center" vertical="center" wrapText="1"/>
      <protection/>
    </xf>
    <xf numFmtId="49" fontId="6" fillId="36" borderId="10" xfId="67" applyNumberFormat="1" applyFont="1" applyFill="1" applyBorder="1" applyAlignment="1" applyProtection="1">
      <alignment horizontal="center" vertical="center" wrapText="1"/>
      <protection/>
    </xf>
    <xf numFmtId="49" fontId="12" fillId="36" borderId="10" xfId="67" applyNumberFormat="1" applyFont="1" applyFill="1" applyBorder="1" applyAlignment="1" applyProtection="1">
      <alignment horizontal="center" vertical="center" wrapText="1"/>
      <protection/>
    </xf>
    <xf numFmtId="1" fontId="5" fillId="36" borderId="10" xfId="70" applyNumberFormat="1" applyFont="1" applyFill="1" applyBorder="1" applyAlignment="1" applyProtection="1">
      <alignment horizontal="center"/>
      <protection locked="0"/>
    </xf>
    <xf numFmtId="49" fontId="12" fillId="36" borderId="45" xfId="67" applyNumberFormat="1" applyFont="1" applyFill="1" applyBorder="1" applyAlignment="1" applyProtection="1">
      <alignment horizontal="center" vertical="center" wrapText="1"/>
      <protection/>
    </xf>
    <xf numFmtId="0" fontId="12" fillId="36" borderId="36" xfId="67" applyFont="1" applyFill="1" applyBorder="1" applyAlignment="1" applyProtection="1">
      <alignment horizontal="centerContinuous" vertical="center" wrapText="1"/>
      <protection/>
    </xf>
    <xf numFmtId="0" fontId="12" fillId="36" borderId="52" xfId="67" applyFont="1" applyFill="1" applyBorder="1" applyAlignment="1" applyProtection="1">
      <alignment horizontal="centerContinuous" vertical="center" wrapText="1"/>
      <protection/>
    </xf>
    <xf numFmtId="0" fontId="12" fillId="36" borderId="35" xfId="67" applyFont="1" applyFill="1" applyBorder="1" applyAlignment="1" applyProtection="1">
      <alignment horizontal="centerContinuous" vertical="center" wrapText="1"/>
      <protection/>
    </xf>
    <xf numFmtId="0" fontId="12" fillId="36" borderId="15" xfId="67" applyFont="1" applyFill="1" applyBorder="1" applyAlignment="1" applyProtection="1">
      <alignment horizontal="centerContinuous" vertical="center" wrapText="1"/>
      <protection/>
    </xf>
    <xf numFmtId="0" fontId="12" fillId="36" borderId="16" xfId="67" applyFont="1" applyFill="1" applyBorder="1" applyAlignment="1" applyProtection="1">
      <alignment horizontal="centerContinuous" vertical="center" wrapText="1"/>
      <protection/>
    </xf>
    <xf numFmtId="164" fontId="12" fillId="36" borderId="17" xfId="47" applyFont="1" applyFill="1" applyBorder="1" applyAlignment="1" applyProtection="1">
      <alignment horizontal="centerContinuous" vertical="center" wrapText="1"/>
      <protection/>
    </xf>
    <xf numFmtId="0" fontId="12" fillId="36" borderId="38" xfId="67" applyFont="1" applyFill="1" applyBorder="1" applyAlignment="1" applyProtection="1">
      <alignment horizontal="centerContinuous" vertical="center" wrapText="1"/>
      <protection/>
    </xf>
    <xf numFmtId="0" fontId="5" fillId="36" borderId="11" xfId="67" applyFont="1" applyFill="1" applyBorder="1" applyAlignment="1" applyProtection="1">
      <alignment horizontal="center" vertical="center" wrapText="1"/>
      <protection/>
    </xf>
    <xf numFmtId="0" fontId="5" fillId="36" borderId="17" xfId="67" applyFont="1" applyFill="1" applyBorder="1" applyAlignment="1" applyProtection="1">
      <alignment horizontal="center" vertical="center" wrapText="1"/>
      <protection/>
    </xf>
    <xf numFmtId="0" fontId="12" fillId="36" borderId="11" xfId="67" applyFont="1" applyFill="1" applyBorder="1" applyAlignment="1" applyProtection="1">
      <alignment horizontal="left" vertical="center" wrapText="1"/>
      <protection/>
    </xf>
    <xf numFmtId="0" fontId="5" fillId="36" borderId="11" xfId="67" applyFont="1" applyFill="1" applyBorder="1" applyAlignment="1" applyProtection="1">
      <alignment horizontal="left" vertical="center" wrapText="1"/>
      <protection/>
    </xf>
    <xf numFmtId="1" fontId="5" fillId="36" borderId="17" xfId="67" applyNumberFormat="1" applyFont="1" applyFill="1" applyBorder="1" applyAlignment="1" applyProtection="1">
      <alignment horizontal="center" vertical="center" wrapText="1"/>
      <protection/>
    </xf>
    <xf numFmtId="0" fontId="6" fillId="36" borderId="11" xfId="67" applyFont="1" applyFill="1" applyBorder="1" applyAlignment="1" applyProtection="1">
      <alignment horizontal="right" vertical="center" wrapText="1"/>
      <protection/>
    </xf>
    <xf numFmtId="0" fontId="5" fillId="36" borderId="11" xfId="67" applyFont="1" applyFill="1" applyBorder="1" applyAlignment="1" applyProtection="1">
      <alignment vertical="center" wrapText="1"/>
      <protection/>
    </xf>
    <xf numFmtId="0" fontId="6" fillId="36" borderId="27" xfId="67" applyFont="1" applyFill="1" applyBorder="1" applyAlignment="1" applyProtection="1">
      <alignment horizontal="right" vertical="center" wrapText="1"/>
      <protection/>
    </xf>
    <xf numFmtId="49" fontId="6" fillId="36" borderId="13" xfId="67" applyNumberFormat="1" applyFont="1" applyFill="1" applyBorder="1" applyAlignment="1" applyProtection="1">
      <alignment horizontal="center" vertical="center" wrapText="1"/>
      <protection/>
    </xf>
    <xf numFmtId="0" fontId="5" fillId="36" borderId="13" xfId="67" applyFont="1" applyFill="1" applyBorder="1" applyAlignment="1" applyProtection="1">
      <alignment horizontal="center" vertical="center" wrapText="1"/>
      <protection/>
    </xf>
    <xf numFmtId="1" fontId="5" fillId="36" borderId="39" xfId="67" applyNumberFormat="1" applyFont="1" applyFill="1" applyBorder="1" applyAlignment="1" applyProtection="1">
      <alignment horizontal="center" vertical="center" wrapText="1"/>
      <protection/>
    </xf>
    <xf numFmtId="0" fontId="12" fillId="0" borderId="14" xfId="68" applyFont="1" applyBorder="1" applyAlignment="1">
      <alignment vertical="center" wrapText="1"/>
      <protection/>
    </xf>
    <xf numFmtId="49" fontId="12" fillId="0" borderId="15" xfId="68" applyNumberFormat="1" applyFont="1" applyBorder="1" applyAlignment="1">
      <alignment horizontal="center" vertical="center" wrapText="1"/>
      <protection/>
    </xf>
    <xf numFmtId="0" fontId="12" fillId="0" borderId="15" xfId="68" applyFont="1" applyBorder="1" applyAlignment="1">
      <alignment horizontal="center" vertical="center" wrapText="1"/>
      <protection/>
    </xf>
    <xf numFmtId="0" fontId="12" fillId="0" borderId="16" xfId="68" applyFont="1" applyBorder="1" applyAlignment="1">
      <alignment horizontal="center" vertical="center" wrapText="1"/>
      <protection/>
    </xf>
    <xf numFmtId="0" fontId="12" fillId="0" borderId="11" xfId="68" applyFont="1" applyBorder="1" applyAlignment="1">
      <alignment horizontal="center" vertical="center" wrapText="1"/>
      <protection/>
    </xf>
    <xf numFmtId="0" fontId="12" fillId="0" borderId="17" xfId="68" applyFont="1" applyBorder="1" applyAlignment="1">
      <alignment horizontal="center" vertical="center" wrapText="1"/>
      <protection/>
    </xf>
    <xf numFmtId="0" fontId="12" fillId="0" borderId="11" xfId="68" applyFont="1" applyBorder="1" applyAlignment="1">
      <alignment horizontal="left" vertical="center" wrapText="1"/>
      <protection/>
    </xf>
    <xf numFmtId="1" fontId="5" fillId="0" borderId="17" xfId="68" applyNumberFormat="1" applyFont="1" applyBorder="1" applyAlignment="1">
      <alignment horizontal="right" vertical="center" wrapText="1"/>
      <protection/>
    </xf>
    <xf numFmtId="0" fontId="5" fillId="0" borderId="11" xfId="68" applyFont="1" applyBorder="1" applyAlignment="1">
      <alignment horizontal="left" vertical="center" wrapText="1"/>
      <protection/>
    </xf>
    <xf numFmtId="1" fontId="5" fillId="0" borderId="17" xfId="68" applyNumberFormat="1" applyFont="1" applyFill="1" applyBorder="1" applyAlignment="1" applyProtection="1">
      <alignment horizontal="right" vertical="center" wrapText="1"/>
      <protection/>
    </xf>
    <xf numFmtId="0" fontId="6" fillId="0" borderId="11" xfId="68" applyFont="1" applyBorder="1" applyAlignment="1">
      <alignment horizontal="right" vertical="center" wrapText="1"/>
      <protection/>
    </xf>
    <xf numFmtId="1" fontId="5" fillId="0" borderId="17" xfId="68" applyNumberFormat="1" applyFont="1" applyBorder="1" applyAlignment="1" applyProtection="1">
      <alignment horizontal="right" vertical="center" wrapText="1"/>
      <protection/>
    </xf>
    <xf numFmtId="0" fontId="6" fillId="0" borderId="11" xfId="68" applyFont="1" applyBorder="1" applyAlignment="1">
      <alignment horizontal="left" vertical="center" wrapText="1"/>
      <protection/>
    </xf>
    <xf numFmtId="0" fontId="6" fillId="0" borderId="27" xfId="68" applyFont="1" applyBorder="1" applyAlignment="1">
      <alignment horizontal="left" vertical="center" wrapText="1"/>
      <protection/>
    </xf>
    <xf numFmtId="49" fontId="13" fillId="0" borderId="13" xfId="68" applyNumberFormat="1" applyFont="1" applyBorder="1" applyAlignment="1">
      <alignment horizontal="center" vertical="center" wrapText="1"/>
      <protection/>
    </xf>
    <xf numFmtId="1" fontId="5" fillId="0" borderId="13" xfId="68" applyNumberFormat="1" applyFont="1" applyFill="1" applyBorder="1" applyAlignment="1">
      <alignment horizontal="right" vertical="center" wrapText="1"/>
      <protection/>
    </xf>
    <xf numFmtId="1" fontId="5" fillId="0" borderId="39" xfId="68" applyNumberFormat="1" applyFont="1" applyBorder="1" applyAlignment="1" applyProtection="1">
      <alignment horizontal="right" vertical="center" wrapText="1"/>
      <protection/>
    </xf>
    <xf numFmtId="0" fontId="7" fillId="36" borderId="0" xfId="0" applyFont="1" applyFill="1" applyBorder="1" applyAlignment="1" applyProtection="1">
      <alignment horizontal="left" vertical="top"/>
      <protection locked="0"/>
    </xf>
    <xf numFmtId="0" fontId="7" fillId="0" borderId="0" xfId="71" applyFont="1" applyBorder="1" applyAlignment="1" applyProtection="1">
      <alignment horizontal="left" vertical="top" wrapText="1"/>
      <protection locked="0"/>
    </xf>
    <xf numFmtId="0" fontId="3" fillId="0" borderId="0" xfId="71" applyFont="1" applyBorder="1" applyAlignment="1" applyProtection="1">
      <alignment horizontal="left" vertical="top" wrapText="1"/>
      <protection locked="0"/>
    </xf>
    <xf numFmtId="0" fontId="3" fillId="0" borderId="0" xfId="71" applyFont="1" applyBorder="1" applyAlignment="1" applyProtection="1">
      <alignment horizontal="right" vertical="top" wrapText="1"/>
      <protection locked="0"/>
    </xf>
    <xf numFmtId="0" fontId="7" fillId="0" borderId="0" xfId="73" applyFont="1" applyBorder="1" applyAlignment="1" applyProtection="1">
      <alignment horizontal="center" vertical="center"/>
      <protection/>
    </xf>
    <xf numFmtId="1" fontId="15" fillId="0" borderId="0" xfId="73" applyNumberFormat="1" applyFont="1" applyBorder="1" applyAlignment="1" applyProtection="1">
      <alignment horizontal="left"/>
      <protection locked="0"/>
    </xf>
    <xf numFmtId="0" fontId="7" fillId="0" borderId="0" xfId="71" applyFont="1" applyBorder="1" applyAlignment="1" applyProtection="1">
      <alignment horizontal="left" vertical="top" wrapText="1"/>
      <protection/>
    </xf>
    <xf numFmtId="0" fontId="3" fillId="0" borderId="0" xfId="73" applyFont="1" applyAlignment="1" applyProtection="1">
      <alignment horizontal="right" wrapText="1"/>
      <protection/>
    </xf>
    <xf numFmtId="166" fontId="7" fillId="0" borderId="0" xfId="71" applyNumberFormat="1" applyFont="1" applyBorder="1" applyAlignment="1" applyProtection="1">
      <alignment horizontal="left" vertical="top" wrapText="1"/>
      <protection/>
    </xf>
    <xf numFmtId="0" fontId="10" fillId="0" borderId="0" xfId="73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74" applyFont="1" applyFill="1" applyBorder="1" applyAlignment="1" applyProtection="1">
      <alignment horizontal="left"/>
      <protection locked="0"/>
    </xf>
    <xf numFmtId="0" fontId="15" fillId="0" borderId="0" xfId="74" applyFont="1" applyBorder="1" applyAlignment="1" applyProtection="1">
      <alignment horizontal="left" vertical="center" wrapText="1"/>
      <protection locked="0"/>
    </xf>
    <xf numFmtId="0" fontId="10" fillId="0" borderId="0" xfId="74" applyFont="1" applyAlignment="1">
      <alignment horizontal="center" vertical="center" wrapText="1"/>
      <protection/>
    </xf>
    <xf numFmtId="0" fontId="10" fillId="0" borderId="0" xfId="71" applyNumberFormat="1" applyFont="1" applyBorder="1" applyAlignment="1" applyProtection="1">
      <alignment horizontal="left" vertical="top" wrapText="1"/>
      <protection/>
    </xf>
    <xf numFmtId="0" fontId="3" fillId="0" borderId="0" xfId="74" applyFont="1" applyAlignment="1" applyProtection="1">
      <alignment horizontal="right"/>
      <protection/>
    </xf>
    <xf numFmtId="167" fontId="10" fillId="0" borderId="0" xfId="71" applyNumberFormat="1" applyFont="1" applyBorder="1" applyAlignment="1" applyProtection="1">
      <alignment horizontal="left" vertical="top" wrapText="1"/>
      <protection/>
    </xf>
    <xf numFmtId="0" fontId="15" fillId="0" borderId="0" xfId="69" applyFont="1" applyAlignment="1" applyProtection="1">
      <alignment horizontal="center"/>
      <protection locked="0"/>
    </xf>
    <xf numFmtId="0" fontId="10" fillId="0" borderId="0" xfId="69" applyFont="1" applyAlignment="1" applyProtection="1">
      <alignment horizontal="left"/>
      <protection locked="0"/>
    </xf>
    <xf numFmtId="0" fontId="15" fillId="0" borderId="0" xfId="69" applyFont="1" applyAlignment="1" applyProtection="1">
      <alignment horizontal="left"/>
      <protection locked="0"/>
    </xf>
    <xf numFmtId="0" fontId="12" fillId="0" borderId="0" xfId="69" applyFont="1" applyAlignment="1" applyProtection="1">
      <alignment horizontal="left"/>
      <protection/>
    </xf>
    <xf numFmtId="0" fontId="15" fillId="0" borderId="0" xfId="69" applyFont="1" applyAlignment="1" applyProtection="1">
      <alignment horizontal="left"/>
      <protection/>
    </xf>
    <xf numFmtId="0" fontId="10" fillId="0" borderId="0" xfId="69" applyFont="1" applyAlignment="1" applyProtection="1">
      <alignment horizontal="left"/>
      <protection/>
    </xf>
    <xf numFmtId="167" fontId="10" fillId="0" borderId="0" xfId="69" applyNumberFormat="1" applyFont="1" applyBorder="1" applyAlignment="1" applyProtection="1">
      <alignment horizontal="left" vertical="justify" wrapText="1"/>
      <protection/>
    </xf>
    <xf numFmtId="0" fontId="15" fillId="0" borderId="0" xfId="69" applyFont="1" applyBorder="1" applyAlignment="1" applyProtection="1">
      <alignment horizontal="right" wrapText="1"/>
      <protection/>
    </xf>
    <xf numFmtId="0" fontId="10" fillId="0" borderId="43" xfId="69" applyFont="1" applyBorder="1" applyAlignment="1" applyProtection="1">
      <alignment horizontal="center" vertical="center" wrapText="1"/>
      <protection/>
    </xf>
    <xf numFmtId="0" fontId="10" fillId="0" borderId="53" xfId="69" applyFont="1" applyBorder="1" applyAlignment="1" applyProtection="1">
      <alignment horizontal="center" vertical="center" wrapText="1"/>
      <protection/>
    </xf>
    <xf numFmtId="0" fontId="10" fillId="0" borderId="48" xfId="69" applyFont="1" applyBorder="1" applyAlignment="1" applyProtection="1">
      <alignment horizontal="center" vertical="center" wrapText="1"/>
      <protection/>
    </xf>
    <xf numFmtId="0" fontId="10" fillId="0" borderId="42" xfId="69" applyFont="1" applyBorder="1" applyAlignment="1" applyProtection="1">
      <alignment horizontal="center" vertical="center" wrapText="1"/>
      <protection/>
    </xf>
    <xf numFmtId="49" fontId="10" fillId="0" borderId="45" xfId="69" applyNumberFormat="1" applyFont="1" applyBorder="1" applyAlignment="1" applyProtection="1">
      <alignment horizontal="center" vertical="center" wrapText="1"/>
      <protection/>
    </xf>
    <xf numFmtId="49" fontId="10" fillId="0" borderId="26" xfId="69" applyNumberFormat="1" applyFont="1" applyBorder="1" applyAlignment="1" applyProtection="1">
      <alignment horizontal="center" vertical="center" wrapText="1"/>
      <protection/>
    </xf>
    <xf numFmtId="0" fontId="10" fillId="0" borderId="45" xfId="69" applyFont="1" applyBorder="1" applyAlignment="1" applyProtection="1">
      <alignment horizontal="center" vertical="center" wrapText="1"/>
      <protection/>
    </xf>
    <xf numFmtId="0" fontId="10" fillId="0" borderId="26" xfId="69" applyFont="1" applyBorder="1" applyAlignment="1" applyProtection="1">
      <alignment horizontal="center" vertical="center" wrapText="1"/>
      <protection/>
    </xf>
    <xf numFmtId="0" fontId="10" fillId="0" borderId="46" xfId="69" applyFont="1" applyBorder="1" applyAlignment="1" applyProtection="1">
      <alignment horizontal="center" vertical="center" wrapText="1"/>
      <protection/>
    </xf>
    <xf numFmtId="0" fontId="10" fillId="0" borderId="49" xfId="69" applyFont="1" applyBorder="1" applyAlignment="1" applyProtection="1">
      <alignment horizontal="center" vertical="center" wrapText="1"/>
      <protection/>
    </xf>
    <xf numFmtId="0" fontId="10" fillId="0" borderId="0" xfId="66" applyFont="1" applyAlignment="1" applyProtection="1">
      <alignment horizontal="left" vertical="center" wrapText="1"/>
      <protection locked="0"/>
    </xf>
    <xf numFmtId="49" fontId="12" fillId="0" borderId="0" xfId="66" applyNumberFormat="1" applyFont="1" applyAlignment="1" applyProtection="1">
      <alignment horizontal="center" vertical="center" wrapText="1"/>
      <protection/>
    </xf>
    <xf numFmtId="1" fontId="12" fillId="0" borderId="0" xfId="69" applyNumberFormat="1" applyFont="1" applyBorder="1" applyAlignment="1" applyProtection="1">
      <alignment horizontal="left" vertical="justify" wrapText="1"/>
      <protection/>
    </xf>
    <xf numFmtId="167" fontId="12" fillId="0" borderId="0" xfId="69" applyNumberFormat="1" applyFont="1" applyBorder="1" applyAlignment="1" applyProtection="1">
      <alignment horizontal="left" vertical="justify" wrapText="1"/>
      <protection/>
    </xf>
    <xf numFmtId="49" fontId="15" fillId="0" borderId="0" xfId="66" applyNumberFormat="1" applyFont="1" applyBorder="1" applyAlignment="1" applyProtection="1">
      <alignment horizontal="left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12" fillId="36" borderId="54" xfId="67" applyFont="1" applyFill="1" applyBorder="1" applyAlignment="1" applyProtection="1">
      <alignment horizontal="center" vertical="center" wrapText="1"/>
      <protection/>
    </xf>
    <xf numFmtId="0" fontId="12" fillId="36" borderId="37" xfId="67" applyFont="1" applyFill="1" applyBorder="1" applyAlignment="1" applyProtection="1">
      <alignment horizontal="center" vertical="center" wrapText="1"/>
      <protection/>
    </xf>
    <xf numFmtId="0" fontId="12" fillId="0" borderId="0" xfId="67" applyFont="1" applyAlignment="1" applyProtection="1">
      <alignment horizontal="center" vertical="center" wrapText="1"/>
      <protection locked="0"/>
    </xf>
    <xf numFmtId="0" fontId="12" fillId="0" borderId="0" xfId="69" applyNumberFormat="1" applyFont="1" applyAlignment="1" applyProtection="1">
      <alignment horizontal="left" vertical="justify"/>
      <protection/>
    </xf>
    <xf numFmtId="0" fontId="5" fillId="0" borderId="0" xfId="69" applyFont="1" applyAlignment="1" applyProtection="1">
      <alignment horizontal="right"/>
      <protection/>
    </xf>
    <xf numFmtId="167" fontId="12" fillId="0" borderId="0" xfId="69" applyNumberFormat="1" applyFont="1" applyBorder="1" applyAlignment="1" applyProtection="1">
      <alignment horizontal="left" vertical="justify"/>
      <protection/>
    </xf>
    <xf numFmtId="0" fontId="5" fillId="0" borderId="0" xfId="71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12" fillId="0" borderId="0" xfId="68" applyNumberFormat="1" applyFont="1" applyAlignment="1" applyProtection="1">
      <alignment horizontal="left" vertical="center" wrapText="1"/>
      <protection locked="0"/>
    </xf>
    <xf numFmtId="167" fontId="12" fillId="0" borderId="0" xfId="69" applyNumberFormat="1" applyFont="1" applyAlignment="1" applyProtection="1">
      <alignment horizontal="left" vertical="justify"/>
      <protection locked="0"/>
    </xf>
    <xf numFmtId="0" fontId="12" fillId="0" borderId="0" xfId="68" applyFont="1" applyAlignment="1" applyProtection="1">
      <alignment horizontal="left"/>
      <protection locked="0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19" xfId="44"/>
    <cellStyle name="Comma 3" xfId="45"/>
    <cellStyle name="Comma 35" xfId="46"/>
    <cellStyle name="Currency" xfId="47"/>
    <cellStyle name="Currency [0]" xfId="48"/>
    <cellStyle name="Excel Built-in Norm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eutral 4" xfId="59"/>
    <cellStyle name="Normal 2" xfId="60"/>
    <cellStyle name="Normal 2 11" xfId="61"/>
    <cellStyle name="Normal 3" xfId="62"/>
    <cellStyle name="Normal 3 3" xfId="63"/>
    <cellStyle name="Normal 3_Report_Q2_2010" xfId="64"/>
    <cellStyle name="Normal 4" xfId="65"/>
    <cellStyle name="Normal_El. 7.3" xfId="66"/>
    <cellStyle name="Normal_El. 7.4" xfId="67"/>
    <cellStyle name="Normal_El. 7.5" xfId="68"/>
    <cellStyle name="Normal_El.7.2" xfId="69"/>
    <cellStyle name="Normal_Spravki_kod" xfId="70"/>
    <cellStyle name="Normal_Баланс" xfId="71"/>
    <cellStyle name="Normal_Отч.парич.поток" xfId="72"/>
    <cellStyle name="Normal_Отч.прих-разх" xfId="73"/>
    <cellStyle name="Normal_Отч.собств.кап." xfId="74"/>
    <cellStyle name="Note" xfId="75"/>
    <cellStyle name="Output" xfId="76"/>
    <cellStyle name="Percent" xfId="77"/>
    <cellStyle name="Percent 2" xfId="78"/>
    <cellStyle name="Percent 3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zoomScale="90" zoomScaleNormal="90" zoomScalePageLayoutView="0" workbookViewId="0" topLeftCell="A61">
      <selection activeCell="A1" sqref="A1"/>
    </sheetView>
  </sheetViews>
  <sheetFormatPr defaultColWidth="9.28125" defaultRowHeight="15"/>
  <cols>
    <col min="1" max="1" width="57.7109375" style="76" customWidth="1"/>
    <col min="2" max="2" width="9.8515625" style="76" customWidth="1"/>
    <col min="3" max="4" width="17.7109375" style="76" customWidth="1"/>
    <col min="5" max="5" width="49.28125" style="76" customWidth="1"/>
    <col min="6" max="6" width="8.7109375" style="79" bestFit="1" customWidth="1"/>
    <col min="7" max="7" width="17.7109375" style="76" customWidth="1"/>
    <col min="8" max="8" width="17.8515625" style="80" customWidth="1"/>
    <col min="9" max="32" width="9.28125" style="22" customWidth="1"/>
    <col min="33" max="33" width="43.7109375" style="22" customWidth="1"/>
    <col min="34" max="34" width="9.8515625" style="22" customWidth="1"/>
    <col min="35" max="35" width="11.140625" style="22" customWidth="1"/>
    <col min="36" max="36" width="14.00390625" style="22" customWidth="1"/>
    <col min="37" max="37" width="70.7109375" style="22" customWidth="1"/>
    <col min="38" max="38" width="9.421875" style="22" customWidth="1"/>
    <col min="39" max="39" width="12.7109375" style="22" customWidth="1"/>
    <col min="40" max="40" width="18.7109375" style="22" customWidth="1"/>
    <col min="41" max="41" width="3.421875" style="22" customWidth="1"/>
    <col min="42" max="16384" width="9.28125" style="22" customWidth="1"/>
  </cols>
  <sheetData>
    <row r="1" spans="1:8" ht="15">
      <c r="A1" s="16" t="s">
        <v>417</v>
      </c>
      <c r="B1" s="17"/>
      <c r="C1" s="18"/>
      <c r="D1" s="293"/>
      <c r="E1" s="293"/>
      <c r="F1" s="19"/>
      <c r="G1" s="20"/>
      <c r="H1" s="21"/>
    </row>
    <row r="2" spans="1:8" ht="15">
      <c r="A2" s="23"/>
      <c r="B2" s="23"/>
      <c r="C2" s="24"/>
      <c r="D2" s="24"/>
      <c r="E2" s="24"/>
      <c r="F2" s="19"/>
      <c r="G2" s="20"/>
      <c r="H2" s="21"/>
    </row>
    <row r="3" spans="1:8" ht="15">
      <c r="A3" s="684" t="s">
        <v>418</v>
      </c>
      <c r="B3" s="684"/>
      <c r="C3" s="684"/>
      <c r="E3" s="328" t="s">
        <v>415</v>
      </c>
      <c r="G3" s="271" t="s">
        <v>854</v>
      </c>
      <c r="H3" s="317">
        <v>175330487</v>
      </c>
    </row>
    <row r="4" spans="1:8" ht="15">
      <c r="A4" s="684" t="s">
        <v>420</v>
      </c>
      <c r="B4" s="684"/>
      <c r="C4" s="684"/>
      <c r="E4" s="318" t="s">
        <v>853</v>
      </c>
      <c r="F4" s="686" t="s">
        <v>421</v>
      </c>
      <c r="G4" s="686"/>
      <c r="H4" s="77">
        <v>1596</v>
      </c>
    </row>
    <row r="5" spans="1:8" ht="15">
      <c r="A5" s="684" t="s">
        <v>422</v>
      </c>
      <c r="B5" s="684"/>
      <c r="C5" s="684"/>
      <c r="E5" s="329" t="s">
        <v>873</v>
      </c>
      <c r="F5" s="19"/>
      <c r="G5" s="20"/>
      <c r="H5" s="313" t="s">
        <v>423</v>
      </c>
    </row>
    <row r="6" spans="1:8" ht="15.75" thickBot="1">
      <c r="A6" s="25"/>
      <c r="B6" s="25"/>
      <c r="C6" s="379"/>
      <c r="D6" s="319"/>
      <c r="E6" s="320"/>
      <c r="F6" s="321"/>
      <c r="G6" s="379"/>
      <c r="H6" s="319"/>
    </row>
    <row r="7" spans="1:8" ht="28.5">
      <c r="A7" s="26" t="s">
        <v>424</v>
      </c>
      <c r="B7" s="27" t="s">
        <v>425</v>
      </c>
      <c r="C7" s="28" t="s">
        <v>426</v>
      </c>
      <c r="D7" s="28" t="s">
        <v>427</v>
      </c>
      <c r="E7" s="29" t="s">
        <v>428</v>
      </c>
      <c r="F7" s="27" t="s">
        <v>425</v>
      </c>
      <c r="G7" s="28" t="s">
        <v>429</v>
      </c>
      <c r="H7" s="30" t="s">
        <v>430</v>
      </c>
    </row>
    <row r="8" spans="1:8" ht="14.25">
      <c r="A8" s="31" t="s">
        <v>18</v>
      </c>
      <c r="B8" s="32" t="s">
        <v>416</v>
      </c>
      <c r="C8" s="32">
        <v>1</v>
      </c>
      <c r="D8" s="32">
        <v>2</v>
      </c>
      <c r="E8" s="33" t="s">
        <v>18</v>
      </c>
      <c r="F8" s="32" t="s">
        <v>416</v>
      </c>
      <c r="G8" s="32">
        <v>1</v>
      </c>
      <c r="H8" s="34">
        <v>2</v>
      </c>
    </row>
    <row r="9" spans="1:8" ht="15">
      <c r="A9" s="35" t="s">
        <v>431</v>
      </c>
      <c r="B9" s="36"/>
      <c r="C9" s="294"/>
      <c r="D9" s="295"/>
      <c r="E9" s="13" t="s">
        <v>432</v>
      </c>
      <c r="F9" s="37"/>
      <c r="G9" s="38"/>
      <c r="H9" s="39"/>
    </row>
    <row r="10" spans="1:8" ht="15">
      <c r="A10" s="4" t="s">
        <v>433</v>
      </c>
      <c r="B10" s="40"/>
      <c r="C10" s="294"/>
      <c r="D10" s="295"/>
      <c r="E10" s="2" t="s">
        <v>434</v>
      </c>
      <c r="F10" s="41"/>
      <c r="G10" s="42"/>
      <c r="H10" s="43"/>
    </row>
    <row r="11" spans="1:8" ht="15">
      <c r="A11" s="4" t="s">
        <v>31</v>
      </c>
      <c r="B11" s="9" t="s">
        <v>30</v>
      </c>
      <c r="C11" s="422">
        <v>6</v>
      </c>
      <c r="D11" s="422">
        <v>6</v>
      </c>
      <c r="E11" s="2" t="s">
        <v>435</v>
      </c>
      <c r="F11" s="14" t="s">
        <v>385</v>
      </c>
      <c r="G11" s="481">
        <v>5000</v>
      </c>
      <c r="H11" s="428">
        <v>5000</v>
      </c>
    </row>
    <row r="12" spans="1:8" ht="15">
      <c r="A12" s="4" t="s">
        <v>37</v>
      </c>
      <c r="B12" s="9" t="s">
        <v>36</v>
      </c>
      <c r="C12" s="422">
        <v>16</v>
      </c>
      <c r="D12" s="422">
        <v>17</v>
      </c>
      <c r="E12" s="2" t="s">
        <v>436</v>
      </c>
      <c r="F12" s="14" t="s">
        <v>386</v>
      </c>
      <c r="G12" s="481">
        <v>5000</v>
      </c>
      <c r="H12" s="428">
        <v>5000</v>
      </c>
    </row>
    <row r="13" spans="1:8" ht="15">
      <c r="A13" s="4" t="s">
        <v>45</v>
      </c>
      <c r="B13" s="9" t="s">
        <v>44</v>
      </c>
      <c r="C13" s="422">
        <v>69</v>
      </c>
      <c r="D13" s="422">
        <v>27</v>
      </c>
      <c r="E13" s="2" t="s">
        <v>437</v>
      </c>
      <c r="F13" s="14" t="s">
        <v>387</v>
      </c>
      <c r="G13" s="481"/>
      <c r="H13" s="428"/>
    </row>
    <row r="14" spans="1:8" ht="15">
      <c r="A14" s="4" t="s">
        <v>53</v>
      </c>
      <c r="B14" s="9" t="s">
        <v>51</v>
      </c>
      <c r="C14" s="422"/>
      <c r="D14" s="422"/>
      <c r="E14" s="5" t="s">
        <v>438</v>
      </c>
      <c r="F14" s="14" t="s">
        <v>388</v>
      </c>
      <c r="G14" s="481"/>
      <c r="H14" s="428"/>
    </row>
    <row r="15" spans="1:8" ht="15">
      <c r="A15" s="4" t="s">
        <v>60</v>
      </c>
      <c r="B15" s="9" t="s">
        <v>59</v>
      </c>
      <c r="C15" s="422">
        <v>84</v>
      </c>
      <c r="D15" s="422">
        <v>100</v>
      </c>
      <c r="E15" s="5" t="s">
        <v>439</v>
      </c>
      <c r="F15" s="14" t="s">
        <v>389</v>
      </c>
      <c r="G15" s="481"/>
      <c r="H15" s="428"/>
    </row>
    <row r="16" spans="1:8" ht="15">
      <c r="A16" s="4" t="s">
        <v>68</v>
      </c>
      <c r="B16" s="10" t="s">
        <v>66</v>
      </c>
      <c r="C16" s="422">
        <v>79</v>
      </c>
      <c r="D16" s="422">
        <v>82</v>
      </c>
      <c r="E16" s="5" t="s">
        <v>440</v>
      </c>
      <c r="F16" s="14" t="s">
        <v>120</v>
      </c>
      <c r="G16" s="481"/>
      <c r="H16" s="428"/>
    </row>
    <row r="17" spans="1:8" ht="25.5">
      <c r="A17" s="4" t="s">
        <v>441</v>
      </c>
      <c r="B17" s="9" t="s">
        <v>74</v>
      </c>
      <c r="C17" s="422"/>
      <c r="D17" s="422"/>
      <c r="E17" s="5" t="s">
        <v>442</v>
      </c>
      <c r="F17" s="44" t="s">
        <v>391</v>
      </c>
      <c r="G17" s="424">
        <f>G11+G14+G15+G16</f>
        <v>5000</v>
      </c>
      <c r="H17" s="429">
        <f>H11+H14+H15+H16</f>
        <v>5000</v>
      </c>
    </row>
    <row r="18" spans="1:8" ht="15">
      <c r="A18" s="4" t="s">
        <v>84</v>
      </c>
      <c r="B18" s="9" t="s">
        <v>82</v>
      </c>
      <c r="C18" s="422"/>
      <c r="D18" s="422"/>
      <c r="E18" s="2" t="s">
        <v>443</v>
      </c>
      <c r="F18" s="436"/>
      <c r="G18" s="437"/>
      <c r="H18" s="438"/>
    </row>
    <row r="19" spans="1:8" ht="15">
      <c r="A19" s="4" t="s">
        <v>93</v>
      </c>
      <c r="B19" s="7" t="s">
        <v>92</v>
      </c>
      <c r="C19" s="423">
        <f>SUM(C11:C18)</f>
        <v>254</v>
      </c>
      <c r="D19" s="423">
        <f>SUM(D11:D18)</f>
        <v>232</v>
      </c>
      <c r="E19" s="2" t="s">
        <v>444</v>
      </c>
      <c r="F19" s="14" t="s">
        <v>392</v>
      </c>
      <c r="G19" s="481"/>
      <c r="H19" s="482"/>
    </row>
    <row r="20" spans="1:8" ht="15">
      <c r="A20" s="4" t="s">
        <v>98</v>
      </c>
      <c r="B20" s="7" t="s">
        <v>97</v>
      </c>
      <c r="C20" s="422"/>
      <c r="D20" s="422"/>
      <c r="E20" s="2" t="s">
        <v>445</v>
      </c>
      <c r="F20" s="14" t="s">
        <v>393</v>
      </c>
      <c r="G20" s="481"/>
      <c r="H20" s="482"/>
    </row>
    <row r="21" spans="1:8" ht="15">
      <c r="A21" s="4" t="s">
        <v>446</v>
      </c>
      <c r="B21" s="46" t="s">
        <v>374</v>
      </c>
      <c r="C21" s="422"/>
      <c r="D21" s="422"/>
      <c r="E21" s="15" t="s">
        <v>447</v>
      </c>
      <c r="F21" s="14" t="s">
        <v>394</v>
      </c>
      <c r="G21" s="424">
        <f>SUM(G22:G24)</f>
        <v>4366</v>
      </c>
      <c r="H21" s="483">
        <f>SUM(H22:H24)</f>
        <v>500</v>
      </c>
    </row>
    <row r="22" spans="1:8" ht="15">
      <c r="A22" s="4" t="s">
        <v>448</v>
      </c>
      <c r="B22" s="9"/>
      <c r="C22" s="424"/>
      <c r="D22" s="423"/>
      <c r="E22" s="5" t="s">
        <v>449</v>
      </c>
      <c r="F22" s="14" t="s">
        <v>396</v>
      </c>
      <c r="G22" s="481">
        <v>4366</v>
      </c>
      <c r="H22" s="482">
        <v>500</v>
      </c>
    </row>
    <row r="23" spans="1:8" ht="15">
      <c r="A23" s="4" t="s">
        <v>14</v>
      </c>
      <c r="B23" s="9" t="s">
        <v>12</v>
      </c>
      <c r="C23" s="422"/>
      <c r="D23" s="422"/>
      <c r="E23" s="47" t="s">
        <v>450</v>
      </c>
      <c r="F23" s="14" t="s">
        <v>397</v>
      </c>
      <c r="G23" s="481"/>
      <c r="H23" s="482"/>
    </row>
    <row r="24" spans="1:8" ht="15">
      <c r="A24" s="4" t="s">
        <v>23</v>
      </c>
      <c r="B24" s="9" t="s">
        <v>21</v>
      </c>
      <c r="C24" s="422">
        <v>171</v>
      </c>
      <c r="D24" s="422">
        <v>445</v>
      </c>
      <c r="E24" s="2" t="s">
        <v>451</v>
      </c>
      <c r="F24" s="14" t="s">
        <v>398</v>
      </c>
      <c r="G24" s="481"/>
      <c r="H24" s="482"/>
    </row>
    <row r="25" spans="1:8" ht="15">
      <c r="A25" s="4" t="s">
        <v>452</v>
      </c>
      <c r="B25" s="9" t="s">
        <v>372</v>
      </c>
      <c r="C25" s="422"/>
      <c r="D25" s="422"/>
      <c r="E25" s="47" t="s">
        <v>133</v>
      </c>
      <c r="F25" s="44" t="s">
        <v>399</v>
      </c>
      <c r="G25" s="424">
        <f>G19+G20+G21</f>
        <v>4366</v>
      </c>
      <c r="H25" s="483">
        <f>H19+H20+H21</f>
        <v>500</v>
      </c>
    </row>
    <row r="26" spans="1:8" ht="15">
      <c r="A26" s="4" t="s">
        <v>29</v>
      </c>
      <c r="B26" s="9" t="s">
        <v>373</v>
      </c>
      <c r="C26" s="422">
        <v>34</v>
      </c>
      <c r="D26" s="422">
        <v>22</v>
      </c>
      <c r="E26" s="2" t="s">
        <v>453</v>
      </c>
      <c r="F26" s="45"/>
      <c r="G26" s="314"/>
      <c r="H26" s="315"/>
    </row>
    <row r="27" spans="1:8" ht="15">
      <c r="A27" s="4" t="s">
        <v>454</v>
      </c>
      <c r="B27" s="46" t="s">
        <v>38</v>
      </c>
      <c r="C27" s="423">
        <f>SUM(C23:C26)</f>
        <v>205</v>
      </c>
      <c r="D27" s="423">
        <f>SUM(D23:D26)</f>
        <v>467</v>
      </c>
      <c r="E27" s="47" t="s">
        <v>455</v>
      </c>
      <c r="F27" s="14" t="s">
        <v>400</v>
      </c>
      <c r="G27" s="424">
        <f>SUM(G28:G30)</f>
        <v>304</v>
      </c>
      <c r="H27" s="483">
        <f>SUM(H28:H30)</f>
        <v>304</v>
      </c>
    </row>
    <row r="28" spans="1:8" ht="15">
      <c r="A28" s="4"/>
      <c r="B28" s="9"/>
      <c r="C28" s="424"/>
      <c r="D28" s="423"/>
      <c r="E28" s="2" t="s">
        <v>456</v>
      </c>
      <c r="F28" s="14" t="s">
        <v>401</v>
      </c>
      <c r="G28" s="481">
        <v>304</v>
      </c>
      <c r="H28" s="482">
        <v>304</v>
      </c>
    </row>
    <row r="29" spans="1:8" ht="15">
      <c r="A29" s="4" t="s">
        <v>457</v>
      </c>
      <c r="B29" s="9"/>
      <c r="C29" s="424"/>
      <c r="D29" s="423"/>
      <c r="E29" s="15" t="s">
        <v>458</v>
      </c>
      <c r="F29" s="14" t="s">
        <v>402</v>
      </c>
      <c r="G29" s="481"/>
      <c r="H29" s="482"/>
    </row>
    <row r="30" spans="1:8" ht="15">
      <c r="A30" s="4" t="s">
        <v>459</v>
      </c>
      <c r="B30" s="9" t="s">
        <v>375</v>
      </c>
      <c r="C30" s="422"/>
      <c r="D30" s="422"/>
      <c r="E30" s="2" t="s">
        <v>460</v>
      </c>
      <c r="F30" s="14" t="s">
        <v>403</v>
      </c>
      <c r="G30" s="481"/>
      <c r="H30" s="482"/>
    </row>
    <row r="31" spans="1:8" ht="15">
      <c r="A31" s="4" t="s">
        <v>461</v>
      </c>
      <c r="B31" s="9" t="s">
        <v>462</v>
      </c>
      <c r="C31" s="422"/>
      <c r="D31" s="422"/>
      <c r="E31" s="47" t="s">
        <v>463</v>
      </c>
      <c r="F31" s="14" t="s">
        <v>404</v>
      </c>
      <c r="G31" s="481">
        <v>6523</v>
      </c>
      <c r="H31" s="482">
        <v>5166</v>
      </c>
    </row>
    <row r="32" spans="1:8" ht="15">
      <c r="A32" s="4" t="s">
        <v>464</v>
      </c>
      <c r="B32" s="46" t="s">
        <v>465</v>
      </c>
      <c r="C32" s="423">
        <f>C30+C31</f>
        <v>0</v>
      </c>
      <c r="D32" s="423">
        <f>D30+D31</f>
        <v>0</v>
      </c>
      <c r="E32" s="5" t="s">
        <v>466</v>
      </c>
      <c r="F32" s="14" t="s">
        <v>405</v>
      </c>
      <c r="G32" s="481"/>
      <c r="H32" s="482"/>
    </row>
    <row r="33" spans="1:8" ht="15">
      <c r="A33" s="4" t="s">
        <v>467</v>
      </c>
      <c r="B33" s="10"/>
      <c r="C33" s="424"/>
      <c r="D33" s="423"/>
      <c r="E33" s="47" t="s">
        <v>243</v>
      </c>
      <c r="F33" s="44" t="s">
        <v>406</v>
      </c>
      <c r="G33" s="424">
        <f>G27+G31+G32</f>
        <v>6827</v>
      </c>
      <c r="H33" s="483">
        <f>H27+H31+H32</f>
        <v>5470</v>
      </c>
    </row>
    <row r="34" spans="1:8" ht="15">
      <c r="A34" s="4" t="s">
        <v>9</v>
      </c>
      <c r="B34" s="10" t="s">
        <v>8</v>
      </c>
      <c r="C34" s="423">
        <f>SUM(C35:C38)</f>
        <v>1010</v>
      </c>
      <c r="D34" s="423">
        <f>SUM(D35:D38)</f>
        <v>0</v>
      </c>
      <c r="E34" s="2"/>
      <c r="F34" s="430"/>
      <c r="G34" s="431"/>
      <c r="H34" s="432"/>
    </row>
    <row r="35" spans="1:8" ht="15">
      <c r="A35" s="4" t="s">
        <v>17</v>
      </c>
      <c r="B35" s="9" t="s">
        <v>16</v>
      </c>
      <c r="C35" s="422">
        <v>1010</v>
      </c>
      <c r="D35" s="422">
        <v>0</v>
      </c>
      <c r="E35" s="48"/>
      <c r="F35" s="433"/>
      <c r="G35" s="434"/>
      <c r="H35" s="435"/>
    </row>
    <row r="36" spans="1:8" ht="15">
      <c r="A36" s="4" t="s">
        <v>26</v>
      </c>
      <c r="B36" s="9" t="s">
        <v>25</v>
      </c>
      <c r="C36" s="422"/>
      <c r="D36" s="422"/>
      <c r="E36" s="2" t="s">
        <v>468</v>
      </c>
      <c r="F36" s="49" t="s">
        <v>407</v>
      </c>
      <c r="G36" s="424">
        <f>G25+G17+G33</f>
        <v>16193</v>
      </c>
      <c r="H36" s="483">
        <f>H25+H17+H33</f>
        <v>10970</v>
      </c>
    </row>
    <row r="37" spans="1:8" ht="15">
      <c r="A37" s="4" t="s">
        <v>34</v>
      </c>
      <c r="B37" s="9" t="s">
        <v>33</v>
      </c>
      <c r="C37" s="422"/>
      <c r="D37" s="422"/>
      <c r="E37" s="2"/>
      <c r="F37" s="439"/>
      <c r="G37" s="431"/>
      <c r="H37" s="432"/>
    </row>
    <row r="38" spans="1:8" ht="15">
      <c r="A38" s="4" t="s">
        <v>41</v>
      </c>
      <c r="B38" s="9" t="s">
        <v>40</v>
      </c>
      <c r="C38" s="422"/>
      <c r="D38" s="422"/>
      <c r="E38" s="50"/>
      <c r="F38" s="433"/>
      <c r="G38" s="434"/>
      <c r="H38" s="435"/>
    </row>
    <row r="39" spans="1:8" ht="15">
      <c r="A39" s="4" t="s">
        <v>48</v>
      </c>
      <c r="B39" s="11" t="s">
        <v>47</v>
      </c>
      <c r="C39" s="425">
        <f>C40+C41+C43</f>
        <v>0</v>
      </c>
      <c r="D39" s="425">
        <f>D40+D41+D43</f>
        <v>0</v>
      </c>
      <c r="E39" s="51" t="s">
        <v>469</v>
      </c>
      <c r="F39" s="440" t="s">
        <v>408</v>
      </c>
      <c r="G39" s="486"/>
      <c r="H39" s="484"/>
    </row>
    <row r="40" spans="1:8" ht="15">
      <c r="A40" s="4" t="s">
        <v>56</v>
      </c>
      <c r="B40" s="11" t="s">
        <v>55</v>
      </c>
      <c r="C40" s="422"/>
      <c r="D40" s="422"/>
      <c r="E40" s="5"/>
      <c r="F40" s="439"/>
      <c r="G40" s="431"/>
      <c r="H40" s="432"/>
    </row>
    <row r="41" spans="1:8" ht="15">
      <c r="A41" s="4" t="s">
        <v>63</v>
      </c>
      <c r="B41" s="11" t="s">
        <v>62</v>
      </c>
      <c r="C41" s="422"/>
      <c r="D41" s="422"/>
      <c r="E41" s="51" t="s">
        <v>470</v>
      </c>
      <c r="F41" s="441"/>
      <c r="G41" s="442"/>
      <c r="H41" s="443"/>
    </row>
    <row r="42" spans="1:8" ht="15">
      <c r="A42" s="4" t="s">
        <v>71</v>
      </c>
      <c r="B42" s="11" t="s">
        <v>70</v>
      </c>
      <c r="C42" s="426"/>
      <c r="D42" s="426"/>
      <c r="E42" s="2" t="s">
        <v>471</v>
      </c>
      <c r="F42" s="433"/>
      <c r="G42" s="434"/>
      <c r="H42" s="435"/>
    </row>
    <row r="43" spans="1:8" ht="15">
      <c r="A43" s="4" t="s">
        <v>77</v>
      </c>
      <c r="B43" s="11" t="s">
        <v>76</v>
      </c>
      <c r="C43" s="422"/>
      <c r="D43" s="422"/>
      <c r="E43" s="5" t="s">
        <v>293</v>
      </c>
      <c r="F43" s="444" t="s">
        <v>472</v>
      </c>
      <c r="G43" s="486"/>
      <c r="H43" s="484"/>
    </row>
    <row r="44" spans="1:8" ht="15">
      <c r="A44" s="4" t="s">
        <v>87</v>
      </c>
      <c r="B44" s="11" t="s">
        <v>86</v>
      </c>
      <c r="C44" s="422"/>
      <c r="D44" s="422"/>
      <c r="E44" s="52" t="s">
        <v>473</v>
      </c>
      <c r="F44" s="14" t="s">
        <v>286</v>
      </c>
      <c r="G44" s="481"/>
      <c r="H44" s="482"/>
    </row>
    <row r="45" spans="1:8" ht="15">
      <c r="A45" s="4" t="s">
        <v>474</v>
      </c>
      <c r="B45" s="7" t="s">
        <v>139</v>
      </c>
      <c r="C45" s="423">
        <f>C34+C39+C44</f>
        <v>1010</v>
      </c>
      <c r="D45" s="423">
        <f>D34+D39+D44</f>
        <v>0</v>
      </c>
      <c r="E45" s="15" t="s">
        <v>295</v>
      </c>
      <c r="F45" s="14" t="s">
        <v>294</v>
      </c>
      <c r="G45" s="486"/>
      <c r="H45" s="484"/>
    </row>
    <row r="46" spans="1:8" ht="15">
      <c r="A46" s="4" t="s">
        <v>475</v>
      </c>
      <c r="B46" s="9"/>
      <c r="C46" s="424"/>
      <c r="D46" s="423"/>
      <c r="E46" s="15" t="s">
        <v>297</v>
      </c>
      <c r="F46" s="14" t="s">
        <v>296</v>
      </c>
      <c r="G46" s="486">
        <v>0</v>
      </c>
      <c r="H46" s="484">
        <v>1985</v>
      </c>
    </row>
    <row r="47" spans="1:8" ht="15">
      <c r="A47" s="4" t="s">
        <v>476</v>
      </c>
      <c r="B47" s="9" t="s">
        <v>477</v>
      </c>
      <c r="C47" s="422"/>
      <c r="D47" s="422"/>
      <c r="E47" s="15" t="s">
        <v>478</v>
      </c>
      <c r="F47" s="14" t="s">
        <v>298</v>
      </c>
      <c r="G47" s="486"/>
      <c r="H47" s="484"/>
    </row>
    <row r="48" spans="1:8" ht="15">
      <c r="A48" s="4" t="s">
        <v>187</v>
      </c>
      <c r="B48" s="10" t="s">
        <v>153</v>
      </c>
      <c r="C48" s="422"/>
      <c r="D48" s="422"/>
      <c r="E48" s="2" t="s">
        <v>479</v>
      </c>
      <c r="F48" s="14" t="s">
        <v>301</v>
      </c>
      <c r="G48" s="486">
        <v>32</v>
      </c>
      <c r="H48" s="484">
        <v>49</v>
      </c>
    </row>
    <row r="49" spans="1:8" ht="15">
      <c r="A49" s="4" t="s">
        <v>480</v>
      </c>
      <c r="B49" s="9" t="s">
        <v>141</v>
      </c>
      <c r="C49" s="422"/>
      <c r="D49" s="422"/>
      <c r="E49" s="15" t="s">
        <v>93</v>
      </c>
      <c r="F49" s="44" t="s">
        <v>409</v>
      </c>
      <c r="G49" s="445">
        <f>SUM(G43:G48)</f>
        <v>32</v>
      </c>
      <c r="H49" s="485">
        <f>SUM(H43:H48)</f>
        <v>2034</v>
      </c>
    </row>
    <row r="50" spans="1:8" ht="15">
      <c r="A50" s="4" t="s">
        <v>29</v>
      </c>
      <c r="B50" s="9" t="s">
        <v>158</v>
      </c>
      <c r="C50" s="422"/>
      <c r="D50" s="422"/>
      <c r="E50" s="2"/>
      <c r="F50" s="14"/>
      <c r="G50" s="445"/>
      <c r="H50" s="485"/>
    </row>
    <row r="51" spans="1:8" ht="15">
      <c r="A51" s="4" t="s">
        <v>481</v>
      </c>
      <c r="B51" s="7" t="s">
        <v>203</v>
      </c>
      <c r="C51" s="423">
        <f>SUM(C47:C50)</f>
        <v>0</v>
      </c>
      <c r="D51" s="423">
        <f>SUM(D47:D50)</f>
        <v>0</v>
      </c>
      <c r="E51" s="15" t="s">
        <v>482</v>
      </c>
      <c r="F51" s="44" t="s">
        <v>410</v>
      </c>
      <c r="G51" s="486"/>
      <c r="H51" s="484"/>
    </row>
    <row r="52" spans="1:8" ht="15">
      <c r="A52" s="4" t="s">
        <v>2</v>
      </c>
      <c r="B52" s="7"/>
      <c r="C52" s="424"/>
      <c r="D52" s="423"/>
      <c r="E52" s="2" t="s">
        <v>483</v>
      </c>
      <c r="F52" s="44" t="s">
        <v>304</v>
      </c>
      <c r="G52" s="486"/>
      <c r="H52" s="484"/>
    </row>
    <row r="53" spans="1:8" ht="15">
      <c r="A53" s="4" t="s">
        <v>484</v>
      </c>
      <c r="B53" s="7" t="s">
        <v>94</v>
      </c>
      <c r="C53" s="422"/>
      <c r="D53" s="422"/>
      <c r="E53" s="2" t="s">
        <v>485</v>
      </c>
      <c r="F53" s="44" t="s">
        <v>309</v>
      </c>
      <c r="G53" s="486">
        <v>8</v>
      </c>
      <c r="H53" s="484">
        <v>8</v>
      </c>
    </row>
    <row r="54" spans="1:8" ht="15">
      <c r="A54" s="4" t="s">
        <v>486</v>
      </c>
      <c r="B54" s="7" t="s">
        <v>173</v>
      </c>
      <c r="C54" s="422"/>
      <c r="D54" s="422"/>
      <c r="E54" s="2" t="s">
        <v>487</v>
      </c>
      <c r="F54" s="44" t="s">
        <v>411</v>
      </c>
      <c r="G54" s="486"/>
      <c r="H54" s="484"/>
    </row>
    <row r="55" spans="1:8" ht="15">
      <c r="A55" s="53" t="s">
        <v>488</v>
      </c>
      <c r="B55" s="8" t="s">
        <v>489</v>
      </c>
      <c r="C55" s="423">
        <f>C19+C20+C21+C27+C32+C45+C51+C53+C54</f>
        <v>1469</v>
      </c>
      <c r="D55" s="423">
        <f>D19+D20+D21+D27+D32+D45+D51+D53+D54</f>
        <v>699</v>
      </c>
      <c r="E55" s="2" t="s">
        <v>490</v>
      </c>
      <c r="F55" s="49" t="s">
        <v>491</v>
      </c>
      <c r="G55" s="445">
        <f>G49+G51+G52+G53+G54</f>
        <v>40</v>
      </c>
      <c r="H55" s="485">
        <f>H49+H51+H52+H53+H54</f>
        <v>2042</v>
      </c>
    </row>
    <row r="56" spans="1:8" ht="15">
      <c r="A56" s="3" t="s">
        <v>492</v>
      </c>
      <c r="B56" s="10"/>
      <c r="C56" s="424"/>
      <c r="D56" s="423"/>
      <c r="E56" s="2"/>
      <c r="F56" s="54"/>
      <c r="G56" s="445"/>
      <c r="H56" s="485"/>
    </row>
    <row r="57" spans="1:8" ht="15">
      <c r="A57" s="4" t="s">
        <v>493</v>
      </c>
      <c r="B57" s="9"/>
      <c r="C57" s="424"/>
      <c r="D57" s="423"/>
      <c r="E57" s="6" t="s">
        <v>494</v>
      </c>
      <c r="F57" s="54"/>
      <c r="G57" s="445"/>
      <c r="H57" s="485"/>
    </row>
    <row r="58" spans="1:8" ht="15">
      <c r="A58" s="4" t="s">
        <v>208</v>
      </c>
      <c r="B58" s="9" t="s">
        <v>112</v>
      </c>
      <c r="C58" s="422"/>
      <c r="D58" s="422"/>
      <c r="E58" s="2" t="s">
        <v>471</v>
      </c>
      <c r="F58" s="55"/>
      <c r="G58" s="445"/>
      <c r="H58" s="485"/>
    </row>
    <row r="59" spans="1:8" ht="25.5">
      <c r="A59" s="4" t="s">
        <v>212</v>
      </c>
      <c r="B59" s="9" t="s">
        <v>211</v>
      </c>
      <c r="C59" s="422"/>
      <c r="D59" s="422"/>
      <c r="E59" s="382" t="s">
        <v>495</v>
      </c>
      <c r="F59" s="14" t="s">
        <v>318</v>
      </c>
      <c r="G59" s="486">
        <v>0</v>
      </c>
      <c r="H59" s="484">
        <v>350</v>
      </c>
    </row>
    <row r="60" spans="1:8" ht="15">
      <c r="A60" s="4" t="s">
        <v>215</v>
      </c>
      <c r="B60" s="9" t="s">
        <v>114</v>
      </c>
      <c r="C60" s="422"/>
      <c r="D60" s="422"/>
      <c r="E60" s="383" t="s">
        <v>496</v>
      </c>
      <c r="F60" s="14" t="s">
        <v>328</v>
      </c>
      <c r="G60" s="486"/>
      <c r="H60" s="484"/>
    </row>
    <row r="61" spans="1:8" ht="15">
      <c r="A61" s="4" t="s">
        <v>497</v>
      </c>
      <c r="B61" s="10" t="s">
        <v>227</v>
      </c>
      <c r="C61" s="422"/>
      <c r="D61" s="422"/>
      <c r="E61" s="384" t="s">
        <v>308</v>
      </c>
      <c r="F61" s="55" t="s">
        <v>307</v>
      </c>
      <c r="G61" s="445">
        <f>SUM(G62:G68)</f>
        <v>4602</v>
      </c>
      <c r="H61" s="485">
        <f>SUM(H62:H68)</f>
        <v>1794</v>
      </c>
    </row>
    <row r="62" spans="1:8" ht="15">
      <c r="A62" s="4" t="s">
        <v>232</v>
      </c>
      <c r="B62" s="10" t="s">
        <v>231</v>
      </c>
      <c r="C62" s="422"/>
      <c r="D62" s="422"/>
      <c r="E62" s="384" t="s">
        <v>498</v>
      </c>
      <c r="F62" s="14" t="s">
        <v>499</v>
      </c>
      <c r="G62" s="445"/>
      <c r="H62" s="484">
        <v>1</v>
      </c>
    </row>
    <row r="63" spans="1:8" ht="15">
      <c r="A63" s="4" t="s">
        <v>235</v>
      </c>
      <c r="B63" s="9" t="s">
        <v>234</v>
      </c>
      <c r="C63" s="422"/>
      <c r="D63" s="422"/>
      <c r="E63" s="383" t="s">
        <v>321</v>
      </c>
      <c r="F63" s="14" t="s">
        <v>320</v>
      </c>
      <c r="G63" s="486">
        <v>3558</v>
      </c>
      <c r="H63" s="484">
        <v>1075</v>
      </c>
    </row>
    <row r="64" spans="1:8" ht="15">
      <c r="A64" s="4" t="s">
        <v>93</v>
      </c>
      <c r="B64" s="7" t="s">
        <v>237</v>
      </c>
      <c r="C64" s="423">
        <f>SUM(C58:C63)</f>
        <v>0</v>
      </c>
      <c r="D64" s="423">
        <f>SUM(D58:D63)</f>
        <v>0</v>
      </c>
      <c r="E64" s="2" t="s">
        <v>325</v>
      </c>
      <c r="F64" s="14" t="s">
        <v>324</v>
      </c>
      <c r="G64" s="486">
        <v>198</v>
      </c>
      <c r="H64" s="484">
        <v>75</v>
      </c>
    </row>
    <row r="65" spans="1:8" ht="15">
      <c r="A65" s="4"/>
      <c r="B65" s="7"/>
      <c r="C65" s="424"/>
      <c r="D65" s="423"/>
      <c r="E65" s="2" t="s">
        <v>332</v>
      </c>
      <c r="F65" s="14" t="s">
        <v>331</v>
      </c>
      <c r="G65" s="486"/>
      <c r="H65" s="484"/>
    </row>
    <row r="66" spans="1:8" ht="15">
      <c r="A66" s="4" t="s">
        <v>500</v>
      </c>
      <c r="B66" s="9"/>
      <c r="C66" s="424"/>
      <c r="D66" s="423"/>
      <c r="E66" s="2" t="s">
        <v>335</v>
      </c>
      <c r="F66" s="14" t="s">
        <v>334</v>
      </c>
      <c r="G66" s="486">
        <v>49</v>
      </c>
      <c r="H66" s="484">
        <v>24</v>
      </c>
    </row>
    <row r="67" spans="1:8" ht="15">
      <c r="A67" s="381" t="s">
        <v>501</v>
      </c>
      <c r="B67" s="9" t="s">
        <v>502</v>
      </c>
      <c r="C67" s="424">
        <v>153</v>
      </c>
      <c r="D67" s="422">
        <v>325</v>
      </c>
      <c r="E67" s="2" t="s">
        <v>338</v>
      </c>
      <c r="F67" s="14" t="s">
        <v>337</v>
      </c>
      <c r="G67" s="486">
        <v>43</v>
      </c>
      <c r="H67" s="484">
        <v>27</v>
      </c>
    </row>
    <row r="68" spans="1:8" ht="15">
      <c r="A68" s="4" t="s">
        <v>503</v>
      </c>
      <c r="B68" s="9" t="s">
        <v>196</v>
      </c>
      <c r="C68" s="422">
        <v>4</v>
      </c>
      <c r="D68" s="422">
        <v>12</v>
      </c>
      <c r="E68" s="2" t="s">
        <v>341</v>
      </c>
      <c r="F68" s="14" t="s">
        <v>340</v>
      </c>
      <c r="G68" s="486">
        <v>754</v>
      </c>
      <c r="H68" s="484">
        <v>592</v>
      </c>
    </row>
    <row r="69" spans="1:8" ht="15">
      <c r="A69" s="4" t="s">
        <v>504</v>
      </c>
      <c r="B69" s="9" t="s">
        <v>199</v>
      </c>
      <c r="C69" s="422"/>
      <c r="D69" s="422"/>
      <c r="E69" s="15" t="s">
        <v>29</v>
      </c>
      <c r="F69" s="14" t="s">
        <v>352</v>
      </c>
      <c r="G69" s="486">
        <v>45</v>
      </c>
      <c r="H69" s="484">
        <v>33</v>
      </c>
    </row>
    <row r="70" spans="1:8" ht="15">
      <c r="A70" s="381" t="s">
        <v>505</v>
      </c>
      <c r="B70" s="9" t="s">
        <v>204</v>
      </c>
      <c r="C70" s="422">
        <v>0</v>
      </c>
      <c r="D70" s="422">
        <v>28</v>
      </c>
      <c r="E70" s="2" t="s">
        <v>355</v>
      </c>
      <c r="F70" s="14" t="s">
        <v>354</v>
      </c>
      <c r="G70" s="486"/>
      <c r="H70" s="484"/>
    </row>
    <row r="71" spans="1:8" ht="15">
      <c r="A71" s="4" t="s">
        <v>506</v>
      </c>
      <c r="B71" s="9" t="s">
        <v>376</v>
      </c>
      <c r="C71" s="422"/>
      <c r="D71" s="422"/>
      <c r="E71" s="47" t="s">
        <v>442</v>
      </c>
      <c r="F71" s="56" t="s">
        <v>363</v>
      </c>
      <c r="G71" s="445">
        <f>G59+G60+G61+G69+G70</f>
        <v>4647</v>
      </c>
      <c r="H71" s="447">
        <f>H59+H60+H61+H69+H70</f>
        <v>2177</v>
      </c>
    </row>
    <row r="72" spans="1:8" ht="15">
      <c r="A72" s="4" t="s">
        <v>507</v>
      </c>
      <c r="B72" s="9" t="s">
        <v>216</v>
      </c>
      <c r="C72" s="427"/>
      <c r="D72" s="427"/>
      <c r="E72" s="5"/>
      <c r="F72" s="57"/>
      <c r="G72" s="446"/>
      <c r="H72" s="447"/>
    </row>
    <row r="73" spans="1:8" ht="15">
      <c r="A73" s="4" t="s">
        <v>508</v>
      </c>
      <c r="B73" s="9" t="s">
        <v>377</v>
      </c>
      <c r="C73" s="422"/>
      <c r="D73" s="422"/>
      <c r="E73" s="58"/>
      <c r="F73" s="59"/>
      <c r="G73" s="448"/>
      <c r="H73" s="449"/>
    </row>
    <row r="74" spans="1:8" ht="15">
      <c r="A74" s="4" t="s">
        <v>509</v>
      </c>
      <c r="B74" s="9" t="s">
        <v>228</v>
      </c>
      <c r="C74" s="422">
        <v>1898</v>
      </c>
      <c r="D74" s="422">
        <v>598</v>
      </c>
      <c r="E74" s="2" t="s">
        <v>366</v>
      </c>
      <c r="F74" s="60" t="s">
        <v>365</v>
      </c>
      <c r="G74" s="486"/>
      <c r="H74" s="484"/>
    </row>
    <row r="75" spans="1:8" ht="15">
      <c r="A75" s="4" t="s">
        <v>133</v>
      </c>
      <c r="B75" s="7" t="s">
        <v>378</v>
      </c>
      <c r="C75" s="423">
        <f>SUM(C67:C74)</f>
        <v>2055</v>
      </c>
      <c r="D75" s="423">
        <f>SUM(D67:D74)</f>
        <v>963</v>
      </c>
      <c r="E75" s="15" t="s">
        <v>483</v>
      </c>
      <c r="F75" s="44" t="s">
        <v>317</v>
      </c>
      <c r="G75" s="486"/>
      <c r="H75" s="484"/>
    </row>
    <row r="76" spans="1:8" ht="15">
      <c r="A76" s="4"/>
      <c r="B76" s="9"/>
      <c r="C76" s="424"/>
      <c r="D76" s="423"/>
      <c r="E76" s="2" t="s">
        <v>510</v>
      </c>
      <c r="F76" s="44" t="s">
        <v>412</v>
      </c>
      <c r="G76" s="486"/>
      <c r="H76" s="484"/>
    </row>
    <row r="77" spans="1:8" ht="15">
      <c r="A77" s="4" t="s">
        <v>245</v>
      </c>
      <c r="B77" s="9"/>
      <c r="C77" s="424"/>
      <c r="D77" s="423"/>
      <c r="E77" s="2"/>
      <c r="F77" s="61"/>
      <c r="G77" s="450"/>
      <c r="H77" s="451"/>
    </row>
    <row r="78" spans="1:8" ht="15">
      <c r="A78" s="4" t="s">
        <v>247</v>
      </c>
      <c r="B78" s="9" t="s">
        <v>246</v>
      </c>
      <c r="C78" s="423">
        <v>0</v>
      </c>
      <c r="D78" s="423">
        <v>0</v>
      </c>
      <c r="E78" s="2"/>
      <c r="F78" s="62"/>
      <c r="G78" s="450"/>
      <c r="H78" s="451"/>
    </row>
    <row r="79" spans="1:8" ht="15">
      <c r="A79" s="4" t="s">
        <v>511</v>
      </c>
      <c r="B79" s="9" t="s">
        <v>248</v>
      </c>
      <c r="C79" s="422"/>
      <c r="D79" s="422"/>
      <c r="E79" s="15" t="s">
        <v>512</v>
      </c>
      <c r="F79" s="49" t="s">
        <v>413</v>
      </c>
      <c r="G79" s="490">
        <f>G71+G74+G75+G76</f>
        <v>4647</v>
      </c>
      <c r="H79" s="487">
        <f>H71+H74+H75+H76</f>
        <v>2177</v>
      </c>
    </row>
    <row r="80" spans="1:8" ht="15">
      <c r="A80" s="4" t="s">
        <v>513</v>
      </c>
      <c r="B80" s="9" t="s">
        <v>256</v>
      </c>
      <c r="C80" s="422"/>
      <c r="D80" s="422"/>
      <c r="E80" s="2"/>
      <c r="F80" s="63"/>
      <c r="G80" s="452"/>
      <c r="H80" s="488"/>
    </row>
    <row r="81" spans="1:8" ht="15">
      <c r="A81" s="4" t="s">
        <v>514</v>
      </c>
      <c r="B81" s="9" t="s">
        <v>259</v>
      </c>
      <c r="C81" s="422"/>
      <c r="D81" s="422"/>
      <c r="E81" s="58"/>
      <c r="F81" s="64"/>
      <c r="G81" s="452"/>
      <c r="H81" s="488"/>
    </row>
    <row r="82" spans="1:8" ht="15">
      <c r="A82" s="4" t="s">
        <v>263</v>
      </c>
      <c r="B82" s="9" t="s">
        <v>262</v>
      </c>
      <c r="C82" s="422"/>
      <c r="D82" s="422"/>
      <c r="E82" s="50"/>
      <c r="F82" s="64"/>
      <c r="G82" s="452"/>
      <c r="H82" s="488"/>
    </row>
    <row r="83" spans="1:8" ht="15">
      <c r="A83" s="4" t="s">
        <v>87</v>
      </c>
      <c r="B83" s="9" t="s">
        <v>270</v>
      </c>
      <c r="C83" s="422">
        <v>15386</v>
      </c>
      <c r="D83" s="422">
        <v>12781</v>
      </c>
      <c r="E83" s="58"/>
      <c r="F83" s="64"/>
      <c r="G83" s="452"/>
      <c r="H83" s="488"/>
    </row>
    <row r="84" spans="1:8" ht="15">
      <c r="A84" s="4" t="s">
        <v>515</v>
      </c>
      <c r="B84" s="7" t="s">
        <v>283</v>
      </c>
      <c r="C84" s="423">
        <f>C83+C82+C78</f>
        <v>15386</v>
      </c>
      <c r="D84" s="423">
        <f>D83+D82+D78</f>
        <v>12781</v>
      </c>
      <c r="E84" s="50"/>
      <c r="F84" s="64"/>
      <c r="G84" s="452"/>
      <c r="H84" s="488"/>
    </row>
    <row r="85" spans="1:8" ht="15">
      <c r="A85" s="4"/>
      <c r="B85" s="7"/>
      <c r="C85" s="424"/>
      <c r="D85" s="423"/>
      <c r="E85" s="58"/>
      <c r="F85" s="64"/>
      <c r="G85" s="452"/>
      <c r="H85" s="488"/>
    </row>
    <row r="86" spans="1:8" ht="15">
      <c r="A86" s="4" t="s">
        <v>516</v>
      </c>
      <c r="B86" s="9"/>
      <c r="C86" s="424"/>
      <c r="D86" s="423"/>
      <c r="E86" s="50"/>
      <c r="F86" s="64"/>
      <c r="G86" s="452"/>
      <c r="H86" s="488"/>
    </row>
    <row r="87" spans="1:8" ht="15">
      <c r="A87" s="4" t="s">
        <v>241</v>
      </c>
      <c r="B87" s="9" t="s">
        <v>240</v>
      </c>
      <c r="C87" s="422">
        <v>39</v>
      </c>
      <c r="D87" s="422">
        <v>49</v>
      </c>
      <c r="E87" s="58"/>
      <c r="F87" s="64"/>
      <c r="G87" s="452"/>
      <c r="H87" s="488"/>
    </row>
    <row r="88" spans="1:8" ht="15">
      <c r="A88" s="4" t="s">
        <v>517</v>
      </c>
      <c r="B88" s="9" t="s">
        <v>379</v>
      </c>
      <c r="C88" s="422">
        <v>1123</v>
      </c>
      <c r="D88" s="422">
        <v>152</v>
      </c>
      <c r="E88" s="50"/>
      <c r="F88" s="64"/>
      <c r="G88" s="452"/>
      <c r="H88" s="488"/>
    </row>
    <row r="89" spans="1:8" ht="15">
      <c r="A89" s="4" t="s">
        <v>518</v>
      </c>
      <c r="B89" s="9" t="s">
        <v>380</v>
      </c>
      <c r="C89" s="422"/>
      <c r="D89" s="422"/>
      <c r="E89" s="50"/>
      <c r="F89" s="64"/>
      <c r="G89" s="452"/>
      <c r="H89" s="488"/>
    </row>
    <row r="90" spans="1:8" ht="15">
      <c r="A90" s="4" t="s">
        <v>519</v>
      </c>
      <c r="B90" s="9" t="s">
        <v>381</v>
      </c>
      <c r="C90" s="422">
        <v>789</v>
      </c>
      <c r="D90" s="422">
        <v>543</v>
      </c>
      <c r="E90" s="50"/>
      <c r="F90" s="64"/>
      <c r="G90" s="452"/>
      <c r="H90" s="488"/>
    </row>
    <row r="91" spans="1:8" ht="15">
      <c r="A91" s="4" t="s">
        <v>520</v>
      </c>
      <c r="B91" s="7" t="s">
        <v>382</v>
      </c>
      <c r="C91" s="423">
        <f>SUM(C87:C90)</f>
        <v>1951</v>
      </c>
      <c r="D91" s="423">
        <f>SUM(D87:D90)</f>
        <v>744</v>
      </c>
      <c r="E91" s="50"/>
      <c r="F91" s="64"/>
      <c r="G91" s="452"/>
      <c r="H91" s="488"/>
    </row>
    <row r="92" spans="1:8" ht="15">
      <c r="A92" s="4" t="s">
        <v>521</v>
      </c>
      <c r="B92" s="7" t="s">
        <v>194</v>
      </c>
      <c r="C92" s="422">
        <v>19</v>
      </c>
      <c r="D92" s="422">
        <v>2</v>
      </c>
      <c r="E92" s="50"/>
      <c r="F92" s="64"/>
      <c r="G92" s="452"/>
      <c r="H92" s="488"/>
    </row>
    <row r="93" spans="1:8" ht="15">
      <c r="A93" s="4" t="s">
        <v>522</v>
      </c>
      <c r="B93" s="65" t="s">
        <v>383</v>
      </c>
      <c r="C93" s="423">
        <f>C64+C75+C84+C91+C92</f>
        <v>19411</v>
      </c>
      <c r="D93" s="423">
        <f>D64+D75+D84+D91+D92</f>
        <v>14490</v>
      </c>
      <c r="E93" s="58"/>
      <c r="F93" s="64"/>
      <c r="G93" s="452"/>
      <c r="H93" s="488"/>
    </row>
    <row r="94" spans="1:8" ht="26.25" thickBot="1">
      <c r="A94" s="66" t="s">
        <v>523</v>
      </c>
      <c r="B94" s="12" t="s">
        <v>384</v>
      </c>
      <c r="C94" s="296">
        <f>C93+C55</f>
        <v>20880</v>
      </c>
      <c r="D94" s="296">
        <f>D93+D55</f>
        <v>15189</v>
      </c>
      <c r="E94" s="67" t="s">
        <v>524</v>
      </c>
      <c r="F94" s="68" t="s">
        <v>414</v>
      </c>
      <c r="G94" s="491">
        <f>G36+G39+G55+G79</f>
        <v>20880</v>
      </c>
      <c r="H94" s="489">
        <f>H36+H39+H55+H79</f>
        <v>15189</v>
      </c>
    </row>
    <row r="95" spans="1:8" ht="15">
      <c r="A95" s="69"/>
      <c r="B95" s="70"/>
      <c r="C95" s="69"/>
      <c r="D95" s="69"/>
      <c r="E95" s="71"/>
      <c r="F95" s="322"/>
      <c r="G95" s="323"/>
      <c r="H95" s="323"/>
    </row>
    <row r="96" spans="1:8" ht="15">
      <c r="A96" s="72"/>
      <c r="B96" s="73"/>
      <c r="C96" s="25"/>
      <c r="D96" s="387"/>
      <c r="E96" s="74"/>
      <c r="F96" s="19"/>
      <c r="G96" s="20"/>
      <c r="H96" s="21"/>
    </row>
    <row r="97" spans="1:8" ht="15">
      <c r="A97" s="75" t="s">
        <v>525</v>
      </c>
      <c r="B97" s="73"/>
      <c r="C97" s="684" t="s">
        <v>856</v>
      </c>
      <c r="D97" s="684"/>
      <c r="E97" s="684"/>
      <c r="F97" s="19"/>
      <c r="G97" s="298"/>
      <c r="H97" s="21"/>
    </row>
    <row r="98" spans="1:8" ht="15">
      <c r="A98" s="683" t="s">
        <v>874</v>
      </c>
      <c r="C98" s="75"/>
      <c r="D98" s="77"/>
      <c r="E98" s="75"/>
      <c r="F98" s="19"/>
      <c r="G98" s="298"/>
      <c r="H98" s="21"/>
    </row>
    <row r="99" spans="1:5" ht="15">
      <c r="A99" s="78"/>
      <c r="B99" s="78"/>
      <c r="C99" s="684" t="s">
        <v>526</v>
      </c>
      <c r="D99" s="685"/>
      <c r="E99" s="685"/>
    </row>
    <row r="101" spans="3:5" ht="12.75">
      <c r="C101" s="392"/>
      <c r="E101" s="81"/>
    </row>
    <row r="102" spans="6:8" ht="12.75">
      <c r="F102" s="80"/>
      <c r="G102" s="22"/>
      <c r="H102" s="22"/>
    </row>
  </sheetData>
  <sheetProtection/>
  <mergeCells count="6">
    <mergeCell ref="C99:E99"/>
    <mergeCell ref="F4:G4"/>
    <mergeCell ref="C97:E97"/>
    <mergeCell ref="A4:C4"/>
    <mergeCell ref="A3:C3"/>
    <mergeCell ref="A5:C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AM20:AN20 G62201:H62201 AM62201:AN62201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 AM30:AN30 G62211:H62211 AM62211:AN622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AI31:AJ31 C62212:D62212 AI62212:AJ62212">
      <formula1>-99999999999</formula1>
      <formula2>0</formula2>
    </dataValidation>
  </dataValidations>
  <printOptions/>
  <pageMargins left="0.42" right="0.39" top="0.75" bottom="0.75" header="0.3" footer="0.3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1">
      <selection activeCell="F15" sqref="F15"/>
    </sheetView>
  </sheetViews>
  <sheetFormatPr defaultColWidth="9.28125" defaultRowHeight="15"/>
  <cols>
    <col min="1" max="1" width="50.28125" style="132" customWidth="1"/>
    <col min="2" max="2" width="12.140625" style="132" customWidth="1"/>
    <col min="3" max="3" width="12.7109375" style="84" customWidth="1"/>
    <col min="4" max="4" width="15.57421875" style="84" customWidth="1"/>
    <col min="5" max="5" width="37.28125" style="132" customWidth="1"/>
    <col min="6" max="6" width="13.8515625" style="132" customWidth="1"/>
    <col min="7" max="7" width="12.140625" style="84" bestFit="1" customWidth="1"/>
    <col min="8" max="8" width="15.28125" style="84" bestFit="1" customWidth="1"/>
    <col min="9" max="246" width="9.28125" style="84" customWidth="1"/>
    <col min="247" max="247" width="48.140625" style="84" customWidth="1"/>
    <col min="248" max="248" width="12.140625" style="84" customWidth="1"/>
    <col min="249" max="249" width="13.00390625" style="84" customWidth="1"/>
    <col min="250" max="250" width="12.7109375" style="84" customWidth="1"/>
    <col min="251" max="251" width="37.28125" style="84" customWidth="1"/>
    <col min="252" max="252" width="9.00390625" style="84" customWidth="1"/>
    <col min="253" max="253" width="11.7109375" style="84" customWidth="1"/>
    <col min="254" max="254" width="13.140625" style="84" customWidth="1"/>
    <col min="255" max="16384" width="9.28125" style="84" customWidth="1"/>
  </cols>
  <sheetData>
    <row r="1" spans="1:8" ht="14.25">
      <c r="A1" s="687" t="s">
        <v>527</v>
      </c>
      <c r="B1" s="687"/>
      <c r="C1" s="687"/>
      <c r="D1" s="687"/>
      <c r="E1" s="687"/>
      <c r="F1" s="687"/>
      <c r="G1" s="687"/>
      <c r="H1" s="687"/>
    </row>
    <row r="2" spans="1:8" ht="15">
      <c r="A2" s="326" t="s">
        <v>418</v>
      </c>
      <c r="B2" s="689" t="s">
        <v>415</v>
      </c>
      <c r="C2" s="689"/>
      <c r="D2" s="689"/>
      <c r="E2" s="689"/>
      <c r="F2" s="690" t="s">
        <v>854</v>
      </c>
      <c r="G2" s="690"/>
      <c r="H2" s="317">
        <v>175330487</v>
      </c>
    </row>
    <row r="3" spans="1:8" ht="15">
      <c r="A3" s="326" t="s">
        <v>528</v>
      </c>
      <c r="B3" s="689" t="s">
        <v>853</v>
      </c>
      <c r="C3" s="689"/>
      <c r="D3" s="689"/>
      <c r="E3" s="689"/>
      <c r="F3" s="324"/>
      <c r="G3" s="325" t="s">
        <v>421</v>
      </c>
      <c r="H3" s="317">
        <v>1596</v>
      </c>
    </row>
    <row r="4" spans="1:8" ht="15">
      <c r="A4" s="326" t="s">
        <v>422</v>
      </c>
      <c r="B4" s="691" t="str">
        <f>'справка №1-БАЛАНС КФН'!E5</f>
        <v>01.01.2015 - 31.12.2015</v>
      </c>
      <c r="C4" s="691"/>
      <c r="D4" s="691"/>
      <c r="E4" s="327"/>
      <c r="F4" s="82"/>
      <c r="G4" s="83"/>
      <c r="H4" s="330" t="s">
        <v>529</v>
      </c>
    </row>
    <row r="5" spans="1:8" ht="12.75" thickBot="1">
      <c r="A5" s="85"/>
      <c r="B5" s="492"/>
      <c r="C5" s="492"/>
      <c r="D5" s="492"/>
      <c r="E5" s="88"/>
      <c r="F5" s="82"/>
      <c r="G5" s="83"/>
      <c r="H5" s="299"/>
    </row>
    <row r="6" spans="1:8" ht="12">
      <c r="A6" s="493" t="s">
        <v>10</v>
      </c>
      <c r="B6" s="494" t="s">
        <v>425</v>
      </c>
      <c r="C6" s="495" t="s">
        <v>426</v>
      </c>
      <c r="D6" s="496" t="s">
        <v>430</v>
      </c>
      <c r="E6" s="495" t="s">
        <v>192</v>
      </c>
      <c r="F6" s="494" t="s">
        <v>425</v>
      </c>
      <c r="G6" s="495" t="s">
        <v>426</v>
      </c>
      <c r="H6" s="497" t="s">
        <v>430</v>
      </c>
    </row>
    <row r="7" spans="1:8" ht="12">
      <c r="A7" s="498" t="s">
        <v>18</v>
      </c>
      <c r="B7" s="91" t="s">
        <v>416</v>
      </c>
      <c r="C7" s="91">
        <v>1</v>
      </c>
      <c r="D7" s="390">
        <v>2</v>
      </c>
      <c r="E7" s="91" t="s">
        <v>18</v>
      </c>
      <c r="F7" s="89" t="s">
        <v>416</v>
      </c>
      <c r="G7" s="89">
        <v>1</v>
      </c>
      <c r="H7" s="499">
        <v>2</v>
      </c>
    </row>
    <row r="8" spans="1:8" ht="12">
      <c r="A8" s="500" t="s">
        <v>27</v>
      </c>
      <c r="B8" s="92"/>
      <c r="C8" s="93"/>
      <c r="D8" s="391"/>
      <c r="E8" s="92" t="s">
        <v>195</v>
      </c>
      <c r="F8" s="94"/>
      <c r="G8" s="95"/>
      <c r="H8" s="501"/>
    </row>
    <row r="9" spans="1:8" ht="12">
      <c r="A9" s="502" t="s">
        <v>35</v>
      </c>
      <c r="B9" s="96"/>
      <c r="C9" s="97"/>
      <c r="D9" s="97"/>
      <c r="E9" s="96" t="s">
        <v>198</v>
      </c>
      <c r="F9" s="94"/>
      <c r="G9" s="119"/>
      <c r="H9" s="119"/>
    </row>
    <row r="10" spans="1:8" ht="12">
      <c r="A10" s="113" t="s">
        <v>43</v>
      </c>
      <c r="B10" s="99" t="s">
        <v>42</v>
      </c>
      <c r="C10" s="454">
        <v>156</v>
      </c>
      <c r="D10" s="454">
        <v>163</v>
      </c>
      <c r="E10" s="98" t="s">
        <v>202</v>
      </c>
      <c r="F10" s="100" t="s">
        <v>201</v>
      </c>
      <c r="G10" s="461"/>
      <c r="H10" s="461"/>
    </row>
    <row r="11" spans="1:8" ht="12">
      <c r="A11" s="113" t="s">
        <v>50</v>
      </c>
      <c r="B11" s="99" t="s">
        <v>49</v>
      </c>
      <c r="C11" s="454">
        <v>3539</v>
      </c>
      <c r="D11" s="454">
        <v>2401</v>
      </c>
      <c r="E11" s="98" t="s">
        <v>207</v>
      </c>
      <c r="F11" s="100" t="s">
        <v>206</v>
      </c>
      <c r="G11" s="461"/>
      <c r="H11" s="461"/>
    </row>
    <row r="12" spans="1:8" ht="12">
      <c r="A12" s="113" t="s">
        <v>58</v>
      </c>
      <c r="B12" s="99" t="s">
        <v>57</v>
      </c>
      <c r="C12" s="454">
        <v>412</v>
      </c>
      <c r="D12" s="454">
        <v>382</v>
      </c>
      <c r="E12" s="101" t="s">
        <v>11</v>
      </c>
      <c r="F12" s="100" t="s">
        <v>6</v>
      </c>
      <c r="G12" s="461"/>
      <c r="H12" s="461"/>
    </row>
    <row r="13" spans="1:8" ht="12">
      <c r="A13" s="113" t="s">
        <v>65</v>
      </c>
      <c r="B13" s="99" t="s">
        <v>64</v>
      </c>
      <c r="C13" s="454">
        <v>2022</v>
      </c>
      <c r="D13" s="454">
        <v>1657</v>
      </c>
      <c r="E13" s="101" t="s">
        <v>29</v>
      </c>
      <c r="F13" s="100" t="s">
        <v>28</v>
      </c>
      <c r="G13" s="461">
        <v>11888</v>
      </c>
      <c r="H13" s="461">
        <v>2023</v>
      </c>
    </row>
    <row r="14" spans="1:8" ht="12">
      <c r="A14" s="113" t="s">
        <v>73</v>
      </c>
      <c r="B14" s="99" t="s">
        <v>72</v>
      </c>
      <c r="C14" s="454">
        <v>234</v>
      </c>
      <c r="D14" s="454">
        <v>160</v>
      </c>
      <c r="E14" s="102" t="s">
        <v>93</v>
      </c>
      <c r="F14" s="103" t="s">
        <v>218</v>
      </c>
      <c r="G14" s="460">
        <f>SUM(G10:G13)</f>
        <v>11888</v>
      </c>
      <c r="H14" s="460">
        <f>SUM(H10:H13)</f>
        <v>2023</v>
      </c>
    </row>
    <row r="15" spans="1:8" ht="12">
      <c r="A15" s="113" t="s">
        <v>79</v>
      </c>
      <c r="B15" s="99" t="s">
        <v>78</v>
      </c>
      <c r="C15" s="454"/>
      <c r="D15" s="454"/>
      <c r="E15" s="101"/>
      <c r="F15" s="104"/>
      <c r="G15" s="460"/>
      <c r="H15" s="460"/>
    </row>
    <row r="16" spans="1:8" ht="24">
      <c r="A16" s="113" t="s">
        <v>89</v>
      </c>
      <c r="B16" s="99" t="s">
        <v>88</v>
      </c>
      <c r="C16" s="454"/>
      <c r="D16" s="454"/>
      <c r="E16" s="96" t="s">
        <v>222</v>
      </c>
      <c r="F16" s="105" t="s">
        <v>221</v>
      </c>
      <c r="G16" s="461"/>
      <c r="H16" s="461"/>
    </row>
    <row r="17" spans="1:8" ht="12">
      <c r="A17" s="113" t="s">
        <v>20</v>
      </c>
      <c r="B17" s="99" t="s">
        <v>19</v>
      </c>
      <c r="C17" s="454">
        <v>3181</v>
      </c>
      <c r="D17" s="454">
        <v>2766</v>
      </c>
      <c r="E17" s="98" t="s">
        <v>225</v>
      </c>
      <c r="F17" s="104" t="s">
        <v>224</v>
      </c>
      <c r="G17" s="461"/>
      <c r="H17" s="461"/>
    </row>
    <row r="18" spans="1:8" ht="12">
      <c r="A18" s="503" t="s">
        <v>101</v>
      </c>
      <c r="B18" s="99" t="s">
        <v>100</v>
      </c>
      <c r="C18" s="454">
        <v>2039</v>
      </c>
      <c r="D18" s="454">
        <v>1964</v>
      </c>
      <c r="E18" s="96"/>
      <c r="F18" s="94"/>
      <c r="G18" s="460"/>
      <c r="H18" s="460"/>
    </row>
    <row r="19" spans="1:8" ht="12">
      <c r="A19" s="503" t="s">
        <v>104</v>
      </c>
      <c r="B19" s="99" t="s">
        <v>103</v>
      </c>
      <c r="C19" s="454"/>
      <c r="D19" s="454"/>
      <c r="E19" s="96" t="s">
        <v>230</v>
      </c>
      <c r="F19" s="94"/>
      <c r="G19" s="460"/>
      <c r="H19" s="460"/>
    </row>
    <row r="20" spans="1:8" ht="12">
      <c r="A20" s="504" t="s">
        <v>93</v>
      </c>
      <c r="B20" s="107" t="s">
        <v>108</v>
      </c>
      <c r="C20" s="455">
        <f>SUM(C10:C16)+C17</f>
        <v>9544</v>
      </c>
      <c r="D20" s="455">
        <f>SUM(D10:D16)+D17</f>
        <v>7529</v>
      </c>
      <c r="E20" s="94" t="s">
        <v>81</v>
      </c>
      <c r="F20" s="104" t="s">
        <v>80</v>
      </c>
      <c r="G20" s="461">
        <v>4805</v>
      </c>
      <c r="H20" s="461">
        <v>11136</v>
      </c>
    </row>
    <row r="21" spans="1:8" ht="12">
      <c r="A21" s="502"/>
      <c r="B21" s="99"/>
      <c r="C21" s="455"/>
      <c r="D21" s="455"/>
      <c r="E21" s="106" t="s">
        <v>91</v>
      </c>
      <c r="F21" s="104" t="s">
        <v>90</v>
      </c>
      <c r="G21" s="461"/>
      <c r="H21" s="461"/>
    </row>
    <row r="22" spans="1:8" ht="24">
      <c r="A22" s="502" t="s">
        <v>115</v>
      </c>
      <c r="B22" s="108"/>
      <c r="C22" s="455"/>
      <c r="D22" s="455"/>
      <c r="E22" s="98" t="s">
        <v>106</v>
      </c>
      <c r="F22" s="104" t="s">
        <v>105</v>
      </c>
      <c r="G22" s="461"/>
      <c r="H22" s="461"/>
    </row>
    <row r="23" spans="1:8" ht="24">
      <c r="A23" s="505" t="s">
        <v>118</v>
      </c>
      <c r="B23" s="108" t="s">
        <v>117</v>
      </c>
      <c r="C23" s="454">
        <v>498</v>
      </c>
      <c r="D23" s="454">
        <v>447</v>
      </c>
      <c r="E23" s="94" t="s">
        <v>110</v>
      </c>
      <c r="F23" s="104" t="s">
        <v>109</v>
      </c>
      <c r="G23" s="461"/>
      <c r="H23" s="461"/>
    </row>
    <row r="24" spans="1:8" ht="24">
      <c r="A24" s="113" t="s">
        <v>123</v>
      </c>
      <c r="B24" s="108" t="s">
        <v>122</v>
      </c>
      <c r="C24" s="454"/>
      <c r="D24" s="454">
        <v>1</v>
      </c>
      <c r="E24" s="98" t="s">
        <v>96</v>
      </c>
      <c r="F24" s="104" t="s">
        <v>95</v>
      </c>
      <c r="G24" s="461">
        <v>833</v>
      </c>
      <c r="H24" s="461">
        <v>721</v>
      </c>
    </row>
    <row r="25" spans="1:8" ht="12">
      <c r="A25" s="113" t="s">
        <v>127</v>
      </c>
      <c r="B25" s="108" t="s">
        <v>126</v>
      </c>
      <c r="C25" s="454">
        <v>10</v>
      </c>
      <c r="D25" s="454"/>
      <c r="E25" s="102" t="s">
        <v>243</v>
      </c>
      <c r="F25" s="105" t="s">
        <v>242</v>
      </c>
      <c r="G25" s="460">
        <f>SUM(G20:G24)</f>
        <v>5638</v>
      </c>
      <c r="H25" s="460">
        <f>SUM(H20:H24)</f>
        <v>11857</v>
      </c>
    </row>
    <row r="26" spans="1:8" ht="12">
      <c r="A26" s="113" t="s">
        <v>29</v>
      </c>
      <c r="B26" s="108" t="s">
        <v>130</v>
      </c>
      <c r="C26" s="454">
        <v>200</v>
      </c>
      <c r="D26" s="454">
        <v>141</v>
      </c>
      <c r="E26" s="106"/>
      <c r="F26" s="94"/>
      <c r="G26" s="460"/>
      <c r="H26" s="460"/>
    </row>
    <row r="27" spans="1:8" ht="12">
      <c r="A27" s="504" t="s">
        <v>133</v>
      </c>
      <c r="B27" s="109" t="s">
        <v>132</v>
      </c>
      <c r="C27" s="455">
        <f>SUM(C23:C26)</f>
        <v>708</v>
      </c>
      <c r="D27" s="455">
        <f>SUM(D23:D26)</f>
        <v>589</v>
      </c>
      <c r="E27" s="98"/>
      <c r="F27" s="94"/>
      <c r="G27" s="460"/>
      <c r="H27" s="460"/>
    </row>
    <row r="28" spans="1:8" ht="12">
      <c r="A28" s="504"/>
      <c r="B28" s="109"/>
      <c r="C28" s="455"/>
      <c r="D28" s="455"/>
      <c r="E28" s="98"/>
      <c r="F28" s="94"/>
      <c r="G28" s="460"/>
      <c r="H28" s="460"/>
    </row>
    <row r="29" spans="1:8" ht="12">
      <c r="A29" s="500" t="s">
        <v>137</v>
      </c>
      <c r="B29" s="90" t="s">
        <v>136</v>
      </c>
      <c r="C29" s="455">
        <f>C27+C20</f>
        <v>10252</v>
      </c>
      <c r="D29" s="455">
        <f>D27+D20</f>
        <v>8118</v>
      </c>
      <c r="E29" s="92" t="s">
        <v>251</v>
      </c>
      <c r="F29" s="105" t="s">
        <v>250</v>
      </c>
      <c r="G29" s="460">
        <f>G14+G16+G25</f>
        <v>17526</v>
      </c>
      <c r="H29" s="460">
        <f>H14+H16+H25</f>
        <v>13880</v>
      </c>
    </row>
    <row r="30" spans="1:8" ht="12">
      <c r="A30" s="500"/>
      <c r="B30" s="90"/>
      <c r="C30" s="455"/>
      <c r="D30" s="455"/>
      <c r="E30" s="92"/>
      <c r="F30" s="104"/>
      <c r="G30" s="460"/>
      <c r="H30" s="460"/>
    </row>
    <row r="31" spans="1:8" ht="12">
      <c r="A31" s="500" t="s">
        <v>143</v>
      </c>
      <c r="B31" s="90" t="s">
        <v>142</v>
      </c>
      <c r="C31" s="455">
        <f>IF((G29-C29)&gt;0,G29-C29,0)</f>
        <v>7274</v>
      </c>
      <c r="D31" s="455">
        <f>IF((H29-D29)&gt;0,H29-D29,0)</f>
        <v>5762</v>
      </c>
      <c r="E31" s="92" t="s">
        <v>255</v>
      </c>
      <c r="F31" s="105" t="s">
        <v>254</v>
      </c>
      <c r="G31" s="460">
        <f>IF((C29-G29)&gt;0,C29-G29,0)</f>
        <v>0</v>
      </c>
      <c r="H31" s="460">
        <f>IF((D29-H29)&gt;0,D29-H29,0)</f>
        <v>0</v>
      </c>
    </row>
    <row r="32" spans="1:8" ht="24">
      <c r="A32" s="506" t="s">
        <v>148</v>
      </c>
      <c r="B32" s="109" t="s">
        <v>147</v>
      </c>
      <c r="C32" s="454"/>
      <c r="D32" s="454"/>
      <c r="E32" s="96" t="s">
        <v>258</v>
      </c>
      <c r="F32" s="104" t="s">
        <v>257</v>
      </c>
      <c r="G32" s="461"/>
      <c r="H32" s="461"/>
    </row>
    <row r="33" spans="1:8" ht="12">
      <c r="A33" s="502" t="s">
        <v>151</v>
      </c>
      <c r="B33" s="110" t="s">
        <v>150</v>
      </c>
      <c r="C33" s="454"/>
      <c r="D33" s="454"/>
      <c r="E33" s="96" t="s">
        <v>261</v>
      </c>
      <c r="F33" s="104" t="s">
        <v>260</v>
      </c>
      <c r="G33" s="461"/>
      <c r="H33" s="461"/>
    </row>
    <row r="34" spans="1:8" ht="12">
      <c r="A34" s="507" t="s">
        <v>156</v>
      </c>
      <c r="B34" s="109" t="s">
        <v>155</v>
      </c>
      <c r="C34" s="455">
        <f>C29-C32+C33</f>
        <v>10252</v>
      </c>
      <c r="D34" s="455">
        <f>D29-D32+D33</f>
        <v>8118</v>
      </c>
      <c r="E34" s="92" t="s">
        <v>265</v>
      </c>
      <c r="F34" s="105" t="s">
        <v>264</v>
      </c>
      <c r="G34" s="460">
        <f>G33-G32+G29</f>
        <v>17526</v>
      </c>
      <c r="H34" s="460">
        <f>H33-H32+H29</f>
        <v>13880</v>
      </c>
    </row>
    <row r="35" spans="1:8" ht="12">
      <c r="A35" s="507" t="s">
        <v>161</v>
      </c>
      <c r="B35" s="90" t="s">
        <v>160</v>
      </c>
      <c r="C35" s="455">
        <f>IF((G34-C34)&gt;0,G34-C34,0)</f>
        <v>7274</v>
      </c>
      <c r="D35" s="455">
        <f>IF((H34-D34)&gt;0,H34-D34,0)</f>
        <v>5762</v>
      </c>
      <c r="E35" s="111" t="s">
        <v>268</v>
      </c>
      <c r="F35" s="105" t="s">
        <v>267</v>
      </c>
      <c r="G35" s="460">
        <f>IF((C34-G34)&gt;0,C34-G34,0)</f>
        <v>0</v>
      </c>
      <c r="H35" s="460">
        <f>IF((D34-H34)&gt;0,D34-H34,0)</f>
        <v>0</v>
      </c>
    </row>
    <row r="36" spans="1:8" ht="12">
      <c r="A36" s="502" t="s">
        <v>164</v>
      </c>
      <c r="B36" s="109" t="s">
        <v>163</v>
      </c>
      <c r="C36" s="455">
        <f>C37+C38+C39</f>
        <v>751</v>
      </c>
      <c r="D36" s="455">
        <f>D37+D38+D39</f>
        <v>596</v>
      </c>
      <c r="E36" s="112"/>
      <c r="F36" s="94"/>
      <c r="G36" s="460"/>
      <c r="H36" s="460"/>
    </row>
    <row r="37" spans="1:8" ht="12">
      <c r="A37" s="113" t="s">
        <v>167</v>
      </c>
      <c r="B37" s="108" t="s">
        <v>166</v>
      </c>
      <c r="C37" s="455">
        <v>751</v>
      </c>
      <c r="D37" s="455">
        <v>597</v>
      </c>
      <c r="E37" s="112"/>
      <c r="F37" s="94"/>
      <c r="G37" s="460"/>
      <c r="H37" s="460"/>
    </row>
    <row r="38" spans="1:8" ht="24">
      <c r="A38" s="113" t="s">
        <v>171</v>
      </c>
      <c r="B38" s="114" t="s">
        <v>170</v>
      </c>
      <c r="C38" s="454"/>
      <c r="D38" s="454">
        <v>-1</v>
      </c>
      <c r="E38" s="112"/>
      <c r="F38" s="115"/>
      <c r="G38" s="460"/>
      <c r="H38" s="460"/>
    </row>
    <row r="39" spans="1:8" ht="12">
      <c r="A39" s="508" t="s">
        <v>175</v>
      </c>
      <c r="B39" s="114" t="s">
        <v>174</v>
      </c>
      <c r="C39" s="456"/>
      <c r="D39" s="456"/>
      <c r="E39" s="112"/>
      <c r="F39" s="115"/>
      <c r="G39" s="460"/>
      <c r="H39" s="460"/>
    </row>
    <row r="40" spans="1:8" ht="12">
      <c r="A40" s="509" t="s">
        <v>179</v>
      </c>
      <c r="B40" s="116" t="s">
        <v>178</v>
      </c>
      <c r="C40" s="457">
        <f>+IF((G34-C34-C36)&gt;0,G34-C34-C36,0)</f>
        <v>6523</v>
      </c>
      <c r="D40" s="457">
        <f>+IF((H34-D34-D36)&gt;0,H34-D34-D36,0)</f>
        <v>5166</v>
      </c>
      <c r="E40" s="117" t="s">
        <v>274</v>
      </c>
      <c r="F40" s="118" t="s">
        <v>273</v>
      </c>
      <c r="G40" s="460">
        <f>IF(G35&gt;0,IF(C36+G35&lt;0,0,C36+G35),IF(C35-C36&lt;0,C36-C35,0))</f>
        <v>0</v>
      </c>
      <c r="H40" s="460">
        <f>IF(H35&gt;0,IF(D36+H35&lt;0,0,D36+H35),IF(D35-D36&lt;0,D36-D35,0))</f>
        <v>0</v>
      </c>
    </row>
    <row r="41" spans="1:8" ht="12">
      <c r="A41" s="500" t="s">
        <v>183</v>
      </c>
      <c r="B41" s="91" t="s">
        <v>182</v>
      </c>
      <c r="C41" s="458"/>
      <c r="D41" s="458"/>
      <c r="E41" s="92" t="s">
        <v>183</v>
      </c>
      <c r="F41" s="118" t="s">
        <v>275</v>
      </c>
      <c r="G41" s="461"/>
      <c r="H41" s="461"/>
    </row>
    <row r="42" spans="1:8" ht="12">
      <c r="A42" s="500" t="s">
        <v>186</v>
      </c>
      <c r="B42" s="89" t="s">
        <v>185</v>
      </c>
      <c r="C42" s="459">
        <f>IF(G40=0,IF(C40-C41&gt;0,C40-C41+G41,0),IF(G40-G41&lt;0,G41-G40+C40,0))</f>
        <v>6523</v>
      </c>
      <c r="D42" s="459">
        <f>IF(H40=0,IF(D40-D41&gt;0,D40-D41+H41,0),IF(H40-H41&lt;0,H41-H40+D40,0))</f>
        <v>5166</v>
      </c>
      <c r="E42" s="92" t="s">
        <v>278</v>
      </c>
      <c r="F42" s="120" t="s">
        <v>277</v>
      </c>
      <c r="G42" s="459">
        <f>IF(C40=0,IF(G40-G41&gt;0,G40-G41+C41,0),IF(C40-C41&lt;0,C41-C40+G41,0))</f>
        <v>0</v>
      </c>
      <c r="H42" s="459">
        <f>IF(D40=0,IF(H40-H41&gt;0,H40-H41+D41,0),IF(D40-D41&lt;0,D41-D40+H41,0))</f>
        <v>0</v>
      </c>
    </row>
    <row r="43" spans="1:8" ht="12.75" thickBot="1">
      <c r="A43" s="510" t="s">
        <v>190</v>
      </c>
      <c r="B43" s="511" t="s">
        <v>189</v>
      </c>
      <c r="C43" s="512">
        <f>C34+C36+C40</f>
        <v>17526</v>
      </c>
      <c r="D43" s="512">
        <f>D34+D36+D40</f>
        <v>13880</v>
      </c>
      <c r="E43" s="513" t="s">
        <v>281</v>
      </c>
      <c r="F43" s="514" t="s">
        <v>280</v>
      </c>
      <c r="G43" s="512">
        <f>G40+G34</f>
        <v>17526</v>
      </c>
      <c r="H43" s="512">
        <f>H40+H34</f>
        <v>13880</v>
      </c>
    </row>
    <row r="44" spans="1:8" ht="12">
      <c r="A44" s="88"/>
      <c r="B44" s="121"/>
      <c r="C44" s="122"/>
      <c r="D44" s="122"/>
      <c r="E44" s="123"/>
      <c r="F44" s="124"/>
      <c r="G44" s="122"/>
      <c r="H44" s="122"/>
    </row>
    <row r="45" spans="1:8" ht="12">
      <c r="A45" s="88"/>
      <c r="B45" s="121"/>
      <c r="C45" s="122"/>
      <c r="D45" s="122"/>
      <c r="E45" s="123"/>
      <c r="F45" s="124"/>
      <c r="G45" s="122"/>
      <c r="H45" s="122"/>
    </row>
    <row r="46" spans="1:8" ht="12">
      <c r="A46" s="692" t="s">
        <v>530</v>
      </c>
      <c r="B46" s="692"/>
      <c r="C46" s="692"/>
      <c r="D46" s="692"/>
      <c r="E46" s="692"/>
      <c r="F46" s="124"/>
      <c r="G46" s="122"/>
      <c r="H46" s="122"/>
    </row>
    <row r="47" spans="1:8" ht="12">
      <c r="A47" s="88"/>
      <c r="B47" s="121"/>
      <c r="C47" s="122"/>
      <c r="D47" s="122"/>
      <c r="E47" s="123"/>
      <c r="F47" s="124"/>
      <c r="G47" s="122"/>
      <c r="H47" s="122"/>
    </row>
    <row r="48" spans="1:8" ht="12">
      <c r="A48" s="88"/>
      <c r="B48" s="121"/>
      <c r="C48" s="122"/>
      <c r="D48" s="122"/>
      <c r="E48" s="123"/>
      <c r="F48" s="124"/>
      <c r="G48" s="122"/>
      <c r="H48" s="122"/>
    </row>
    <row r="49" spans="1:8" ht="12">
      <c r="A49" s="125" t="s">
        <v>525</v>
      </c>
      <c r="B49" s="297"/>
      <c r="C49" s="126" t="s">
        <v>531</v>
      </c>
      <c r="D49" s="693"/>
      <c r="E49" s="693"/>
      <c r="F49" s="693"/>
      <c r="G49" s="693"/>
      <c r="H49" s="693"/>
    </row>
    <row r="50" spans="1:8" ht="12">
      <c r="A50" s="453" t="str">
        <f>'справка №1-БАЛАНС КФН'!A98</f>
        <v>           26.02.2015 г.</v>
      </c>
      <c r="B50" s="128"/>
      <c r="C50" s="122"/>
      <c r="D50" s="122"/>
      <c r="E50" s="124"/>
      <c r="F50" s="124"/>
      <c r="G50" s="129"/>
      <c r="H50" s="129"/>
    </row>
    <row r="51" spans="1:8" ht="12">
      <c r="A51" s="127"/>
      <c r="B51" s="128"/>
      <c r="C51" s="130" t="s">
        <v>532</v>
      </c>
      <c r="D51" s="688"/>
      <c r="E51" s="688"/>
      <c r="F51" s="688"/>
      <c r="G51" s="688"/>
      <c r="H51" s="688"/>
    </row>
    <row r="52" spans="1:8" ht="12">
      <c r="A52" s="131"/>
      <c r="B52" s="124"/>
      <c r="C52" s="122"/>
      <c r="D52" s="122"/>
      <c r="E52" s="124"/>
      <c r="F52" s="124"/>
      <c r="G52" s="129"/>
      <c r="H52" s="129"/>
    </row>
  </sheetData>
  <sheetProtection/>
  <mergeCells count="8">
    <mergeCell ref="A1:H1"/>
    <mergeCell ref="D51:H51"/>
    <mergeCell ref="B2:E2"/>
    <mergeCell ref="F2:G2"/>
    <mergeCell ref="B3:E3"/>
    <mergeCell ref="B4:D4"/>
    <mergeCell ref="A46:E46"/>
    <mergeCell ref="D49:H49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 IO38:IP38 C62437:D62437 IO62437:IP62437">
      <formula1>-999999999999999</formula1>
      <formula2>999999999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67.8515625" style="134" customWidth="1"/>
    <col min="2" max="2" width="17.57421875" style="134" customWidth="1"/>
    <col min="3" max="3" width="18.57421875" style="307" bestFit="1" customWidth="1"/>
    <col min="4" max="4" width="17.421875" style="307" customWidth="1"/>
    <col min="5" max="190" width="9.28125" style="134" customWidth="1"/>
    <col min="191" max="191" width="69.8515625" style="134" customWidth="1"/>
    <col min="192" max="192" width="36.140625" style="134" customWidth="1"/>
    <col min="193" max="193" width="22.140625" style="134" customWidth="1"/>
    <col min="194" max="194" width="21.28125" style="134" customWidth="1"/>
    <col min="195" max="195" width="10.140625" style="134" customWidth="1"/>
    <col min="196" max="196" width="12.00390625" style="134" customWidth="1"/>
    <col min="197" max="16384" width="9.28125" style="134" customWidth="1"/>
  </cols>
  <sheetData>
    <row r="1" spans="1:4" ht="12">
      <c r="A1" s="133"/>
      <c r="B1" s="133"/>
      <c r="C1" s="300"/>
      <c r="D1" s="300"/>
    </row>
    <row r="2" spans="1:4" ht="12">
      <c r="A2" s="135" t="s">
        <v>533</v>
      </c>
      <c r="B2" s="135"/>
      <c r="C2" s="301"/>
      <c r="D2" s="301"/>
    </row>
    <row r="3" spans="1:4" ht="15" customHeight="1">
      <c r="A3" s="136"/>
      <c r="B3" s="136"/>
      <c r="C3" s="302"/>
      <c r="D3" s="302"/>
    </row>
    <row r="4" spans="1:4" ht="15" customHeight="1">
      <c r="A4" s="137" t="s">
        <v>418</v>
      </c>
      <c r="B4" s="137" t="s">
        <v>415</v>
      </c>
      <c r="C4" s="316" t="s">
        <v>419</v>
      </c>
      <c r="D4" s="317">
        <v>175330487</v>
      </c>
    </row>
    <row r="5" spans="1:4" ht="15">
      <c r="A5" s="137" t="s">
        <v>420</v>
      </c>
      <c r="B5" s="137" t="s">
        <v>853</v>
      </c>
      <c r="C5" s="308" t="s">
        <v>421</v>
      </c>
      <c r="D5" s="317">
        <v>1596</v>
      </c>
    </row>
    <row r="6" spans="1:4" ht="12" customHeight="1">
      <c r="A6" s="138" t="s">
        <v>422</v>
      </c>
      <c r="B6" s="139" t="str">
        <f>'справка №1-БАЛАНС КФН'!E5</f>
        <v>01.01.2015 - 31.12.2015</v>
      </c>
      <c r="C6" s="309"/>
      <c r="D6" s="303" t="s">
        <v>529</v>
      </c>
    </row>
    <row r="7" spans="1:4" ht="12" customHeight="1" thickBot="1">
      <c r="A7" s="138"/>
      <c r="B7" s="139"/>
      <c r="C7" s="309"/>
      <c r="D7" s="380"/>
    </row>
    <row r="8" spans="1:4" ht="33.75" customHeight="1">
      <c r="A8" s="515" t="s">
        <v>535</v>
      </c>
      <c r="B8" s="516" t="s">
        <v>425</v>
      </c>
      <c r="C8" s="516" t="s">
        <v>426</v>
      </c>
      <c r="D8" s="517" t="s">
        <v>430</v>
      </c>
    </row>
    <row r="9" spans="1:4" ht="12">
      <c r="A9" s="518" t="s">
        <v>18</v>
      </c>
      <c r="B9" s="141" t="s">
        <v>416</v>
      </c>
      <c r="C9" s="304">
        <v>1</v>
      </c>
      <c r="D9" s="519">
        <v>2</v>
      </c>
    </row>
    <row r="10" spans="1:4" ht="12">
      <c r="A10" s="520" t="s">
        <v>536</v>
      </c>
      <c r="B10" s="375"/>
      <c r="C10" s="305"/>
      <c r="D10" s="521"/>
    </row>
    <row r="11" spans="1:4" ht="12">
      <c r="A11" s="522" t="s">
        <v>537</v>
      </c>
      <c r="B11" s="143" t="s">
        <v>7</v>
      </c>
      <c r="C11" s="462">
        <v>45047</v>
      </c>
      <c r="D11" s="523">
        <v>30136</v>
      </c>
    </row>
    <row r="12" spans="1:4" ht="12">
      <c r="A12" s="522" t="s">
        <v>538</v>
      </c>
      <c r="B12" s="143" t="s">
        <v>15</v>
      </c>
      <c r="C12" s="462">
        <v>-41899</v>
      </c>
      <c r="D12" s="523">
        <v>-37165</v>
      </c>
    </row>
    <row r="13" spans="1:4" ht="12">
      <c r="A13" s="522" t="s">
        <v>539</v>
      </c>
      <c r="B13" s="143" t="s">
        <v>24</v>
      </c>
      <c r="C13" s="462"/>
      <c r="D13" s="523"/>
    </row>
    <row r="14" spans="1:4" ht="12" customHeight="1">
      <c r="A14" s="522" t="s">
        <v>540</v>
      </c>
      <c r="B14" s="143" t="s">
        <v>32</v>
      </c>
      <c r="C14" s="462">
        <v>-2239</v>
      </c>
      <c r="D14" s="523">
        <v>-1529</v>
      </c>
    </row>
    <row r="15" spans="1:4" ht="14.25" customHeight="1">
      <c r="A15" s="522" t="s">
        <v>541</v>
      </c>
      <c r="B15" s="143" t="s">
        <v>39</v>
      </c>
      <c r="C15" s="462">
        <v>-162</v>
      </c>
      <c r="D15" s="523">
        <v>-9</v>
      </c>
    </row>
    <row r="16" spans="1:4" ht="12">
      <c r="A16" s="522" t="s">
        <v>542</v>
      </c>
      <c r="B16" s="143" t="s">
        <v>46</v>
      </c>
      <c r="C16" s="462">
        <v>-602</v>
      </c>
      <c r="D16" s="523">
        <v>-408</v>
      </c>
    </row>
    <row r="17" spans="1:4" ht="12">
      <c r="A17" s="522" t="s">
        <v>868</v>
      </c>
      <c r="B17" s="143" t="s">
        <v>54</v>
      </c>
      <c r="C17" s="462">
        <v>3856</v>
      </c>
      <c r="D17" s="523">
        <v>9588</v>
      </c>
    </row>
    <row r="18" spans="1:4" ht="12">
      <c r="A18" s="522" t="s">
        <v>543</v>
      </c>
      <c r="B18" s="143" t="s">
        <v>61</v>
      </c>
      <c r="C18" s="462">
        <v>-198</v>
      </c>
      <c r="D18" s="523">
        <v>-209</v>
      </c>
    </row>
    <row r="19" spans="1:4" ht="12">
      <c r="A19" s="522" t="s">
        <v>544</v>
      </c>
      <c r="B19" s="143" t="s">
        <v>69</v>
      </c>
      <c r="C19" s="462">
        <v>-3</v>
      </c>
      <c r="D19" s="523"/>
    </row>
    <row r="20" spans="1:4" ht="12">
      <c r="A20" s="522" t="s">
        <v>545</v>
      </c>
      <c r="B20" s="143" t="s">
        <v>75</v>
      </c>
      <c r="C20" s="462">
        <v>36</v>
      </c>
      <c r="D20" s="523">
        <v>-247</v>
      </c>
    </row>
    <row r="21" spans="1:4" ht="12">
      <c r="A21" s="524" t="s">
        <v>546</v>
      </c>
      <c r="B21" s="376" t="s">
        <v>85</v>
      </c>
      <c r="C21" s="463">
        <f>SUM(C11:C20)</f>
        <v>3836</v>
      </c>
      <c r="D21" s="525">
        <f>SUM(D11:D20)</f>
        <v>157</v>
      </c>
    </row>
    <row r="22" spans="1:4" ht="12">
      <c r="A22" s="520" t="s">
        <v>547</v>
      </c>
      <c r="B22" s="377"/>
      <c r="C22" s="464"/>
      <c r="D22" s="526"/>
    </row>
    <row r="23" spans="1:4" ht="12">
      <c r="A23" s="522" t="s">
        <v>548</v>
      </c>
      <c r="B23" s="143" t="s">
        <v>99</v>
      </c>
      <c r="C23" s="462">
        <v>-146</v>
      </c>
      <c r="D23" s="523">
        <v>-142</v>
      </c>
    </row>
    <row r="24" spans="1:4" ht="12">
      <c r="A24" s="522" t="s">
        <v>549</v>
      </c>
      <c r="B24" s="143" t="s">
        <v>102</v>
      </c>
      <c r="C24" s="462"/>
      <c r="D24" s="523"/>
    </row>
    <row r="25" spans="1:4" ht="12">
      <c r="A25" s="522" t="s">
        <v>550</v>
      </c>
      <c r="B25" s="143" t="s">
        <v>107</v>
      </c>
      <c r="C25" s="462"/>
      <c r="D25" s="523">
        <v>-554</v>
      </c>
    </row>
    <row r="26" spans="1:4" ht="13.5" customHeight="1">
      <c r="A26" s="522" t="s">
        <v>551</v>
      </c>
      <c r="B26" s="143" t="s">
        <v>111</v>
      </c>
      <c r="C26" s="462">
        <v>215</v>
      </c>
      <c r="D26" s="523">
        <v>762</v>
      </c>
    </row>
    <row r="27" spans="1:4" ht="12">
      <c r="A27" s="522" t="s">
        <v>552</v>
      </c>
      <c r="B27" s="143" t="s">
        <v>113</v>
      </c>
      <c r="C27" s="462">
        <v>1</v>
      </c>
      <c r="D27" s="523">
        <v>62</v>
      </c>
    </row>
    <row r="28" spans="1:4" ht="12">
      <c r="A28" s="522" t="s">
        <v>553</v>
      </c>
      <c r="B28" s="143" t="s">
        <v>116</v>
      </c>
      <c r="C28" s="462">
        <v>-1010</v>
      </c>
      <c r="D28" s="523"/>
    </row>
    <row r="29" spans="1:4" ht="12">
      <c r="A29" s="522" t="s">
        <v>554</v>
      </c>
      <c r="B29" s="143" t="s">
        <v>119</v>
      </c>
      <c r="C29" s="462"/>
      <c r="D29" s="523">
        <v>5</v>
      </c>
    </row>
    <row r="30" spans="1:4" ht="12">
      <c r="A30" s="522" t="s">
        <v>555</v>
      </c>
      <c r="B30" s="143" t="s">
        <v>124</v>
      </c>
      <c r="C30" s="462"/>
      <c r="D30" s="523"/>
    </row>
    <row r="31" spans="1:4" ht="12">
      <c r="A31" s="522" t="s">
        <v>544</v>
      </c>
      <c r="B31" s="143" t="s">
        <v>128</v>
      </c>
      <c r="C31" s="462"/>
      <c r="D31" s="523"/>
    </row>
    <row r="32" spans="1:4" ht="12">
      <c r="A32" s="522" t="s">
        <v>556</v>
      </c>
      <c r="B32" s="143" t="s">
        <v>131</v>
      </c>
      <c r="C32" s="462"/>
      <c r="D32" s="523"/>
    </row>
    <row r="33" spans="1:4" ht="12">
      <c r="A33" s="524" t="s">
        <v>557</v>
      </c>
      <c r="B33" s="376" t="s">
        <v>134</v>
      </c>
      <c r="C33" s="463">
        <f>SUM(C23:C32)</f>
        <v>-940</v>
      </c>
      <c r="D33" s="525">
        <f>SUM(D23:D32)</f>
        <v>133</v>
      </c>
    </row>
    <row r="34" spans="1:4" ht="12">
      <c r="A34" s="520" t="s">
        <v>558</v>
      </c>
      <c r="B34" s="377"/>
      <c r="C34" s="464"/>
      <c r="D34" s="526"/>
    </row>
    <row r="35" spans="1:4" ht="12">
      <c r="A35" s="522" t="s">
        <v>559</v>
      </c>
      <c r="B35" s="143" t="s">
        <v>138</v>
      </c>
      <c r="C35" s="462"/>
      <c r="D35" s="523"/>
    </row>
    <row r="36" spans="1:4" ht="12">
      <c r="A36" s="522" t="s">
        <v>560</v>
      </c>
      <c r="B36" s="143" t="s">
        <v>140</v>
      </c>
      <c r="C36" s="462"/>
      <c r="D36" s="523"/>
    </row>
    <row r="37" spans="1:4" ht="12">
      <c r="A37" s="522" t="s">
        <v>561</v>
      </c>
      <c r="B37" s="143" t="s">
        <v>144</v>
      </c>
      <c r="C37" s="462">
        <v>3565</v>
      </c>
      <c r="D37" s="523">
        <v>1986</v>
      </c>
    </row>
    <row r="38" spans="1:4" ht="12">
      <c r="A38" s="522" t="s">
        <v>562</v>
      </c>
      <c r="B38" s="143" t="s">
        <v>149</v>
      </c>
      <c r="C38" s="462">
        <v>-3354</v>
      </c>
      <c r="D38" s="523">
        <v>-1647</v>
      </c>
    </row>
    <row r="39" spans="1:4" ht="12">
      <c r="A39" s="522" t="s">
        <v>563</v>
      </c>
      <c r="B39" s="143" t="s">
        <v>152</v>
      </c>
      <c r="C39" s="462">
        <v>-41</v>
      </c>
      <c r="D39" s="523"/>
    </row>
    <row r="40" spans="1:4" ht="12">
      <c r="A40" s="522" t="s">
        <v>564</v>
      </c>
      <c r="B40" s="143" t="s">
        <v>157</v>
      </c>
      <c r="C40" s="462">
        <v>-559</v>
      </c>
      <c r="D40" s="523">
        <v>-267</v>
      </c>
    </row>
    <row r="41" spans="1:4" ht="12">
      <c r="A41" s="522" t="s">
        <v>565</v>
      </c>
      <c r="B41" s="143" t="s">
        <v>162</v>
      </c>
      <c r="C41" s="462">
        <v>-1300</v>
      </c>
      <c r="D41" s="523"/>
    </row>
    <row r="42" spans="1:4" ht="12">
      <c r="A42" s="522" t="s">
        <v>566</v>
      </c>
      <c r="B42" s="143" t="s">
        <v>165</v>
      </c>
      <c r="C42" s="462"/>
      <c r="D42" s="523">
        <v>-36</v>
      </c>
    </row>
    <row r="43" spans="1:4" ht="12">
      <c r="A43" s="524" t="s">
        <v>567</v>
      </c>
      <c r="B43" s="376" t="s">
        <v>168</v>
      </c>
      <c r="C43" s="463">
        <f>SUM(C35:C42)</f>
        <v>-1689</v>
      </c>
      <c r="D43" s="525">
        <f>SUM(D35:D42)</f>
        <v>36</v>
      </c>
    </row>
    <row r="44" spans="1:4" ht="12">
      <c r="A44" s="527" t="s">
        <v>568</v>
      </c>
      <c r="B44" s="376" t="s">
        <v>172</v>
      </c>
      <c r="C44" s="464">
        <f>C43+C33+C21</f>
        <v>1207</v>
      </c>
      <c r="D44" s="526">
        <f>D43+D33+D21</f>
        <v>326</v>
      </c>
    </row>
    <row r="45" spans="1:4" ht="12">
      <c r="A45" s="520" t="s">
        <v>569</v>
      </c>
      <c r="B45" s="377" t="s">
        <v>176</v>
      </c>
      <c r="C45" s="462">
        <v>744</v>
      </c>
      <c r="D45" s="523">
        <v>418</v>
      </c>
    </row>
    <row r="46" spans="1:4" ht="12">
      <c r="A46" s="520" t="s">
        <v>570</v>
      </c>
      <c r="B46" s="377" t="s">
        <v>180</v>
      </c>
      <c r="C46" s="464">
        <f>C45+C44</f>
        <v>1951</v>
      </c>
      <c r="D46" s="526">
        <f>D45+D44</f>
        <v>744</v>
      </c>
    </row>
    <row r="47" spans="1:4" ht="12">
      <c r="A47" s="522" t="s">
        <v>571</v>
      </c>
      <c r="B47" s="377" t="s">
        <v>184</v>
      </c>
      <c r="C47" s="462">
        <v>1721</v>
      </c>
      <c r="D47" s="523">
        <v>711</v>
      </c>
    </row>
    <row r="48" spans="1:4" ht="12.75" thickBot="1">
      <c r="A48" s="528" t="s">
        <v>572</v>
      </c>
      <c r="B48" s="529" t="s">
        <v>188</v>
      </c>
      <c r="C48" s="530"/>
      <c r="D48" s="531"/>
    </row>
    <row r="49" spans="1:4" ht="12">
      <c r="A49" s="142"/>
      <c r="B49" s="373"/>
      <c r="C49" s="374"/>
      <c r="D49" s="374"/>
    </row>
    <row r="50" spans="2:4" ht="12">
      <c r="B50" s="145"/>
      <c r="C50" s="389"/>
      <c r="D50" s="306"/>
    </row>
    <row r="51" spans="1:4" ht="12">
      <c r="A51" s="144" t="s">
        <v>525</v>
      </c>
      <c r="B51" s="145" t="s">
        <v>864</v>
      </c>
      <c r="C51" s="388"/>
      <c r="D51" s="388"/>
    </row>
    <row r="52" spans="1:4" ht="12">
      <c r="A52" s="367" t="str">
        <f>'справка №1-БАЛАНС КФН'!A98</f>
        <v>           26.02.2015 г.</v>
      </c>
      <c r="B52" s="133"/>
      <c r="C52" s="300"/>
      <c r="D52" s="300"/>
    </row>
    <row r="53" spans="1:4" ht="12">
      <c r="A53" s="133"/>
      <c r="B53" s="145" t="s">
        <v>863</v>
      </c>
      <c r="C53" s="368"/>
      <c r="D53" s="368"/>
    </row>
    <row r="54" spans="1:4" ht="12">
      <c r="A54" s="133"/>
      <c r="B54" s="133"/>
      <c r="C54" s="300"/>
      <c r="D54" s="300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 GK47:GL48 C63705:D63706 GK63705:GL6370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:D32 GK35:GL42 C63693:D63700 GK63693:GL63700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M1"/>
    </sheetView>
  </sheetViews>
  <sheetFormatPr defaultColWidth="9.28125" defaultRowHeight="15"/>
  <cols>
    <col min="1" max="1" width="48.00390625" style="175" customWidth="1"/>
    <col min="2" max="2" width="8.28125" style="176" customWidth="1"/>
    <col min="3" max="3" width="9.140625" style="146" customWidth="1"/>
    <col min="4" max="4" width="9.28125" style="146" customWidth="1"/>
    <col min="5" max="5" width="8.7109375" style="146" customWidth="1"/>
    <col min="6" max="6" width="17.7109375" style="146" customWidth="1"/>
    <col min="7" max="7" width="9.7109375" style="146" customWidth="1"/>
    <col min="8" max="8" width="7.421875" style="146" customWidth="1"/>
    <col min="9" max="9" width="8.28125" style="146" customWidth="1"/>
    <col min="10" max="10" width="8.00390625" style="146" customWidth="1"/>
    <col min="11" max="11" width="11.140625" style="146" customWidth="1"/>
    <col min="12" max="12" width="12.8515625" style="146" customWidth="1"/>
    <col min="13" max="13" width="12.57421875" style="146" bestFit="1" customWidth="1"/>
    <col min="14" max="209" width="9.28125" style="146" customWidth="1"/>
    <col min="210" max="210" width="48.421875" style="146" customWidth="1"/>
    <col min="211" max="211" width="8.28125" style="146" customWidth="1"/>
    <col min="212" max="212" width="9.140625" style="146" customWidth="1"/>
    <col min="213" max="213" width="9.28125" style="146" customWidth="1"/>
    <col min="214" max="214" width="8.7109375" style="146" customWidth="1"/>
    <col min="215" max="215" width="7.421875" style="146" customWidth="1"/>
    <col min="216" max="216" width="9.7109375" style="146" customWidth="1"/>
    <col min="217" max="217" width="7.421875" style="146" customWidth="1"/>
    <col min="218" max="218" width="8.28125" style="146" customWidth="1"/>
    <col min="219" max="219" width="8.00390625" style="146" customWidth="1"/>
    <col min="220" max="220" width="11.140625" style="146" customWidth="1"/>
    <col min="221" max="221" width="12.8515625" style="146" customWidth="1"/>
    <col min="222" max="222" width="15.8515625" style="146" customWidth="1"/>
    <col min="223" max="223" width="11.00390625" style="146" customWidth="1"/>
    <col min="224" max="16384" width="9.28125" style="146" customWidth="1"/>
  </cols>
  <sheetData>
    <row r="1" spans="1:13" s="147" customFormat="1" ht="24" customHeight="1">
      <c r="A1" s="696" t="s">
        <v>573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</row>
    <row r="2" spans="1:13" s="147" customFormat="1" ht="12">
      <c r="A2" s="148"/>
      <c r="B2" s="149"/>
      <c r="C2" s="150"/>
      <c r="D2" s="150"/>
      <c r="E2" s="150"/>
      <c r="F2" s="150"/>
      <c r="G2" s="150"/>
      <c r="H2" s="150"/>
      <c r="I2" s="150"/>
      <c r="J2" s="150"/>
      <c r="K2" s="151"/>
      <c r="L2" s="151"/>
      <c r="M2" s="151"/>
    </row>
    <row r="3" spans="1:13" s="147" customFormat="1" ht="15" customHeight="1">
      <c r="A3" s="85" t="s">
        <v>418</v>
      </c>
      <c r="B3" s="697" t="s">
        <v>415</v>
      </c>
      <c r="C3" s="697"/>
      <c r="D3" s="697"/>
      <c r="E3" s="697"/>
      <c r="F3" s="697"/>
      <c r="G3" s="697"/>
      <c r="H3" s="697"/>
      <c r="I3" s="697"/>
      <c r="J3" s="150"/>
      <c r="K3" s="698" t="s">
        <v>854</v>
      </c>
      <c r="L3" s="698"/>
      <c r="M3" s="317">
        <v>175330487</v>
      </c>
    </row>
    <row r="4" spans="1:13" s="147" customFormat="1" ht="13.5" customHeight="1">
      <c r="A4" s="85" t="s">
        <v>574</v>
      </c>
      <c r="B4" s="697" t="s">
        <v>853</v>
      </c>
      <c r="C4" s="697"/>
      <c r="D4" s="697"/>
      <c r="E4" s="697"/>
      <c r="F4" s="697"/>
      <c r="G4" s="697"/>
      <c r="H4" s="697"/>
      <c r="I4" s="697"/>
      <c r="J4" s="153"/>
      <c r="K4" s="698" t="s">
        <v>421</v>
      </c>
      <c r="L4" s="698"/>
      <c r="M4" s="152">
        <v>1596</v>
      </c>
    </row>
    <row r="5" spans="1:13" s="147" customFormat="1" ht="12.75" customHeight="1">
      <c r="A5" s="85" t="s">
        <v>422</v>
      </c>
      <c r="B5" s="699" t="str">
        <f>'справка №1-БАЛАНС КФН'!E5</f>
        <v>01.01.2015 - 31.12.2015</v>
      </c>
      <c r="C5" s="699"/>
      <c r="D5" s="699"/>
      <c r="E5" s="699"/>
      <c r="F5" s="154"/>
      <c r="G5" s="154"/>
      <c r="H5" s="154"/>
      <c r="I5" s="154"/>
      <c r="J5" s="154"/>
      <c r="K5" s="155"/>
      <c r="L5" s="140"/>
      <c r="M5" s="372" t="s">
        <v>423</v>
      </c>
    </row>
    <row r="6" spans="1:13" s="147" customFormat="1" ht="12.75" customHeight="1" thickBot="1">
      <c r="A6" s="85"/>
      <c r="B6" s="362"/>
      <c r="C6" s="362"/>
      <c r="D6" s="393"/>
      <c r="E6" s="393"/>
      <c r="F6" s="154"/>
      <c r="G6" s="154"/>
      <c r="H6" s="154"/>
      <c r="I6" s="154"/>
      <c r="J6" s="154"/>
      <c r="K6" s="155"/>
      <c r="L6" s="140"/>
      <c r="M6" s="156"/>
    </row>
    <row r="7" spans="1:13" s="157" customFormat="1" ht="21.75" customHeight="1">
      <c r="A7" s="543"/>
      <c r="B7" s="544"/>
      <c r="C7" s="545"/>
      <c r="D7" s="546" t="s">
        <v>395</v>
      </c>
      <c r="E7" s="547"/>
      <c r="F7" s="547"/>
      <c r="G7" s="547"/>
      <c r="H7" s="547"/>
      <c r="I7" s="547" t="s">
        <v>575</v>
      </c>
      <c r="J7" s="548"/>
      <c r="K7" s="549"/>
      <c r="L7" s="545"/>
      <c r="M7" s="550"/>
    </row>
    <row r="8" spans="1:13" s="157" customFormat="1" ht="60">
      <c r="A8" s="551" t="s">
        <v>272</v>
      </c>
      <c r="B8" s="534" t="s">
        <v>5</v>
      </c>
      <c r="C8" s="535" t="s">
        <v>390</v>
      </c>
      <c r="D8" s="536" t="s">
        <v>576</v>
      </c>
      <c r="E8" s="532" t="s">
        <v>577</v>
      </c>
      <c r="F8" s="533" t="s">
        <v>578</v>
      </c>
      <c r="G8" s="533"/>
      <c r="H8" s="533"/>
      <c r="I8" s="532" t="s">
        <v>579</v>
      </c>
      <c r="J8" s="537" t="s">
        <v>580</v>
      </c>
      <c r="K8" s="535" t="s">
        <v>581</v>
      </c>
      <c r="L8" s="535" t="s">
        <v>4</v>
      </c>
      <c r="M8" s="552" t="s">
        <v>582</v>
      </c>
    </row>
    <row r="9" spans="1:13" s="157" customFormat="1" ht="22.5" customHeight="1">
      <c r="A9" s="553"/>
      <c r="B9" s="538"/>
      <c r="C9" s="539"/>
      <c r="D9" s="540"/>
      <c r="E9" s="539"/>
      <c r="F9" s="541" t="s">
        <v>583</v>
      </c>
      <c r="G9" s="541" t="s">
        <v>584</v>
      </c>
      <c r="H9" s="541" t="s">
        <v>585</v>
      </c>
      <c r="I9" s="539"/>
      <c r="J9" s="542"/>
      <c r="K9" s="539"/>
      <c r="L9" s="539"/>
      <c r="M9" s="554"/>
    </row>
    <row r="10" spans="1:13" s="157" customFormat="1" ht="12" customHeight="1">
      <c r="A10" s="555" t="s">
        <v>18</v>
      </c>
      <c r="B10" s="159"/>
      <c r="C10" s="160">
        <v>1</v>
      </c>
      <c r="D10" s="158">
        <v>2</v>
      </c>
      <c r="E10" s="158">
        <v>3</v>
      </c>
      <c r="F10" s="158">
        <v>4</v>
      </c>
      <c r="G10" s="158">
        <v>5</v>
      </c>
      <c r="H10" s="158">
        <v>6</v>
      </c>
      <c r="I10" s="158">
        <v>7</v>
      </c>
      <c r="J10" s="158">
        <v>8</v>
      </c>
      <c r="K10" s="160">
        <v>9</v>
      </c>
      <c r="L10" s="160">
        <v>10</v>
      </c>
      <c r="M10" s="556">
        <v>11</v>
      </c>
    </row>
    <row r="11" spans="1:13" s="157" customFormat="1" ht="12" customHeight="1">
      <c r="A11" s="555" t="s">
        <v>586</v>
      </c>
      <c r="B11" s="161"/>
      <c r="C11" s="162" t="s">
        <v>391</v>
      </c>
      <c r="D11" s="162" t="s">
        <v>391</v>
      </c>
      <c r="E11" s="163" t="s">
        <v>393</v>
      </c>
      <c r="F11" s="163" t="s">
        <v>396</v>
      </c>
      <c r="G11" s="163" t="s">
        <v>397</v>
      </c>
      <c r="H11" s="163" t="s">
        <v>398</v>
      </c>
      <c r="I11" s="163" t="s">
        <v>401</v>
      </c>
      <c r="J11" s="163" t="s">
        <v>402</v>
      </c>
      <c r="K11" s="164" t="s">
        <v>587</v>
      </c>
      <c r="L11" s="163" t="s">
        <v>407</v>
      </c>
      <c r="M11" s="557" t="s">
        <v>408</v>
      </c>
    </row>
    <row r="12" spans="1:13" ht="15.75" customHeight="1">
      <c r="A12" s="558" t="s">
        <v>588</v>
      </c>
      <c r="B12" s="161" t="s">
        <v>589</v>
      </c>
      <c r="C12" s="467">
        <v>5000</v>
      </c>
      <c r="D12" s="467">
        <v>0</v>
      </c>
      <c r="E12" s="467">
        <v>0</v>
      </c>
      <c r="F12" s="467">
        <v>500</v>
      </c>
      <c r="G12" s="467">
        <v>0</v>
      </c>
      <c r="H12" s="468"/>
      <c r="I12" s="467">
        <v>5470</v>
      </c>
      <c r="J12" s="467">
        <v>0</v>
      </c>
      <c r="K12" s="468"/>
      <c r="L12" s="467">
        <f>SUM(C12:K12)</f>
        <v>10970</v>
      </c>
      <c r="M12" s="559">
        <v>0</v>
      </c>
    </row>
    <row r="13" spans="1:13" ht="12.75" customHeight="1">
      <c r="A13" s="558" t="s">
        <v>590</v>
      </c>
      <c r="B13" s="161" t="s">
        <v>591</v>
      </c>
      <c r="C13" s="469">
        <f>C14+C15</f>
        <v>0</v>
      </c>
      <c r="D13" s="469">
        <f aca="true" t="shared" si="0" ref="D13:M13">D14+D15</f>
        <v>0</v>
      </c>
      <c r="E13" s="469">
        <f t="shared" si="0"/>
        <v>0</v>
      </c>
      <c r="F13" s="469">
        <v>0</v>
      </c>
      <c r="G13" s="469">
        <f t="shared" si="0"/>
        <v>0</v>
      </c>
      <c r="H13" s="469">
        <f t="shared" si="0"/>
        <v>0</v>
      </c>
      <c r="I13" s="469">
        <f t="shared" si="0"/>
        <v>0</v>
      </c>
      <c r="J13" s="469">
        <f t="shared" si="0"/>
        <v>0</v>
      </c>
      <c r="K13" s="469">
        <f t="shared" si="0"/>
        <v>0</v>
      </c>
      <c r="L13" s="469">
        <f aca="true" t="shared" si="1" ref="L13:L33">SUM(C13:K13)</f>
        <v>0</v>
      </c>
      <c r="M13" s="560">
        <f t="shared" si="0"/>
        <v>0</v>
      </c>
    </row>
    <row r="14" spans="1:13" ht="12.75" customHeight="1">
      <c r="A14" s="561" t="s">
        <v>592</v>
      </c>
      <c r="B14" s="163" t="s">
        <v>593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9">
        <f t="shared" si="1"/>
        <v>0</v>
      </c>
      <c r="M14" s="562"/>
    </row>
    <row r="15" spans="1:13" ht="12" customHeight="1">
      <c r="A15" s="561" t="s">
        <v>594</v>
      </c>
      <c r="B15" s="163" t="s">
        <v>595</v>
      </c>
      <c r="C15" s="466"/>
      <c r="D15" s="466"/>
      <c r="E15" s="466"/>
      <c r="F15" s="466"/>
      <c r="G15" s="466"/>
      <c r="H15" s="466"/>
      <c r="I15" s="466"/>
      <c r="J15" s="466"/>
      <c r="K15" s="466"/>
      <c r="L15" s="469">
        <f t="shared" si="1"/>
        <v>0</v>
      </c>
      <c r="M15" s="562"/>
    </row>
    <row r="16" spans="1:13" ht="12">
      <c r="A16" s="558" t="s">
        <v>596</v>
      </c>
      <c r="B16" s="161" t="s">
        <v>597</v>
      </c>
      <c r="C16" s="470">
        <f>C12+C13</f>
        <v>5000</v>
      </c>
      <c r="D16" s="470">
        <f aca="true" t="shared" si="2" ref="D16:M16">D12+D13</f>
        <v>0</v>
      </c>
      <c r="E16" s="470">
        <f t="shared" si="2"/>
        <v>0</v>
      </c>
      <c r="F16" s="470">
        <f t="shared" si="2"/>
        <v>500</v>
      </c>
      <c r="G16" s="470">
        <f t="shared" si="2"/>
        <v>0</v>
      </c>
      <c r="H16" s="470">
        <f t="shared" si="2"/>
        <v>0</v>
      </c>
      <c r="I16" s="470">
        <f t="shared" si="2"/>
        <v>5470</v>
      </c>
      <c r="J16" s="470">
        <f t="shared" si="2"/>
        <v>0</v>
      </c>
      <c r="K16" s="470">
        <f t="shared" si="2"/>
        <v>0</v>
      </c>
      <c r="L16" s="469">
        <f t="shared" si="1"/>
        <v>10970</v>
      </c>
      <c r="M16" s="563">
        <f t="shared" si="2"/>
        <v>0</v>
      </c>
    </row>
    <row r="17" spans="1:13" ht="12.75" customHeight="1">
      <c r="A17" s="558" t="s">
        <v>598</v>
      </c>
      <c r="B17" s="165" t="s">
        <v>599</v>
      </c>
      <c r="C17" s="465"/>
      <c r="D17" s="471"/>
      <c r="E17" s="471"/>
      <c r="F17" s="471"/>
      <c r="G17" s="471"/>
      <c r="H17" s="472"/>
      <c r="I17" s="465">
        <v>6523</v>
      </c>
      <c r="J17" s="473">
        <v>0</v>
      </c>
      <c r="K17" s="466"/>
      <c r="L17" s="469">
        <f t="shared" si="1"/>
        <v>6523</v>
      </c>
      <c r="M17" s="562"/>
    </row>
    <row r="18" spans="1:13" ht="12.75" customHeight="1">
      <c r="A18" s="561" t="s">
        <v>600</v>
      </c>
      <c r="B18" s="163" t="s">
        <v>601</v>
      </c>
      <c r="C18" s="474">
        <f>C19+C20</f>
        <v>0</v>
      </c>
      <c r="D18" s="474">
        <f aca="true" t="shared" si="3" ref="D18:K18">D19+D20</f>
        <v>0</v>
      </c>
      <c r="E18" s="474">
        <f t="shared" si="3"/>
        <v>0</v>
      </c>
      <c r="F18" s="474">
        <f t="shared" si="3"/>
        <v>3866</v>
      </c>
      <c r="G18" s="474">
        <f t="shared" si="3"/>
        <v>0</v>
      </c>
      <c r="H18" s="474">
        <f t="shared" si="3"/>
        <v>0</v>
      </c>
      <c r="I18" s="474">
        <f t="shared" si="3"/>
        <v>-5166</v>
      </c>
      <c r="J18" s="474">
        <f t="shared" si="3"/>
        <v>0</v>
      </c>
      <c r="K18" s="474">
        <f t="shared" si="3"/>
        <v>0</v>
      </c>
      <c r="L18" s="469">
        <f t="shared" si="1"/>
        <v>-1300</v>
      </c>
      <c r="M18" s="564">
        <f>M19+M20</f>
        <v>0</v>
      </c>
    </row>
    <row r="19" spans="1:13" ht="12" customHeight="1">
      <c r="A19" s="565" t="s">
        <v>602</v>
      </c>
      <c r="B19" s="166" t="s">
        <v>603</v>
      </c>
      <c r="C19" s="466"/>
      <c r="D19" s="466"/>
      <c r="E19" s="466"/>
      <c r="F19" s="466"/>
      <c r="G19" s="466"/>
      <c r="H19" s="466"/>
      <c r="I19" s="466">
        <v>-1300</v>
      </c>
      <c r="J19" s="466"/>
      <c r="K19" s="466"/>
      <c r="L19" s="469">
        <f t="shared" si="1"/>
        <v>-1300</v>
      </c>
      <c r="M19" s="562"/>
    </row>
    <row r="20" spans="1:13" ht="12" customHeight="1">
      <c r="A20" s="565" t="s">
        <v>604</v>
      </c>
      <c r="B20" s="166" t="s">
        <v>605</v>
      </c>
      <c r="C20" s="466">
        <v>0</v>
      </c>
      <c r="D20" s="466"/>
      <c r="E20" s="466"/>
      <c r="F20" s="466">
        <v>3866</v>
      </c>
      <c r="G20" s="466"/>
      <c r="H20" s="466"/>
      <c r="I20" s="466">
        <v>-3866</v>
      </c>
      <c r="J20" s="466"/>
      <c r="K20" s="466"/>
      <c r="L20" s="469">
        <f t="shared" si="1"/>
        <v>0</v>
      </c>
      <c r="M20" s="562"/>
    </row>
    <row r="21" spans="1:13" ht="12.75" customHeight="1">
      <c r="A21" s="561" t="s">
        <v>606</v>
      </c>
      <c r="B21" s="163" t="s">
        <v>607</v>
      </c>
      <c r="C21" s="466"/>
      <c r="D21" s="466"/>
      <c r="E21" s="466"/>
      <c r="F21" s="466"/>
      <c r="G21" s="466"/>
      <c r="H21" s="466"/>
      <c r="I21" s="466"/>
      <c r="J21" s="466"/>
      <c r="K21" s="466"/>
      <c r="L21" s="469">
        <f t="shared" si="1"/>
        <v>0</v>
      </c>
      <c r="M21" s="562"/>
    </row>
    <row r="22" spans="1:13" ht="23.25" customHeight="1">
      <c r="A22" s="561" t="s">
        <v>608</v>
      </c>
      <c r="B22" s="163" t="s">
        <v>609</v>
      </c>
      <c r="C22" s="469">
        <f>C23-C24</f>
        <v>0</v>
      </c>
      <c r="D22" s="469">
        <f aca="true" t="shared" si="4" ref="D22:M22">D23-D24</f>
        <v>0</v>
      </c>
      <c r="E22" s="469">
        <f t="shared" si="4"/>
        <v>0</v>
      </c>
      <c r="F22" s="469">
        <f t="shared" si="4"/>
        <v>0</v>
      </c>
      <c r="G22" s="469">
        <f t="shared" si="4"/>
        <v>0</v>
      </c>
      <c r="H22" s="469">
        <f t="shared" si="4"/>
        <v>0</v>
      </c>
      <c r="I22" s="469">
        <f t="shared" si="4"/>
        <v>0</v>
      </c>
      <c r="J22" s="469">
        <f t="shared" si="4"/>
        <v>0</v>
      </c>
      <c r="K22" s="469">
        <f t="shared" si="4"/>
        <v>0</v>
      </c>
      <c r="L22" s="469">
        <f t="shared" si="1"/>
        <v>0</v>
      </c>
      <c r="M22" s="560">
        <f t="shared" si="4"/>
        <v>0</v>
      </c>
    </row>
    <row r="23" spans="1:13" ht="12">
      <c r="A23" s="561" t="s">
        <v>610</v>
      </c>
      <c r="B23" s="163" t="s">
        <v>611</v>
      </c>
      <c r="C23" s="466"/>
      <c r="D23" s="466"/>
      <c r="E23" s="466"/>
      <c r="F23" s="466"/>
      <c r="G23" s="466"/>
      <c r="H23" s="466"/>
      <c r="I23" s="466"/>
      <c r="J23" s="466"/>
      <c r="K23" s="466"/>
      <c r="L23" s="469">
        <f t="shared" si="1"/>
        <v>0</v>
      </c>
      <c r="M23" s="562"/>
    </row>
    <row r="24" spans="1:13" ht="12">
      <c r="A24" s="561" t="s">
        <v>612</v>
      </c>
      <c r="B24" s="163" t="s">
        <v>613</v>
      </c>
      <c r="C24" s="466"/>
      <c r="D24" s="466"/>
      <c r="E24" s="466"/>
      <c r="F24" s="466"/>
      <c r="G24" s="466"/>
      <c r="H24" s="466"/>
      <c r="I24" s="466"/>
      <c r="J24" s="466"/>
      <c r="K24" s="466"/>
      <c r="L24" s="469">
        <f t="shared" si="1"/>
        <v>0</v>
      </c>
      <c r="M24" s="562"/>
    </row>
    <row r="25" spans="1:13" ht="22.5" customHeight="1">
      <c r="A25" s="561" t="s">
        <v>614</v>
      </c>
      <c r="B25" s="163" t="s">
        <v>615</v>
      </c>
      <c r="C25" s="469">
        <f>C26-C27</f>
        <v>0</v>
      </c>
      <c r="D25" s="469">
        <f aca="true" t="shared" si="5" ref="D25:M25">D26-D27</f>
        <v>0</v>
      </c>
      <c r="E25" s="469">
        <f t="shared" si="5"/>
        <v>0</v>
      </c>
      <c r="F25" s="469">
        <f t="shared" si="5"/>
        <v>0</v>
      </c>
      <c r="G25" s="469">
        <f t="shared" si="5"/>
        <v>0</v>
      </c>
      <c r="H25" s="469">
        <f t="shared" si="5"/>
        <v>0</v>
      </c>
      <c r="I25" s="469">
        <f t="shared" si="5"/>
        <v>0</v>
      </c>
      <c r="J25" s="469">
        <f t="shared" si="5"/>
        <v>0</v>
      </c>
      <c r="K25" s="469">
        <f t="shared" si="5"/>
        <v>0</v>
      </c>
      <c r="L25" s="469">
        <f t="shared" si="1"/>
        <v>0</v>
      </c>
      <c r="M25" s="560">
        <f t="shared" si="5"/>
        <v>0</v>
      </c>
    </row>
    <row r="26" spans="1:13" ht="12">
      <c r="A26" s="561" t="s">
        <v>610</v>
      </c>
      <c r="B26" s="163" t="s">
        <v>616</v>
      </c>
      <c r="C26" s="466"/>
      <c r="D26" s="466"/>
      <c r="E26" s="466"/>
      <c r="F26" s="466"/>
      <c r="G26" s="466"/>
      <c r="H26" s="466"/>
      <c r="I26" s="466"/>
      <c r="J26" s="466"/>
      <c r="K26" s="466"/>
      <c r="L26" s="469">
        <f t="shared" si="1"/>
        <v>0</v>
      </c>
      <c r="M26" s="562"/>
    </row>
    <row r="27" spans="1:13" ht="12">
      <c r="A27" s="561" t="s">
        <v>612</v>
      </c>
      <c r="B27" s="163" t="s">
        <v>617</v>
      </c>
      <c r="C27" s="466"/>
      <c r="D27" s="466"/>
      <c r="E27" s="466"/>
      <c r="F27" s="466"/>
      <c r="G27" s="466"/>
      <c r="H27" s="466"/>
      <c r="I27" s="466"/>
      <c r="J27" s="466"/>
      <c r="K27" s="466"/>
      <c r="L27" s="469">
        <f t="shared" si="1"/>
        <v>0</v>
      </c>
      <c r="M27" s="562"/>
    </row>
    <row r="28" spans="1:13" ht="12">
      <c r="A28" s="561" t="s">
        <v>618</v>
      </c>
      <c r="B28" s="163" t="s">
        <v>619</v>
      </c>
      <c r="C28" s="466"/>
      <c r="D28" s="466"/>
      <c r="E28" s="466"/>
      <c r="F28" s="466"/>
      <c r="G28" s="466"/>
      <c r="H28" s="466"/>
      <c r="I28" s="466"/>
      <c r="J28" s="466"/>
      <c r="K28" s="466"/>
      <c r="L28" s="469">
        <f t="shared" si="1"/>
        <v>0</v>
      </c>
      <c r="M28" s="562"/>
    </row>
    <row r="29" spans="1:13" ht="12">
      <c r="A29" s="561" t="s">
        <v>620</v>
      </c>
      <c r="B29" s="163" t="s">
        <v>621</v>
      </c>
      <c r="C29" s="466"/>
      <c r="D29" s="466"/>
      <c r="E29" s="466"/>
      <c r="F29" s="466"/>
      <c r="G29" s="466"/>
      <c r="H29" s="466"/>
      <c r="I29" s="466"/>
      <c r="J29" s="466"/>
      <c r="K29" s="466"/>
      <c r="L29" s="469">
        <f t="shared" si="1"/>
        <v>0</v>
      </c>
      <c r="M29" s="562"/>
    </row>
    <row r="30" spans="1:13" ht="14.25" customHeight="1">
      <c r="A30" s="558" t="s">
        <v>622</v>
      </c>
      <c r="B30" s="161" t="s">
        <v>623</v>
      </c>
      <c r="C30" s="469">
        <f>C18+C21+C22+C25+C29+C28+C16+C17</f>
        <v>5000</v>
      </c>
      <c r="D30" s="469">
        <f aca="true" t="shared" si="6" ref="D30:M30">D18+D21+D22+D25+D29+D28+D16+D17</f>
        <v>0</v>
      </c>
      <c r="E30" s="469">
        <f t="shared" si="6"/>
        <v>0</v>
      </c>
      <c r="F30" s="469">
        <f t="shared" si="6"/>
        <v>4366</v>
      </c>
      <c r="G30" s="469">
        <f t="shared" si="6"/>
        <v>0</v>
      </c>
      <c r="H30" s="469">
        <f t="shared" si="6"/>
        <v>0</v>
      </c>
      <c r="I30" s="469">
        <f t="shared" si="6"/>
        <v>6827</v>
      </c>
      <c r="J30" s="469">
        <f t="shared" si="6"/>
        <v>0</v>
      </c>
      <c r="K30" s="469">
        <f t="shared" si="6"/>
        <v>0</v>
      </c>
      <c r="L30" s="469">
        <f t="shared" si="1"/>
        <v>16193</v>
      </c>
      <c r="M30" s="560">
        <f t="shared" si="6"/>
        <v>0</v>
      </c>
    </row>
    <row r="31" spans="1:13" ht="23.25" customHeight="1">
      <c r="A31" s="561" t="s">
        <v>624</v>
      </c>
      <c r="B31" s="163" t="s">
        <v>625</v>
      </c>
      <c r="C31" s="466"/>
      <c r="D31" s="466"/>
      <c r="E31" s="466"/>
      <c r="F31" s="466"/>
      <c r="G31" s="466"/>
      <c r="H31" s="466"/>
      <c r="I31" s="466"/>
      <c r="J31" s="466"/>
      <c r="K31" s="466"/>
      <c r="L31" s="469">
        <f t="shared" si="1"/>
        <v>0</v>
      </c>
      <c r="M31" s="562"/>
    </row>
    <row r="32" spans="1:13" ht="24" customHeight="1">
      <c r="A32" s="561" t="s">
        <v>626</v>
      </c>
      <c r="B32" s="163" t="s">
        <v>627</v>
      </c>
      <c r="C32" s="466"/>
      <c r="D32" s="466"/>
      <c r="E32" s="466"/>
      <c r="F32" s="466"/>
      <c r="G32" s="466"/>
      <c r="H32" s="466"/>
      <c r="I32" s="466"/>
      <c r="J32" s="466"/>
      <c r="K32" s="466"/>
      <c r="L32" s="469">
        <f t="shared" si="1"/>
        <v>0</v>
      </c>
      <c r="M32" s="562"/>
    </row>
    <row r="33" spans="1:13" ht="21" customHeight="1" thickBot="1">
      <c r="A33" s="566" t="s">
        <v>867</v>
      </c>
      <c r="B33" s="567" t="s">
        <v>628</v>
      </c>
      <c r="C33" s="568">
        <f aca="true" t="shared" si="7" ref="C33:K33">C30+C31+C32</f>
        <v>5000</v>
      </c>
      <c r="D33" s="568">
        <f t="shared" si="7"/>
        <v>0</v>
      </c>
      <c r="E33" s="568">
        <f t="shared" si="7"/>
        <v>0</v>
      </c>
      <c r="F33" s="568">
        <f t="shared" si="7"/>
        <v>4366</v>
      </c>
      <c r="G33" s="568">
        <f t="shared" si="7"/>
        <v>0</v>
      </c>
      <c r="H33" s="568">
        <f t="shared" si="7"/>
        <v>0</v>
      </c>
      <c r="I33" s="568">
        <f t="shared" si="7"/>
        <v>6827</v>
      </c>
      <c r="J33" s="568">
        <f t="shared" si="7"/>
        <v>0</v>
      </c>
      <c r="K33" s="568">
        <f t="shared" si="7"/>
        <v>0</v>
      </c>
      <c r="L33" s="568">
        <f t="shared" si="1"/>
        <v>16193</v>
      </c>
      <c r="M33" s="569">
        <f>M30+M31+M32</f>
        <v>0</v>
      </c>
    </row>
    <row r="34" spans="1:13" ht="14.25" customHeight="1">
      <c r="A34" s="167"/>
      <c r="B34" s="168"/>
      <c r="C34" s="169"/>
      <c r="D34" s="169"/>
      <c r="E34" s="169"/>
      <c r="F34" s="169"/>
      <c r="G34" s="169"/>
      <c r="H34" s="169"/>
      <c r="I34" s="169"/>
      <c r="J34" s="169"/>
      <c r="K34" s="169"/>
      <c r="L34" s="170"/>
      <c r="M34" s="170"/>
    </row>
    <row r="35" spans="1:13" ht="14.25" customHeight="1">
      <c r="A35" s="695" t="s">
        <v>866</v>
      </c>
      <c r="B35" s="695"/>
      <c r="C35" s="695"/>
      <c r="D35" s="695"/>
      <c r="E35" s="695"/>
      <c r="F35" s="695"/>
      <c r="G35" s="695"/>
      <c r="H35" s="695"/>
      <c r="I35" s="695"/>
      <c r="J35" s="695"/>
      <c r="K35" s="169"/>
      <c r="L35" s="170"/>
      <c r="M35" s="170"/>
    </row>
    <row r="36" spans="1:13" ht="14.25" customHeight="1">
      <c r="A36" s="167"/>
      <c r="B36" s="168"/>
      <c r="C36" s="169"/>
      <c r="D36" s="169"/>
      <c r="E36" s="169"/>
      <c r="F36" s="169"/>
      <c r="G36" s="169"/>
      <c r="H36" s="169"/>
      <c r="I36" s="169"/>
      <c r="J36" s="169"/>
      <c r="K36" s="169"/>
      <c r="L36" s="170"/>
      <c r="M36" s="170"/>
    </row>
    <row r="37" spans="1:13" ht="14.25" customHeight="1">
      <c r="A37" s="167"/>
      <c r="B37" s="168"/>
      <c r="C37" s="169"/>
      <c r="D37" s="169"/>
      <c r="E37" s="169"/>
      <c r="F37" s="169"/>
      <c r="G37" s="169"/>
      <c r="H37" s="169"/>
      <c r="I37" s="169"/>
      <c r="J37" s="169"/>
      <c r="K37" s="169"/>
      <c r="L37" s="170"/>
      <c r="M37" s="170"/>
    </row>
    <row r="38" spans="1:13" ht="15" customHeight="1">
      <c r="A38" s="365" t="s">
        <v>858</v>
      </c>
      <c r="B38" s="694" t="str">
        <f>'справка №1-БАЛАНС КФН'!A98</f>
        <v>           26.02.2015 г.</v>
      </c>
      <c r="C38" s="694"/>
      <c r="E38" s="364"/>
      <c r="F38" s="364" t="s">
        <v>851</v>
      </c>
      <c r="G38" s="364"/>
      <c r="H38" s="364"/>
      <c r="I38" s="364"/>
      <c r="K38" s="171" t="s">
        <v>859</v>
      </c>
      <c r="L38" s="364"/>
      <c r="M38" s="364"/>
    </row>
    <row r="39" spans="1:13" ht="12">
      <c r="A39" s="172"/>
      <c r="B39" s="173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0"/>
    </row>
  </sheetData>
  <sheetProtection/>
  <mergeCells count="8">
    <mergeCell ref="B38:C38"/>
    <mergeCell ref="A35:J35"/>
    <mergeCell ref="A1:M1"/>
    <mergeCell ref="B3:I3"/>
    <mergeCell ref="K3:L3"/>
    <mergeCell ref="B4:I4"/>
    <mergeCell ref="K4:L4"/>
    <mergeCell ref="B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K24 HD23:HL24 C65060:K65061 HD65060:HL65061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4.140625" style="179" customWidth="1"/>
    <col min="2" max="2" width="31.00390625" style="179" customWidth="1"/>
    <col min="3" max="3" width="9.28125" style="179" customWidth="1"/>
    <col min="4" max="4" width="11.8515625" style="179" bestFit="1" customWidth="1"/>
    <col min="5" max="5" width="13.7109375" style="179" bestFit="1" customWidth="1"/>
    <col min="6" max="6" width="11.28125" style="179" bestFit="1" customWidth="1"/>
    <col min="7" max="7" width="13.140625" style="179" bestFit="1" customWidth="1"/>
    <col min="8" max="8" width="10.28125" style="179" bestFit="1" customWidth="1"/>
    <col min="9" max="9" width="9.57421875" style="179" bestFit="1" customWidth="1"/>
    <col min="10" max="10" width="15.57421875" style="179" bestFit="1" customWidth="1"/>
    <col min="11" max="11" width="11.8515625" style="179" bestFit="1" customWidth="1"/>
    <col min="12" max="12" width="9.28125" style="179" bestFit="1" customWidth="1"/>
    <col min="13" max="13" width="12.00390625" style="179" bestFit="1" customWidth="1"/>
    <col min="14" max="14" width="8.421875" style="179" customWidth="1"/>
    <col min="15" max="15" width="10.28125" style="179" bestFit="1" customWidth="1"/>
    <col min="16" max="16" width="9.57421875" style="179" bestFit="1" customWidth="1"/>
    <col min="17" max="17" width="18.00390625" style="179" customWidth="1"/>
    <col min="18" max="18" width="14.28125" style="179" customWidth="1"/>
    <col min="19" max="77" width="10.7109375" style="179" customWidth="1"/>
    <col min="78" max="78" width="4.140625" style="179" customWidth="1"/>
    <col min="79" max="79" width="31.00390625" style="179" customWidth="1"/>
    <col min="80" max="80" width="9.28125" style="179" customWidth="1"/>
    <col min="81" max="83" width="9.421875" style="179" customWidth="1"/>
    <col min="84" max="84" width="8.8515625" style="179" customWidth="1"/>
    <col min="85" max="85" width="15.00390625" style="179" customWidth="1"/>
    <col min="86" max="86" width="11.00390625" style="179" customWidth="1"/>
    <col min="87" max="87" width="12.421875" style="179" customWidth="1"/>
    <col min="88" max="88" width="9.28125" style="179" customWidth="1"/>
    <col min="89" max="89" width="10.7109375" style="179" customWidth="1"/>
    <col min="90" max="90" width="9.7109375" style="179" customWidth="1"/>
    <col min="91" max="91" width="8.421875" style="179" customWidth="1"/>
    <col min="92" max="92" width="13.8515625" style="179" customWidth="1"/>
    <col min="93" max="93" width="12.140625" style="179" customWidth="1"/>
    <col min="94" max="94" width="13.140625" style="179" customWidth="1"/>
    <col min="95" max="95" width="11.28125" style="179" customWidth="1"/>
    <col min="96" max="16384" width="10.7109375" style="179" customWidth="1"/>
  </cols>
  <sheetData>
    <row r="1" spans="1:18" ht="12">
      <c r="A1" s="177"/>
      <c r="B1" s="178" t="s">
        <v>629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7"/>
      <c r="N1" s="177"/>
      <c r="O1" s="177"/>
      <c r="P1" s="177"/>
      <c r="Q1" s="177"/>
      <c r="R1" s="177"/>
    </row>
    <row r="2" spans="1:18" ht="16.5" customHeight="1">
      <c r="A2" s="703" t="s">
        <v>534</v>
      </c>
      <c r="B2" s="704"/>
      <c r="C2" s="705" t="s">
        <v>415</v>
      </c>
      <c r="D2" s="705"/>
      <c r="E2" s="705"/>
      <c r="F2" s="705"/>
      <c r="G2" s="705"/>
      <c r="H2" s="705"/>
      <c r="I2" s="180"/>
      <c r="J2" s="180"/>
      <c r="K2" s="180"/>
      <c r="L2" s="180"/>
      <c r="N2" s="360" t="s">
        <v>854</v>
      </c>
      <c r="O2" s="354">
        <v>175330487</v>
      </c>
      <c r="P2" s="180"/>
      <c r="Q2" s="180"/>
      <c r="R2" s="86"/>
    </row>
    <row r="3" spans="1:18" ht="15">
      <c r="A3" s="703" t="s">
        <v>422</v>
      </c>
      <c r="B3" s="704"/>
      <c r="C3" s="706" t="str">
        <f>'справка №1-БАЛАНС КФН'!E5</f>
        <v>01.01.2015 - 31.12.2015</v>
      </c>
      <c r="D3" s="706"/>
      <c r="E3" s="706"/>
      <c r="F3" s="182"/>
      <c r="G3" s="182"/>
      <c r="H3" s="182"/>
      <c r="I3" s="182"/>
      <c r="J3" s="182"/>
      <c r="K3" s="182"/>
      <c r="L3" s="182"/>
      <c r="M3" s="707" t="s">
        <v>421</v>
      </c>
      <c r="N3" s="707"/>
      <c r="O3" s="181">
        <v>1596</v>
      </c>
      <c r="P3" s="183"/>
      <c r="Q3" s="183"/>
      <c r="R3" s="87"/>
    </row>
    <row r="4" spans="1:18" ht="13.5" thickBot="1">
      <c r="A4" s="184" t="s">
        <v>630</v>
      </c>
      <c r="B4" s="185"/>
      <c r="C4" s="185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6"/>
      <c r="R4" s="361" t="s">
        <v>631</v>
      </c>
    </row>
    <row r="5" spans="1:18" s="187" customFormat="1" ht="30.75" customHeight="1">
      <c r="A5" s="708" t="s">
        <v>272</v>
      </c>
      <c r="B5" s="709"/>
      <c r="C5" s="712" t="s">
        <v>425</v>
      </c>
      <c r="D5" s="570" t="s">
        <v>632</v>
      </c>
      <c r="E5" s="570"/>
      <c r="F5" s="570"/>
      <c r="G5" s="570"/>
      <c r="H5" s="570" t="s">
        <v>633</v>
      </c>
      <c r="I5" s="570"/>
      <c r="J5" s="714" t="s">
        <v>634</v>
      </c>
      <c r="K5" s="570" t="s">
        <v>635</v>
      </c>
      <c r="L5" s="570"/>
      <c r="M5" s="570"/>
      <c r="N5" s="570"/>
      <c r="O5" s="570" t="s">
        <v>633</v>
      </c>
      <c r="P5" s="570"/>
      <c r="Q5" s="714" t="s">
        <v>636</v>
      </c>
      <c r="R5" s="716" t="s">
        <v>637</v>
      </c>
    </row>
    <row r="6" spans="1:18" s="187" customFormat="1" ht="36">
      <c r="A6" s="710"/>
      <c r="B6" s="711"/>
      <c r="C6" s="713"/>
      <c r="D6" s="188" t="s">
        <v>638</v>
      </c>
      <c r="E6" s="188" t="s">
        <v>639</v>
      </c>
      <c r="F6" s="188" t="s">
        <v>640</v>
      </c>
      <c r="G6" s="188" t="s">
        <v>641</v>
      </c>
      <c r="H6" s="188" t="s">
        <v>642</v>
      </c>
      <c r="I6" s="188" t="s">
        <v>643</v>
      </c>
      <c r="J6" s="715"/>
      <c r="K6" s="188" t="s">
        <v>638</v>
      </c>
      <c r="L6" s="188" t="s">
        <v>644</v>
      </c>
      <c r="M6" s="188" t="s">
        <v>645</v>
      </c>
      <c r="N6" s="188" t="s">
        <v>646</v>
      </c>
      <c r="O6" s="188" t="s">
        <v>642</v>
      </c>
      <c r="P6" s="188" t="s">
        <v>643</v>
      </c>
      <c r="Q6" s="715"/>
      <c r="R6" s="717"/>
    </row>
    <row r="7" spans="1:18" s="187" customFormat="1" ht="12">
      <c r="A7" s="571" t="s">
        <v>647</v>
      </c>
      <c r="B7" s="189"/>
      <c r="C7" s="190" t="s">
        <v>416</v>
      </c>
      <c r="D7" s="188">
        <v>1</v>
      </c>
      <c r="E7" s="188">
        <v>2</v>
      </c>
      <c r="F7" s="188">
        <v>3</v>
      </c>
      <c r="G7" s="188">
        <v>4</v>
      </c>
      <c r="H7" s="188">
        <v>5</v>
      </c>
      <c r="I7" s="188">
        <v>6</v>
      </c>
      <c r="J7" s="188">
        <v>7</v>
      </c>
      <c r="K7" s="188">
        <v>8</v>
      </c>
      <c r="L7" s="188">
        <v>9</v>
      </c>
      <c r="M7" s="188">
        <v>10</v>
      </c>
      <c r="N7" s="188">
        <v>11</v>
      </c>
      <c r="O7" s="188">
        <v>12</v>
      </c>
      <c r="P7" s="188">
        <v>13</v>
      </c>
      <c r="Q7" s="188">
        <v>14</v>
      </c>
      <c r="R7" s="572">
        <v>15</v>
      </c>
    </row>
    <row r="8" spans="1:18" ht="27" customHeight="1">
      <c r="A8" s="573" t="s">
        <v>648</v>
      </c>
      <c r="B8" s="191" t="s">
        <v>649</v>
      </c>
      <c r="C8" s="192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574"/>
    </row>
    <row r="9" spans="1:19" ht="12">
      <c r="A9" s="575" t="s">
        <v>650</v>
      </c>
      <c r="B9" s="193" t="s">
        <v>651</v>
      </c>
      <c r="C9" s="194" t="s">
        <v>652</v>
      </c>
      <c r="D9" s="395">
        <v>6</v>
      </c>
      <c r="E9" s="395"/>
      <c r="F9" s="395"/>
      <c r="G9" s="396">
        <f>D9+E9-F9</f>
        <v>6</v>
      </c>
      <c r="H9" s="397"/>
      <c r="I9" s="397"/>
      <c r="J9" s="396">
        <f>G9+H9-I9</f>
        <v>6</v>
      </c>
      <c r="K9" s="398">
        <v>0</v>
      </c>
      <c r="L9" s="398"/>
      <c r="M9" s="398"/>
      <c r="N9" s="399">
        <f>K9+L9-M9</f>
        <v>0</v>
      </c>
      <c r="O9" s="397"/>
      <c r="P9" s="397"/>
      <c r="Q9" s="396">
        <f aca="true" t="shared" si="0" ref="Q9:Q25">N9+O9-P9</f>
        <v>0</v>
      </c>
      <c r="R9" s="576">
        <f aca="true" t="shared" si="1" ref="R9:R25">J9-Q9</f>
        <v>6</v>
      </c>
      <c r="S9" s="195"/>
    </row>
    <row r="10" spans="1:19" ht="12">
      <c r="A10" s="575" t="s">
        <v>653</v>
      </c>
      <c r="B10" s="193" t="s">
        <v>0</v>
      </c>
      <c r="C10" s="194" t="s">
        <v>654</v>
      </c>
      <c r="D10" s="395">
        <v>22</v>
      </c>
      <c r="E10" s="395"/>
      <c r="F10" s="395"/>
      <c r="G10" s="396">
        <f aca="true" t="shared" si="2" ref="G10:G39">D10+E10-F10</f>
        <v>22</v>
      </c>
      <c r="H10" s="397"/>
      <c r="I10" s="397"/>
      <c r="J10" s="396">
        <f aca="true" t="shared" si="3" ref="J10:J39">G10+H10-I10</f>
        <v>22</v>
      </c>
      <c r="K10" s="398">
        <v>5</v>
      </c>
      <c r="L10" s="398">
        <v>1</v>
      </c>
      <c r="M10" s="398"/>
      <c r="N10" s="396">
        <f aca="true" t="shared" si="4" ref="N10:N39">K10+L10-M10</f>
        <v>6</v>
      </c>
      <c r="O10" s="397"/>
      <c r="P10" s="397"/>
      <c r="Q10" s="396">
        <f t="shared" si="0"/>
        <v>6</v>
      </c>
      <c r="R10" s="576">
        <f t="shared" si="1"/>
        <v>16</v>
      </c>
      <c r="S10" s="195"/>
    </row>
    <row r="11" spans="1:19" ht="12">
      <c r="A11" s="575" t="s">
        <v>655</v>
      </c>
      <c r="B11" s="193" t="s">
        <v>656</v>
      </c>
      <c r="C11" s="194" t="s">
        <v>657</v>
      </c>
      <c r="D11" s="395">
        <v>65</v>
      </c>
      <c r="E11" s="395">
        <v>74</v>
      </c>
      <c r="F11" s="395"/>
      <c r="G11" s="396">
        <f t="shared" si="2"/>
        <v>139</v>
      </c>
      <c r="H11" s="397"/>
      <c r="I11" s="397"/>
      <c r="J11" s="396">
        <f t="shared" si="3"/>
        <v>139</v>
      </c>
      <c r="K11" s="398">
        <v>38</v>
      </c>
      <c r="L11" s="398">
        <v>32</v>
      </c>
      <c r="M11" s="398"/>
      <c r="N11" s="396">
        <f t="shared" si="4"/>
        <v>70</v>
      </c>
      <c r="O11" s="397"/>
      <c r="P11" s="397"/>
      <c r="Q11" s="396">
        <f t="shared" si="0"/>
        <v>70</v>
      </c>
      <c r="R11" s="576">
        <f t="shared" si="1"/>
        <v>69</v>
      </c>
      <c r="S11" s="195"/>
    </row>
    <row r="12" spans="1:19" ht="12">
      <c r="A12" s="575" t="s">
        <v>658</v>
      </c>
      <c r="B12" s="193" t="s">
        <v>52</v>
      </c>
      <c r="C12" s="194" t="s">
        <v>659</v>
      </c>
      <c r="D12" s="395">
        <v>0</v>
      </c>
      <c r="E12" s="395"/>
      <c r="F12" s="395"/>
      <c r="G12" s="396">
        <f t="shared" si="2"/>
        <v>0</v>
      </c>
      <c r="H12" s="397"/>
      <c r="I12" s="397"/>
      <c r="J12" s="396">
        <f t="shared" si="3"/>
        <v>0</v>
      </c>
      <c r="K12" s="398">
        <v>0</v>
      </c>
      <c r="L12" s="398"/>
      <c r="M12" s="398"/>
      <c r="N12" s="396">
        <f t="shared" si="4"/>
        <v>0</v>
      </c>
      <c r="O12" s="397"/>
      <c r="P12" s="397"/>
      <c r="Q12" s="396">
        <f t="shared" si="0"/>
        <v>0</v>
      </c>
      <c r="R12" s="576">
        <f t="shared" si="1"/>
        <v>0</v>
      </c>
      <c r="S12" s="195"/>
    </row>
    <row r="13" spans="1:19" ht="12">
      <c r="A13" s="575" t="s">
        <v>660</v>
      </c>
      <c r="B13" s="193" t="s">
        <v>1</v>
      </c>
      <c r="C13" s="194" t="s">
        <v>661</v>
      </c>
      <c r="D13" s="395">
        <v>182</v>
      </c>
      <c r="E13" s="395">
        <v>32</v>
      </c>
      <c r="F13" s="395"/>
      <c r="G13" s="396">
        <f t="shared" si="2"/>
        <v>214</v>
      </c>
      <c r="H13" s="397"/>
      <c r="I13" s="397"/>
      <c r="J13" s="396">
        <f t="shared" si="3"/>
        <v>214</v>
      </c>
      <c r="K13" s="398">
        <v>82</v>
      </c>
      <c r="L13" s="398">
        <v>48</v>
      </c>
      <c r="M13" s="398"/>
      <c r="N13" s="396">
        <f t="shared" si="4"/>
        <v>130</v>
      </c>
      <c r="O13" s="397"/>
      <c r="P13" s="397"/>
      <c r="Q13" s="396">
        <f t="shared" si="0"/>
        <v>130</v>
      </c>
      <c r="R13" s="576">
        <f t="shared" si="1"/>
        <v>84</v>
      </c>
      <c r="S13" s="195"/>
    </row>
    <row r="14" spans="1:19" ht="12">
      <c r="A14" s="575" t="s">
        <v>662</v>
      </c>
      <c r="B14" s="193" t="s">
        <v>67</v>
      </c>
      <c r="C14" s="194" t="s">
        <v>663</v>
      </c>
      <c r="D14" s="395">
        <v>135</v>
      </c>
      <c r="E14" s="395">
        <v>19</v>
      </c>
      <c r="F14" s="395"/>
      <c r="G14" s="396">
        <f t="shared" si="2"/>
        <v>154</v>
      </c>
      <c r="H14" s="397"/>
      <c r="I14" s="397"/>
      <c r="J14" s="396">
        <f t="shared" si="3"/>
        <v>154</v>
      </c>
      <c r="K14" s="398">
        <v>53</v>
      </c>
      <c r="L14" s="398">
        <v>22</v>
      </c>
      <c r="M14" s="398"/>
      <c r="N14" s="396">
        <f t="shared" si="4"/>
        <v>75</v>
      </c>
      <c r="O14" s="397"/>
      <c r="P14" s="397"/>
      <c r="Q14" s="396">
        <f t="shared" si="0"/>
        <v>75</v>
      </c>
      <c r="R14" s="576">
        <f t="shared" si="1"/>
        <v>79</v>
      </c>
      <c r="S14" s="195"/>
    </row>
    <row r="15" spans="1:19" s="199" customFormat="1" ht="24">
      <c r="A15" s="577" t="s">
        <v>664</v>
      </c>
      <c r="B15" s="196" t="s">
        <v>665</v>
      </c>
      <c r="C15" s="197" t="s">
        <v>666</v>
      </c>
      <c r="D15" s="400"/>
      <c r="E15" s="400"/>
      <c r="F15" s="400"/>
      <c r="G15" s="396">
        <f t="shared" si="2"/>
        <v>0</v>
      </c>
      <c r="H15" s="401"/>
      <c r="I15" s="401"/>
      <c r="J15" s="396">
        <f t="shared" si="3"/>
        <v>0</v>
      </c>
      <c r="K15" s="402"/>
      <c r="L15" s="402"/>
      <c r="M15" s="402"/>
      <c r="N15" s="396">
        <f t="shared" si="4"/>
        <v>0</v>
      </c>
      <c r="O15" s="401"/>
      <c r="P15" s="401"/>
      <c r="Q15" s="396">
        <f t="shared" si="0"/>
        <v>0</v>
      </c>
      <c r="R15" s="576">
        <f t="shared" si="1"/>
        <v>0</v>
      </c>
      <c r="S15" s="198"/>
    </row>
    <row r="16" spans="1:19" ht="12">
      <c r="A16" s="575" t="s">
        <v>667</v>
      </c>
      <c r="B16" s="200" t="s">
        <v>83</v>
      </c>
      <c r="C16" s="194" t="s">
        <v>668</v>
      </c>
      <c r="D16" s="395"/>
      <c r="E16" s="395"/>
      <c r="F16" s="395"/>
      <c r="G16" s="396">
        <f t="shared" si="2"/>
        <v>0</v>
      </c>
      <c r="H16" s="397"/>
      <c r="I16" s="397"/>
      <c r="J16" s="396">
        <f t="shared" si="3"/>
        <v>0</v>
      </c>
      <c r="K16" s="398"/>
      <c r="L16" s="398"/>
      <c r="M16" s="398"/>
      <c r="N16" s="396">
        <f t="shared" si="4"/>
        <v>0</v>
      </c>
      <c r="O16" s="397"/>
      <c r="P16" s="397"/>
      <c r="Q16" s="396">
        <f t="shared" si="0"/>
        <v>0</v>
      </c>
      <c r="R16" s="576">
        <f t="shared" si="1"/>
        <v>0</v>
      </c>
      <c r="S16" s="195"/>
    </row>
    <row r="17" spans="1:19" ht="12">
      <c r="A17" s="575"/>
      <c r="B17" s="201" t="s">
        <v>669</v>
      </c>
      <c r="C17" s="202" t="s">
        <v>670</v>
      </c>
      <c r="D17" s="403">
        <f>SUM(D9:D16)</f>
        <v>410</v>
      </c>
      <c r="E17" s="403">
        <f>SUM(E9:E16)</f>
        <v>125</v>
      </c>
      <c r="F17" s="403">
        <f>SUM(F9:F16)</f>
        <v>0</v>
      </c>
      <c r="G17" s="404">
        <f t="shared" si="2"/>
        <v>535</v>
      </c>
      <c r="H17" s="405">
        <f>SUM(H9:H16)</f>
        <v>0</v>
      </c>
      <c r="I17" s="405">
        <f>SUM(I9:I16)</f>
        <v>0</v>
      </c>
      <c r="J17" s="404">
        <f t="shared" si="3"/>
        <v>535</v>
      </c>
      <c r="K17" s="404">
        <f>SUM(K9:K16)</f>
        <v>178</v>
      </c>
      <c r="L17" s="404">
        <f>SUM(L9:L16)</f>
        <v>103</v>
      </c>
      <c r="M17" s="404">
        <f>SUM(M9:M16)</f>
        <v>0</v>
      </c>
      <c r="N17" s="404">
        <f t="shared" si="4"/>
        <v>281</v>
      </c>
      <c r="O17" s="405">
        <f>SUM(O9:O16)</f>
        <v>0</v>
      </c>
      <c r="P17" s="405">
        <f>SUM(P9:P16)</f>
        <v>0</v>
      </c>
      <c r="Q17" s="404">
        <f t="shared" si="0"/>
        <v>281</v>
      </c>
      <c r="R17" s="578">
        <f t="shared" si="1"/>
        <v>254</v>
      </c>
      <c r="S17" s="195"/>
    </row>
    <row r="18" spans="1:19" ht="12">
      <c r="A18" s="579" t="s">
        <v>671</v>
      </c>
      <c r="B18" s="204" t="s">
        <v>672</v>
      </c>
      <c r="C18" s="202" t="s">
        <v>673</v>
      </c>
      <c r="D18" s="406"/>
      <c r="E18" s="406"/>
      <c r="F18" s="406"/>
      <c r="G18" s="396">
        <f t="shared" si="2"/>
        <v>0</v>
      </c>
      <c r="H18" s="407"/>
      <c r="I18" s="407"/>
      <c r="J18" s="396">
        <f t="shared" si="3"/>
        <v>0</v>
      </c>
      <c r="K18" s="408">
        <v>0</v>
      </c>
      <c r="L18" s="408"/>
      <c r="M18" s="408"/>
      <c r="N18" s="396">
        <f t="shared" si="4"/>
        <v>0</v>
      </c>
      <c r="O18" s="407"/>
      <c r="P18" s="407"/>
      <c r="Q18" s="396">
        <f t="shared" si="0"/>
        <v>0</v>
      </c>
      <c r="R18" s="576">
        <f t="shared" si="1"/>
        <v>0</v>
      </c>
      <c r="S18" s="195"/>
    </row>
    <row r="19" spans="1:19" ht="12" customHeight="1">
      <c r="A19" s="580" t="s">
        <v>674</v>
      </c>
      <c r="B19" s="204" t="s">
        <v>675</v>
      </c>
      <c r="C19" s="202" t="s">
        <v>676</v>
      </c>
      <c r="D19" s="406"/>
      <c r="E19" s="406"/>
      <c r="F19" s="406"/>
      <c r="G19" s="396">
        <f t="shared" si="2"/>
        <v>0</v>
      </c>
      <c r="H19" s="407"/>
      <c r="I19" s="407"/>
      <c r="J19" s="396">
        <f t="shared" si="3"/>
        <v>0</v>
      </c>
      <c r="K19" s="408"/>
      <c r="L19" s="408"/>
      <c r="M19" s="408"/>
      <c r="N19" s="396">
        <f t="shared" si="4"/>
        <v>0</v>
      </c>
      <c r="O19" s="407"/>
      <c r="P19" s="407"/>
      <c r="Q19" s="396">
        <f t="shared" si="0"/>
        <v>0</v>
      </c>
      <c r="R19" s="576">
        <f t="shared" si="1"/>
        <v>0</v>
      </c>
      <c r="S19" s="195"/>
    </row>
    <row r="20" spans="1:19" ht="12" customHeight="1">
      <c r="A20" s="581" t="s">
        <v>677</v>
      </c>
      <c r="B20" s="191" t="s">
        <v>678</v>
      </c>
      <c r="C20" s="194"/>
      <c r="D20" s="409"/>
      <c r="E20" s="409"/>
      <c r="F20" s="409"/>
      <c r="G20" s="396">
        <f t="shared" si="2"/>
        <v>0</v>
      </c>
      <c r="H20" s="410"/>
      <c r="I20" s="410"/>
      <c r="J20" s="396">
        <f t="shared" si="3"/>
        <v>0</v>
      </c>
      <c r="K20" s="399"/>
      <c r="L20" s="399"/>
      <c r="M20" s="399"/>
      <c r="N20" s="396">
        <f t="shared" si="4"/>
        <v>0</v>
      </c>
      <c r="O20" s="410"/>
      <c r="P20" s="410"/>
      <c r="Q20" s="396">
        <f t="shared" si="0"/>
        <v>0</v>
      </c>
      <c r="R20" s="576">
        <f t="shared" si="1"/>
        <v>0</v>
      </c>
      <c r="S20" s="195"/>
    </row>
    <row r="21" spans="1:19" ht="12">
      <c r="A21" s="575" t="s">
        <v>650</v>
      </c>
      <c r="B21" s="193" t="s">
        <v>13</v>
      </c>
      <c r="C21" s="194" t="s">
        <v>679</v>
      </c>
      <c r="D21" s="395"/>
      <c r="E21" s="395"/>
      <c r="F21" s="395"/>
      <c r="G21" s="396">
        <f t="shared" si="2"/>
        <v>0</v>
      </c>
      <c r="H21" s="397"/>
      <c r="I21" s="397"/>
      <c r="J21" s="396">
        <f t="shared" si="3"/>
        <v>0</v>
      </c>
      <c r="K21" s="398"/>
      <c r="L21" s="398"/>
      <c r="M21" s="398"/>
      <c r="N21" s="396">
        <f t="shared" si="4"/>
        <v>0</v>
      </c>
      <c r="O21" s="397"/>
      <c r="P21" s="397"/>
      <c r="Q21" s="396">
        <f t="shared" si="0"/>
        <v>0</v>
      </c>
      <c r="R21" s="576">
        <f t="shared" si="1"/>
        <v>0</v>
      </c>
      <c r="S21" s="195"/>
    </row>
    <row r="22" spans="1:19" ht="12">
      <c r="A22" s="575" t="s">
        <v>653</v>
      </c>
      <c r="B22" s="193" t="s">
        <v>22</v>
      </c>
      <c r="C22" s="194" t="s">
        <v>680</v>
      </c>
      <c r="D22" s="395">
        <v>809</v>
      </c>
      <c r="E22" s="395">
        <v>31</v>
      </c>
      <c r="F22" s="395"/>
      <c r="G22" s="396">
        <f t="shared" si="2"/>
        <v>840</v>
      </c>
      <c r="H22" s="397"/>
      <c r="I22" s="397"/>
      <c r="J22" s="396">
        <f t="shared" si="3"/>
        <v>840</v>
      </c>
      <c r="K22" s="398">
        <v>364</v>
      </c>
      <c r="L22" s="398">
        <v>305</v>
      </c>
      <c r="M22" s="398"/>
      <c r="N22" s="396">
        <f t="shared" si="4"/>
        <v>669</v>
      </c>
      <c r="O22" s="397"/>
      <c r="P22" s="397"/>
      <c r="Q22" s="396">
        <f t="shared" si="0"/>
        <v>669</v>
      </c>
      <c r="R22" s="576">
        <f t="shared" si="1"/>
        <v>171</v>
      </c>
      <c r="S22" s="195"/>
    </row>
    <row r="23" spans="1:19" ht="12">
      <c r="A23" s="582" t="s">
        <v>655</v>
      </c>
      <c r="B23" s="196" t="s">
        <v>681</v>
      </c>
      <c r="C23" s="194" t="s">
        <v>682</v>
      </c>
      <c r="D23" s="395">
        <v>0</v>
      </c>
      <c r="E23" s="395"/>
      <c r="F23" s="395"/>
      <c r="G23" s="396">
        <f t="shared" si="2"/>
        <v>0</v>
      </c>
      <c r="H23" s="397"/>
      <c r="I23" s="397"/>
      <c r="J23" s="396">
        <f t="shared" si="3"/>
        <v>0</v>
      </c>
      <c r="K23" s="398"/>
      <c r="L23" s="398"/>
      <c r="M23" s="398"/>
      <c r="N23" s="396">
        <f t="shared" si="4"/>
        <v>0</v>
      </c>
      <c r="O23" s="397"/>
      <c r="P23" s="397"/>
      <c r="Q23" s="396">
        <f t="shared" si="0"/>
        <v>0</v>
      </c>
      <c r="R23" s="576">
        <f t="shared" si="1"/>
        <v>0</v>
      </c>
      <c r="S23" s="195"/>
    </row>
    <row r="24" spans="1:19" ht="12">
      <c r="A24" s="575" t="s">
        <v>658</v>
      </c>
      <c r="B24" s="205" t="s">
        <v>83</v>
      </c>
      <c r="C24" s="194" t="s">
        <v>683</v>
      </c>
      <c r="D24" s="395">
        <v>23</v>
      </c>
      <c r="E24" s="395">
        <v>16</v>
      </c>
      <c r="F24" s="395"/>
      <c r="G24" s="396">
        <f t="shared" si="2"/>
        <v>39</v>
      </c>
      <c r="H24" s="397"/>
      <c r="I24" s="397"/>
      <c r="J24" s="396">
        <f t="shared" si="3"/>
        <v>39</v>
      </c>
      <c r="K24" s="398">
        <v>1</v>
      </c>
      <c r="L24" s="398">
        <v>4</v>
      </c>
      <c r="M24" s="398"/>
      <c r="N24" s="396">
        <f t="shared" si="4"/>
        <v>5</v>
      </c>
      <c r="O24" s="397"/>
      <c r="P24" s="397"/>
      <c r="Q24" s="396">
        <f t="shared" si="0"/>
        <v>5</v>
      </c>
      <c r="R24" s="576">
        <f t="shared" si="1"/>
        <v>34</v>
      </c>
      <c r="S24" s="195"/>
    </row>
    <row r="25" spans="1:19" ht="12">
      <c r="A25" s="575"/>
      <c r="B25" s="201" t="s">
        <v>684</v>
      </c>
      <c r="C25" s="206" t="s">
        <v>685</v>
      </c>
      <c r="D25" s="411">
        <f>SUM(D21:D24)</f>
        <v>832</v>
      </c>
      <c r="E25" s="411">
        <f aca="true" t="shared" si="5" ref="E25:P25">SUM(E21:E24)</f>
        <v>47</v>
      </c>
      <c r="F25" s="411">
        <f t="shared" si="5"/>
        <v>0</v>
      </c>
      <c r="G25" s="412">
        <f t="shared" si="2"/>
        <v>879</v>
      </c>
      <c r="H25" s="413">
        <f t="shared" si="5"/>
        <v>0</v>
      </c>
      <c r="I25" s="413">
        <f t="shared" si="5"/>
        <v>0</v>
      </c>
      <c r="J25" s="412">
        <f t="shared" si="3"/>
        <v>879</v>
      </c>
      <c r="K25" s="412">
        <f t="shared" si="5"/>
        <v>365</v>
      </c>
      <c r="L25" s="412">
        <f t="shared" si="5"/>
        <v>309</v>
      </c>
      <c r="M25" s="412">
        <f t="shared" si="5"/>
        <v>0</v>
      </c>
      <c r="N25" s="412">
        <f t="shared" si="4"/>
        <v>674</v>
      </c>
      <c r="O25" s="413">
        <f t="shared" si="5"/>
        <v>0</v>
      </c>
      <c r="P25" s="413">
        <f t="shared" si="5"/>
        <v>0</v>
      </c>
      <c r="Q25" s="412">
        <f t="shared" si="0"/>
        <v>674</v>
      </c>
      <c r="R25" s="583">
        <f t="shared" si="1"/>
        <v>205</v>
      </c>
      <c r="S25" s="195"/>
    </row>
    <row r="26" spans="1:18" ht="24" customHeight="1">
      <c r="A26" s="581" t="s">
        <v>686</v>
      </c>
      <c r="B26" s="475" t="s">
        <v>687</v>
      </c>
      <c r="C26" s="207"/>
      <c r="D26" s="414"/>
      <c r="E26" s="414"/>
      <c r="F26" s="414"/>
      <c r="G26" s="415"/>
      <c r="H26" s="416"/>
      <c r="I26" s="416"/>
      <c r="J26" s="415"/>
      <c r="K26" s="417"/>
      <c r="L26" s="417"/>
      <c r="M26" s="416"/>
      <c r="N26" s="415"/>
      <c r="O26" s="416"/>
      <c r="P26" s="416"/>
      <c r="Q26" s="415"/>
      <c r="R26" s="584"/>
    </row>
    <row r="27" spans="1:19" ht="12">
      <c r="A27" s="575" t="s">
        <v>650</v>
      </c>
      <c r="B27" s="208" t="s">
        <v>688</v>
      </c>
      <c r="C27" s="209" t="s">
        <v>689</v>
      </c>
      <c r="D27" s="418">
        <f>SUM(D28:D31)</f>
        <v>0</v>
      </c>
      <c r="E27" s="418">
        <f aca="true" t="shared" si="6" ref="E27:P27">SUM(E28:E31)</f>
        <v>1010</v>
      </c>
      <c r="F27" s="418">
        <f t="shared" si="6"/>
        <v>0</v>
      </c>
      <c r="G27" s="419">
        <f t="shared" si="2"/>
        <v>1010</v>
      </c>
      <c r="H27" s="419">
        <f t="shared" si="6"/>
        <v>0</v>
      </c>
      <c r="I27" s="419">
        <f t="shared" si="6"/>
        <v>0</v>
      </c>
      <c r="J27" s="419">
        <f t="shared" si="3"/>
        <v>1010</v>
      </c>
      <c r="K27" s="419">
        <f t="shared" si="6"/>
        <v>0</v>
      </c>
      <c r="L27" s="419">
        <f t="shared" si="6"/>
        <v>0</v>
      </c>
      <c r="M27" s="419">
        <f t="shared" si="6"/>
        <v>0</v>
      </c>
      <c r="N27" s="419">
        <f t="shared" si="4"/>
        <v>0</v>
      </c>
      <c r="O27" s="419">
        <f t="shared" si="6"/>
        <v>0</v>
      </c>
      <c r="P27" s="419">
        <f t="shared" si="6"/>
        <v>0</v>
      </c>
      <c r="Q27" s="419">
        <f>N27+O27-P27</f>
        <v>0</v>
      </c>
      <c r="R27" s="585">
        <f>J27-Q27</f>
        <v>1010</v>
      </c>
      <c r="S27" s="195"/>
    </row>
    <row r="28" spans="1:19" ht="12">
      <c r="A28" s="575"/>
      <c r="B28" s="193" t="s">
        <v>17</v>
      </c>
      <c r="C28" s="194" t="s">
        <v>690</v>
      </c>
      <c r="D28" s="395">
        <v>0</v>
      </c>
      <c r="E28" s="395">
        <v>1010</v>
      </c>
      <c r="F28" s="395">
        <v>0</v>
      </c>
      <c r="G28" s="420">
        <f t="shared" si="2"/>
        <v>1010</v>
      </c>
      <c r="H28" s="397"/>
      <c r="I28" s="397"/>
      <c r="J28" s="420">
        <f t="shared" si="3"/>
        <v>1010</v>
      </c>
      <c r="K28" s="421"/>
      <c r="L28" s="421"/>
      <c r="M28" s="421"/>
      <c r="N28" s="420">
        <f t="shared" si="4"/>
        <v>0</v>
      </c>
      <c r="O28" s="421"/>
      <c r="P28" s="421"/>
      <c r="Q28" s="420">
        <f aca="true" t="shared" si="7" ref="Q28:Q39">N28+O28-P28</f>
        <v>0</v>
      </c>
      <c r="R28" s="586">
        <f aca="true" t="shared" si="8" ref="R28:R39">J28-Q28</f>
        <v>1010</v>
      </c>
      <c r="S28" s="195"/>
    </row>
    <row r="29" spans="1:19" ht="12">
      <c r="A29" s="575"/>
      <c r="B29" s="193" t="s">
        <v>26</v>
      </c>
      <c r="C29" s="194" t="s">
        <v>691</v>
      </c>
      <c r="D29" s="395"/>
      <c r="E29" s="395"/>
      <c r="F29" s="395"/>
      <c r="G29" s="420">
        <f t="shared" si="2"/>
        <v>0</v>
      </c>
      <c r="H29" s="421"/>
      <c r="I29" s="421"/>
      <c r="J29" s="420">
        <f t="shared" si="3"/>
        <v>0</v>
      </c>
      <c r="K29" s="421"/>
      <c r="L29" s="421"/>
      <c r="M29" s="421"/>
      <c r="N29" s="420">
        <f t="shared" si="4"/>
        <v>0</v>
      </c>
      <c r="O29" s="421"/>
      <c r="P29" s="421"/>
      <c r="Q29" s="420">
        <f t="shared" si="7"/>
        <v>0</v>
      </c>
      <c r="R29" s="586">
        <f t="shared" si="8"/>
        <v>0</v>
      </c>
      <c r="S29" s="195"/>
    </row>
    <row r="30" spans="1:19" ht="12">
      <c r="A30" s="575"/>
      <c r="B30" s="193" t="s">
        <v>34</v>
      </c>
      <c r="C30" s="194" t="s">
        <v>692</v>
      </c>
      <c r="D30" s="395"/>
      <c r="E30" s="395"/>
      <c r="F30" s="395"/>
      <c r="G30" s="420">
        <f t="shared" si="2"/>
        <v>0</v>
      </c>
      <c r="H30" s="421"/>
      <c r="I30" s="421"/>
      <c r="J30" s="420">
        <f t="shared" si="3"/>
        <v>0</v>
      </c>
      <c r="K30" s="421"/>
      <c r="L30" s="421"/>
      <c r="M30" s="421"/>
      <c r="N30" s="420">
        <f t="shared" si="4"/>
        <v>0</v>
      </c>
      <c r="O30" s="421"/>
      <c r="P30" s="421"/>
      <c r="Q30" s="420">
        <f t="shared" si="7"/>
        <v>0</v>
      </c>
      <c r="R30" s="586">
        <f t="shared" si="8"/>
        <v>0</v>
      </c>
      <c r="S30" s="195"/>
    </row>
    <row r="31" spans="1:19" ht="12">
      <c r="A31" s="575"/>
      <c r="B31" s="193" t="s">
        <v>41</v>
      </c>
      <c r="C31" s="194" t="s">
        <v>693</v>
      </c>
      <c r="D31" s="395"/>
      <c r="E31" s="395"/>
      <c r="F31" s="395"/>
      <c r="G31" s="420">
        <f t="shared" si="2"/>
        <v>0</v>
      </c>
      <c r="H31" s="421"/>
      <c r="I31" s="421"/>
      <c r="J31" s="420">
        <f t="shared" si="3"/>
        <v>0</v>
      </c>
      <c r="K31" s="421"/>
      <c r="L31" s="421"/>
      <c r="M31" s="421"/>
      <c r="N31" s="420">
        <f t="shared" si="4"/>
        <v>0</v>
      </c>
      <c r="O31" s="421"/>
      <c r="P31" s="421"/>
      <c r="Q31" s="420">
        <f t="shared" si="7"/>
        <v>0</v>
      </c>
      <c r="R31" s="586">
        <f t="shared" si="8"/>
        <v>0</v>
      </c>
      <c r="S31" s="195"/>
    </row>
    <row r="32" spans="1:19" ht="12">
      <c r="A32" s="575" t="s">
        <v>653</v>
      </c>
      <c r="B32" s="208" t="s">
        <v>694</v>
      </c>
      <c r="C32" s="194" t="s">
        <v>695</v>
      </c>
      <c r="D32" s="477">
        <f>SUM(D33:D36)</f>
        <v>0</v>
      </c>
      <c r="E32" s="477">
        <f aca="true" t="shared" si="9" ref="E32:P32">SUM(E33:E36)</f>
        <v>0</v>
      </c>
      <c r="F32" s="477">
        <f t="shared" si="9"/>
        <v>0</v>
      </c>
      <c r="G32" s="420">
        <f t="shared" si="2"/>
        <v>0</v>
      </c>
      <c r="H32" s="420">
        <f t="shared" si="9"/>
        <v>0</v>
      </c>
      <c r="I32" s="420">
        <f t="shared" si="9"/>
        <v>0</v>
      </c>
      <c r="J32" s="420">
        <f t="shared" si="3"/>
        <v>0</v>
      </c>
      <c r="K32" s="420">
        <f t="shared" si="9"/>
        <v>0</v>
      </c>
      <c r="L32" s="420">
        <f t="shared" si="9"/>
        <v>0</v>
      </c>
      <c r="M32" s="420">
        <f t="shared" si="9"/>
        <v>0</v>
      </c>
      <c r="N32" s="420">
        <f t="shared" si="4"/>
        <v>0</v>
      </c>
      <c r="O32" s="420">
        <f t="shared" si="9"/>
        <v>0</v>
      </c>
      <c r="P32" s="420">
        <f t="shared" si="9"/>
        <v>0</v>
      </c>
      <c r="Q32" s="420">
        <f t="shared" si="7"/>
        <v>0</v>
      </c>
      <c r="R32" s="586">
        <f t="shared" si="8"/>
        <v>0</v>
      </c>
      <c r="S32" s="195"/>
    </row>
    <row r="33" spans="1:19" ht="12">
      <c r="A33" s="575"/>
      <c r="B33" s="210" t="s">
        <v>56</v>
      </c>
      <c r="C33" s="194" t="s">
        <v>696</v>
      </c>
      <c r="D33" s="395"/>
      <c r="E33" s="395"/>
      <c r="F33" s="395"/>
      <c r="G33" s="420">
        <f t="shared" si="2"/>
        <v>0</v>
      </c>
      <c r="H33" s="421"/>
      <c r="I33" s="421"/>
      <c r="J33" s="420">
        <f t="shared" si="3"/>
        <v>0</v>
      </c>
      <c r="K33" s="421"/>
      <c r="L33" s="421"/>
      <c r="M33" s="421"/>
      <c r="N33" s="420">
        <f t="shared" si="4"/>
        <v>0</v>
      </c>
      <c r="O33" s="421"/>
      <c r="P33" s="421"/>
      <c r="Q33" s="420">
        <f t="shared" si="7"/>
        <v>0</v>
      </c>
      <c r="R33" s="586">
        <f t="shared" si="8"/>
        <v>0</v>
      </c>
      <c r="S33" s="195"/>
    </row>
    <row r="34" spans="1:19" ht="12">
      <c r="A34" s="575"/>
      <c r="B34" s="210" t="s">
        <v>697</v>
      </c>
      <c r="C34" s="194" t="s">
        <v>698</v>
      </c>
      <c r="D34" s="395"/>
      <c r="E34" s="395"/>
      <c r="F34" s="395"/>
      <c r="G34" s="420">
        <f t="shared" si="2"/>
        <v>0</v>
      </c>
      <c r="H34" s="421"/>
      <c r="I34" s="421"/>
      <c r="J34" s="420">
        <f t="shared" si="3"/>
        <v>0</v>
      </c>
      <c r="K34" s="421"/>
      <c r="L34" s="421"/>
      <c r="M34" s="421"/>
      <c r="N34" s="420">
        <f t="shared" si="4"/>
        <v>0</v>
      </c>
      <c r="O34" s="421"/>
      <c r="P34" s="421"/>
      <c r="Q34" s="420">
        <f t="shared" si="7"/>
        <v>0</v>
      </c>
      <c r="R34" s="586">
        <f t="shared" si="8"/>
        <v>0</v>
      </c>
      <c r="S34" s="195"/>
    </row>
    <row r="35" spans="1:19" ht="12">
      <c r="A35" s="575"/>
      <c r="B35" s="210" t="s">
        <v>699</v>
      </c>
      <c r="C35" s="194" t="s">
        <v>700</v>
      </c>
      <c r="D35" s="395"/>
      <c r="E35" s="395"/>
      <c r="F35" s="395"/>
      <c r="G35" s="420">
        <f t="shared" si="2"/>
        <v>0</v>
      </c>
      <c r="H35" s="421"/>
      <c r="I35" s="421"/>
      <c r="J35" s="420">
        <f t="shared" si="3"/>
        <v>0</v>
      </c>
      <c r="K35" s="421"/>
      <c r="L35" s="421"/>
      <c r="M35" s="421"/>
      <c r="N35" s="420">
        <f t="shared" si="4"/>
        <v>0</v>
      </c>
      <c r="O35" s="421"/>
      <c r="P35" s="421"/>
      <c r="Q35" s="420">
        <f t="shared" si="7"/>
        <v>0</v>
      </c>
      <c r="R35" s="586">
        <f t="shared" si="8"/>
        <v>0</v>
      </c>
      <c r="S35" s="195"/>
    </row>
    <row r="36" spans="1:19" ht="24">
      <c r="A36" s="575"/>
      <c r="B36" s="210" t="s">
        <v>701</v>
      </c>
      <c r="C36" s="194" t="s">
        <v>702</v>
      </c>
      <c r="D36" s="395"/>
      <c r="E36" s="395"/>
      <c r="F36" s="395"/>
      <c r="G36" s="420">
        <f t="shared" si="2"/>
        <v>0</v>
      </c>
      <c r="H36" s="421"/>
      <c r="I36" s="421"/>
      <c r="J36" s="420">
        <f t="shared" si="3"/>
        <v>0</v>
      </c>
      <c r="K36" s="421"/>
      <c r="L36" s="421"/>
      <c r="M36" s="421"/>
      <c r="N36" s="420">
        <f t="shared" si="4"/>
        <v>0</v>
      </c>
      <c r="O36" s="421"/>
      <c r="P36" s="421"/>
      <c r="Q36" s="420">
        <f t="shared" si="7"/>
        <v>0</v>
      </c>
      <c r="R36" s="586">
        <f t="shared" si="8"/>
        <v>0</v>
      </c>
      <c r="S36" s="195"/>
    </row>
    <row r="37" spans="1:19" ht="12">
      <c r="A37" s="575" t="s">
        <v>655</v>
      </c>
      <c r="B37" s="210" t="s">
        <v>83</v>
      </c>
      <c r="C37" s="194" t="s">
        <v>703</v>
      </c>
      <c r="D37" s="395"/>
      <c r="E37" s="395"/>
      <c r="F37" s="395"/>
      <c r="G37" s="420">
        <f t="shared" si="2"/>
        <v>0</v>
      </c>
      <c r="H37" s="421"/>
      <c r="I37" s="421"/>
      <c r="J37" s="420">
        <f t="shared" si="3"/>
        <v>0</v>
      </c>
      <c r="K37" s="421"/>
      <c r="L37" s="421"/>
      <c r="M37" s="421"/>
      <c r="N37" s="420">
        <f t="shared" si="4"/>
        <v>0</v>
      </c>
      <c r="O37" s="421"/>
      <c r="P37" s="421"/>
      <c r="Q37" s="420">
        <f t="shared" si="7"/>
        <v>0</v>
      </c>
      <c r="R37" s="586">
        <f t="shared" si="8"/>
        <v>0</v>
      </c>
      <c r="S37" s="195"/>
    </row>
    <row r="38" spans="1:19" ht="12">
      <c r="A38" s="575"/>
      <c r="B38" s="201" t="s">
        <v>704</v>
      </c>
      <c r="C38" s="202" t="s">
        <v>705</v>
      </c>
      <c r="D38" s="403">
        <f>D27+D32+D37</f>
        <v>0</v>
      </c>
      <c r="E38" s="403">
        <f aca="true" t="shared" si="10" ref="E38:P38">E27+E32+E37</f>
        <v>1010</v>
      </c>
      <c r="F38" s="403">
        <f t="shared" si="10"/>
        <v>0</v>
      </c>
      <c r="G38" s="420">
        <f t="shared" si="2"/>
        <v>1010</v>
      </c>
      <c r="H38" s="405">
        <f t="shared" si="10"/>
        <v>0</v>
      </c>
      <c r="I38" s="405">
        <f t="shared" si="10"/>
        <v>0</v>
      </c>
      <c r="J38" s="420">
        <f t="shared" si="3"/>
        <v>1010</v>
      </c>
      <c r="K38" s="405">
        <f t="shared" si="10"/>
        <v>0</v>
      </c>
      <c r="L38" s="405">
        <f t="shared" si="10"/>
        <v>0</v>
      </c>
      <c r="M38" s="405">
        <f t="shared" si="10"/>
        <v>0</v>
      </c>
      <c r="N38" s="420">
        <f t="shared" si="4"/>
        <v>0</v>
      </c>
      <c r="O38" s="405">
        <f t="shared" si="10"/>
        <v>0</v>
      </c>
      <c r="P38" s="405">
        <f t="shared" si="10"/>
        <v>0</v>
      </c>
      <c r="Q38" s="420">
        <f t="shared" si="7"/>
        <v>0</v>
      </c>
      <c r="R38" s="586">
        <f t="shared" si="8"/>
        <v>1010</v>
      </c>
      <c r="S38" s="195"/>
    </row>
    <row r="39" spans="1:19" s="212" customFormat="1" ht="12">
      <c r="A39" s="579" t="s">
        <v>706</v>
      </c>
      <c r="B39" s="203" t="s">
        <v>707</v>
      </c>
      <c r="C39" s="202" t="s">
        <v>708</v>
      </c>
      <c r="D39" s="395"/>
      <c r="E39" s="395"/>
      <c r="F39" s="395"/>
      <c r="G39" s="420">
        <f t="shared" si="2"/>
        <v>0</v>
      </c>
      <c r="H39" s="395"/>
      <c r="I39" s="395"/>
      <c r="J39" s="420">
        <f t="shared" si="3"/>
        <v>0</v>
      </c>
      <c r="K39" s="395"/>
      <c r="L39" s="395"/>
      <c r="M39" s="395"/>
      <c r="N39" s="420">
        <f t="shared" si="4"/>
        <v>0</v>
      </c>
      <c r="O39" s="395"/>
      <c r="P39" s="395"/>
      <c r="Q39" s="420">
        <f t="shared" si="7"/>
        <v>0</v>
      </c>
      <c r="R39" s="586">
        <f t="shared" si="8"/>
        <v>0</v>
      </c>
      <c r="S39" s="211"/>
    </row>
    <row r="40" spans="1:19" ht="12.75" thickBot="1">
      <c r="A40" s="587"/>
      <c r="B40" s="588" t="s">
        <v>709</v>
      </c>
      <c r="C40" s="589" t="s">
        <v>710</v>
      </c>
      <c r="D40" s="590">
        <f>D17+D18+D19+D25+D38+D39</f>
        <v>1242</v>
      </c>
      <c r="E40" s="590">
        <f>E17+E18+E19+E25+E38+E39</f>
        <v>1182</v>
      </c>
      <c r="F40" s="590">
        <f aca="true" t="shared" si="11" ref="F40:R40">F17+F18+F19+F25+F38+F39</f>
        <v>0</v>
      </c>
      <c r="G40" s="590">
        <f t="shared" si="11"/>
        <v>2424</v>
      </c>
      <c r="H40" s="590">
        <f t="shared" si="11"/>
        <v>0</v>
      </c>
      <c r="I40" s="590">
        <f t="shared" si="11"/>
        <v>0</v>
      </c>
      <c r="J40" s="590">
        <f t="shared" si="11"/>
        <v>2424</v>
      </c>
      <c r="K40" s="590">
        <f t="shared" si="11"/>
        <v>543</v>
      </c>
      <c r="L40" s="590">
        <f t="shared" si="11"/>
        <v>412</v>
      </c>
      <c r="M40" s="590">
        <f t="shared" si="11"/>
        <v>0</v>
      </c>
      <c r="N40" s="590">
        <f t="shared" si="11"/>
        <v>955</v>
      </c>
      <c r="O40" s="590">
        <f t="shared" si="11"/>
        <v>0</v>
      </c>
      <c r="P40" s="590">
        <f t="shared" si="11"/>
        <v>0</v>
      </c>
      <c r="Q40" s="590">
        <f t="shared" si="11"/>
        <v>955</v>
      </c>
      <c r="R40" s="591">
        <f t="shared" si="11"/>
        <v>1469</v>
      </c>
      <c r="S40" s="195"/>
    </row>
    <row r="41" spans="1:18" ht="12">
      <c r="A41" s="213"/>
      <c r="B41" s="213"/>
      <c r="C41" s="213"/>
      <c r="D41" s="214"/>
      <c r="E41" s="214"/>
      <c r="F41" s="214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</row>
    <row r="42" spans="1:18" ht="12">
      <c r="A42" s="213"/>
      <c r="B42" s="213" t="s">
        <v>869</v>
      </c>
      <c r="C42" s="213"/>
      <c r="D42" s="216"/>
      <c r="E42" s="216"/>
      <c r="F42" s="216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</row>
    <row r="43" spans="1:18" ht="12">
      <c r="A43" s="213"/>
      <c r="B43" s="213"/>
      <c r="C43" s="213"/>
      <c r="D43" s="216"/>
      <c r="E43" s="216"/>
      <c r="F43" s="216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</row>
    <row r="44" spans="1:18" ht="12">
      <c r="A44" s="213"/>
      <c r="B44" s="363" t="s">
        <v>525</v>
      </c>
      <c r="C44" s="310" t="str">
        <f>'справка №1-БАЛАНС КФН'!A98</f>
        <v>           26.02.2015 г.</v>
      </c>
      <c r="D44" s="218"/>
      <c r="E44" s="218"/>
      <c r="F44" s="218"/>
      <c r="G44" s="213"/>
      <c r="H44" s="219" t="s">
        <v>860</v>
      </c>
      <c r="I44" s="219"/>
      <c r="J44" s="219"/>
      <c r="K44" s="700"/>
      <c r="L44" s="700"/>
      <c r="M44" s="700"/>
      <c r="N44" s="700"/>
      <c r="O44" s="701" t="s">
        <v>857</v>
      </c>
      <c r="P44" s="702"/>
      <c r="Q44" s="702"/>
      <c r="R44" s="702"/>
    </row>
    <row r="45" spans="1:18" ht="12">
      <c r="A45" s="177"/>
      <c r="B45" s="177"/>
      <c r="C45" s="177"/>
      <c r="D45" s="220"/>
      <c r="E45" s="386"/>
      <c r="F45" s="220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</row>
    <row r="46" spans="1:18" ht="12">
      <c r="A46" s="177"/>
      <c r="B46" s="177"/>
      <c r="C46" s="177"/>
      <c r="D46" s="220"/>
      <c r="E46" s="220"/>
      <c r="F46" s="220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</row>
    <row r="47" spans="1:18" ht="12">
      <c r="A47" s="177"/>
      <c r="B47" s="177"/>
      <c r="C47" s="177"/>
      <c r="D47" s="220"/>
      <c r="E47" s="220"/>
      <c r="F47" s="220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</row>
    <row r="48" spans="1:18" ht="12">
      <c r="A48" s="177"/>
      <c r="B48" s="177"/>
      <c r="C48" s="177"/>
      <c r="D48" s="220"/>
      <c r="E48" s="386"/>
      <c r="F48" s="220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</row>
    <row r="49" spans="5:6" ht="12">
      <c r="E49" s="199"/>
      <c r="F49" s="199"/>
    </row>
    <row r="50" spans="5:6" ht="12">
      <c r="E50" s="199"/>
      <c r="F50" s="199"/>
    </row>
    <row r="51" spans="5:6" ht="12">
      <c r="E51" s="199"/>
      <c r="F51" s="199"/>
    </row>
    <row r="52" spans="5:6" ht="12">
      <c r="E52" s="199"/>
      <c r="F52" s="199"/>
    </row>
    <row r="53" spans="5:6" ht="12">
      <c r="E53" s="199"/>
      <c r="F53" s="199"/>
    </row>
    <row r="54" spans="5:6" ht="12">
      <c r="E54" s="199"/>
      <c r="F54" s="199"/>
    </row>
    <row r="55" spans="5:6" ht="12">
      <c r="E55" s="199"/>
      <c r="F55" s="199"/>
    </row>
    <row r="56" spans="5:6" ht="12">
      <c r="E56" s="199"/>
      <c r="F56" s="199"/>
    </row>
    <row r="57" spans="5:6" ht="12">
      <c r="E57" s="199"/>
      <c r="F57" s="199"/>
    </row>
    <row r="58" spans="5:6" ht="12">
      <c r="E58" s="199"/>
      <c r="F58" s="199"/>
    </row>
    <row r="59" spans="5:6" ht="12">
      <c r="E59" s="199"/>
      <c r="F59" s="199"/>
    </row>
    <row r="60" spans="5:6" ht="12">
      <c r="E60" s="199"/>
      <c r="F60" s="199"/>
    </row>
    <row r="61" spans="5:6" ht="12">
      <c r="E61" s="199"/>
      <c r="F61" s="199"/>
    </row>
    <row r="62" spans="5:6" ht="12">
      <c r="E62" s="199"/>
      <c r="F62" s="199"/>
    </row>
    <row r="63" spans="5:6" ht="12">
      <c r="E63" s="199"/>
      <c r="F63" s="199"/>
    </row>
    <row r="64" spans="5:6" ht="12">
      <c r="E64" s="199"/>
      <c r="F64" s="199"/>
    </row>
    <row r="65" spans="5:6" ht="12">
      <c r="E65" s="199"/>
      <c r="F65" s="199"/>
    </row>
    <row r="66" spans="5:6" ht="12">
      <c r="E66" s="199"/>
      <c r="F66" s="199"/>
    </row>
    <row r="67" spans="5:6" ht="12">
      <c r="E67" s="199"/>
      <c r="F67" s="199"/>
    </row>
    <row r="68" spans="5:6" ht="12">
      <c r="E68" s="199"/>
      <c r="F68" s="199"/>
    </row>
    <row r="69" spans="5:6" ht="12">
      <c r="E69" s="199"/>
      <c r="F69" s="199"/>
    </row>
    <row r="70" spans="5:6" ht="12">
      <c r="E70" s="199"/>
      <c r="F70" s="199"/>
    </row>
    <row r="71" spans="5:6" ht="12">
      <c r="E71" s="199"/>
      <c r="F71" s="199"/>
    </row>
    <row r="72" spans="5:6" ht="12">
      <c r="E72" s="199"/>
      <c r="F72" s="199"/>
    </row>
    <row r="73" spans="5:6" ht="12">
      <c r="E73" s="199"/>
      <c r="F73" s="199"/>
    </row>
    <row r="74" spans="5:6" ht="12">
      <c r="E74" s="199"/>
      <c r="F74" s="199"/>
    </row>
  </sheetData>
  <sheetProtection/>
  <mergeCells count="12">
    <mergeCell ref="K44:N44"/>
    <mergeCell ref="O44:R44"/>
    <mergeCell ref="A2:B2"/>
    <mergeCell ref="C2:H2"/>
    <mergeCell ref="A3:B3"/>
    <mergeCell ref="C3:E3"/>
    <mergeCell ref="M3:N3"/>
    <mergeCell ref="A5:B6"/>
    <mergeCell ref="C5:C6"/>
    <mergeCell ref="J5:J6"/>
    <mergeCell ref="Q5:Q6"/>
    <mergeCell ref="R5:R6"/>
  </mergeCells>
  <dataValidations count="1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CC39:CE39 D65417:F65417 CC65417:CE65417">
      <formula1>-99999999999990</formula1>
      <formula2>9999999999999990</formula2>
    </dataValidation>
  </dataValidations>
  <printOptions/>
  <pageMargins left="0.7" right="0.7" top="0.75" bottom="0.75" header="0.3" footer="0.3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A1" sqref="A1:E1"/>
    </sheetView>
  </sheetViews>
  <sheetFormatPr defaultColWidth="10.7109375" defaultRowHeight="15"/>
  <cols>
    <col min="1" max="1" width="43.00390625" style="179" customWidth="1"/>
    <col min="2" max="2" width="10.421875" style="261" customWidth="1"/>
    <col min="3" max="3" width="18.28125" style="179" customWidth="1"/>
    <col min="4" max="4" width="19.00390625" style="179" bestFit="1" customWidth="1"/>
    <col min="5" max="5" width="14.28125" style="179" customWidth="1"/>
    <col min="6" max="6" width="14.8515625" style="179" customWidth="1"/>
    <col min="7" max="159" width="10.7109375" style="179" customWidth="1"/>
    <col min="160" max="160" width="39.140625" style="179" customWidth="1"/>
    <col min="161" max="161" width="10.421875" style="179" customWidth="1"/>
    <col min="162" max="162" width="22.7109375" style="179" customWidth="1"/>
    <col min="163" max="163" width="21.28125" style="179" customWidth="1"/>
    <col min="164" max="164" width="13.140625" style="179" customWidth="1"/>
    <col min="165" max="165" width="14.8515625" style="179" customWidth="1"/>
    <col min="166" max="185" width="0" style="179" hidden="1" customWidth="1"/>
    <col min="186" max="16384" width="10.7109375" style="179" customWidth="1"/>
  </cols>
  <sheetData>
    <row r="1" spans="1:6" ht="24" customHeight="1">
      <c r="A1" s="719" t="s">
        <v>711</v>
      </c>
      <c r="B1" s="719"/>
      <c r="C1" s="719"/>
      <c r="D1" s="719"/>
      <c r="E1" s="719"/>
      <c r="F1" s="221"/>
    </row>
    <row r="2" spans="1:6" ht="12">
      <c r="A2" s="222"/>
      <c r="B2" s="223"/>
      <c r="C2" s="224"/>
      <c r="D2" s="195"/>
      <c r="E2" s="225"/>
      <c r="F2" s="226"/>
    </row>
    <row r="3" spans="1:6" ht="15">
      <c r="A3" s="357" t="s">
        <v>418</v>
      </c>
      <c r="B3" s="720" t="s">
        <v>415</v>
      </c>
      <c r="C3" s="720"/>
      <c r="D3" s="355" t="s">
        <v>854</v>
      </c>
      <c r="E3" s="356">
        <v>175330487</v>
      </c>
      <c r="F3" s="227"/>
    </row>
    <row r="4" spans="1:6" ht="15">
      <c r="A4" s="358" t="s">
        <v>870</v>
      </c>
      <c r="B4" s="721" t="str">
        <f>'справка №1-БАЛАНС КФН'!E5</f>
        <v>01.01.2015 - 31.12.2015</v>
      </c>
      <c r="C4" s="721"/>
      <c r="D4" s="312" t="s">
        <v>421</v>
      </c>
      <c r="E4" s="356">
        <v>1596</v>
      </c>
      <c r="F4" s="229"/>
    </row>
    <row r="5" spans="1:6" ht="15">
      <c r="A5" s="228"/>
      <c r="B5" s="311"/>
      <c r="C5" s="311"/>
      <c r="D5" s="312"/>
      <c r="E5" s="356"/>
      <c r="F5" s="229"/>
    </row>
    <row r="6" spans="1:5" ht="12.75" customHeight="1" thickBot="1">
      <c r="A6" s="230" t="s">
        <v>712</v>
      </c>
      <c r="B6" s="231"/>
      <c r="C6" s="232"/>
      <c r="D6" s="195"/>
      <c r="E6" s="378" t="s">
        <v>713</v>
      </c>
    </row>
    <row r="7" spans="1:6" s="187" customFormat="1" ht="12">
      <c r="A7" s="592" t="s">
        <v>272</v>
      </c>
      <c r="B7" s="593" t="s">
        <v>425</v>
      </c>
      <c r="C7" s="594" t="s">
        <v>714</v>
      </c>
      <c r="D7" s="595" t="s">
        <v>715</v>
      </c>
      <c r="E7" s="596"/>
      <c r="F7" s="234"/>
    </row>
    <row r="8" spans="1:6" s="187" customFormat="1" ht="12">
      <c r="A8" s="597"/>
      <c r="B8" s="235"/>
      <c r="C8" s="233"/>
      <c r="D8" s="236" t="s">
        <v>716</v>
      </c>
      <c r="E8" s="598" t="s">
        <v>717</v>
      </c>
      <c r="F8" s="234"/>
    </row>
    <row r="9" spans="1:6" s="187" customFormat="1" ht="12">
      <c r="A9" s="599" t="s">
        <v>18</v>
      </c>
      <c r="B9" s="235" t="s">
        <v>416</v>
      </c>
      <c r="C9" s="236">
        <v>1</v>
      </c>
      <c r="D9" s="236">
        <v>2</v>
      </c>
      <c r="E9" s="600">
        <v>3</v>
      </c>
      <c r="F9" s="234"/>
    </row>
    <row r="10" spans="1:6" ht="12">
      <c r="A10" s="601" t="s">
        <v>121</v>
      </c>
      <c r="B10" s="237" t="s">
        <v>718</v>
      </c>
      <c r="C10" s="478"/>
      <c r="D10" s="478"/>
      <c r="E10" s="602">
        <f>C10-D10</f>
        <v>0</v>
      </c>
      <c r="F10" s="238"/>
    </row>
    <row r="11" spans="1:6" ht="12">
      <c r="A11" s="601" t="s">
        <v>125</v>
      </c>
      <c r="B11" s="1"/>
      <c r="C11" s="479"/>
      <c r="D11" s="479"/>
      <c r="E11" s="602"/>
      <c r="F11" s="238"/>
    </row>
    <row r="12" spans="1:6" ht="12">
      <c r="A12" s="603" t="s">
        <v>129</v>
      </c>
      <c r="B12" s="239" t="s">
        <v>719</v>
      </c>
      <c r="C12" s="479">
        <f>SUM(C13:C15)</f>
        <v>0</v>
      </c>
      <c r="D12" s="479">
        <f>SUM(D13:D15)</f>
        <v>0</v>
      </c>
      <c r="E12" s="602">
        <f>SUM(E13:E15)</f>
        <v>0</v>
      </c>
      <c r="F12" s="238"/>
    </row>
    <row r="13" spans="1:6" ht="12">
      <c r="A13" s="603" t="s">
        <v>720</v>
      </c>
      <c r="B13" s="239" t="s">
        <v>721</v>
      </c>
      <c r="C13" s="478"/>
      <c r="D13" s="478"/>
      <c r="E13" s="602"/>
      <c r="F13" s="238"/>
    </row>
    <row r="14" spans="1:6" ht="12">
      <c r="A14" s="603" t="s">
        <v>722</v>
      </c>
      <c r="B14" s="239" t="s">
        <v>135</v>
      </c>
      <c r="C14" s="478"/>
      <c r="D14" s="478"/>
      <c r="E14" s="602"/>
      <c r="F14" s="238"/>
    </row>
    <row r="15" spans="1:6" ht="12">
      <c r="A15" s="603" t="s">
        <v>146</v>
      </c>
      <c r="B15" s="239" t="s">
        <v>145</v>
      </c>
      <c r="C15" s="478"/>
      <c r="D15" s="478"/>
      <c r="E15" s="602"/>
      <c r="F15" s="238"/>
    </row>
    <row r="16" spans="1:6" ht="12">
      <c r="A16" s="603" t="s">
        <v>154</v>
      </c>
      <c r="B16" s="239" t="s">
        <v>723</v>
      </c>
      <c r="C16" s="478"/>
      <c r="D16" s="478"/>
      <c r="E16" s="602"/>
      <c r="F16" s="238"/>
    </row>
    <row r="17" spans="1:6" ht="12">
      <c r="A17" s="603" t="s">
        <v>159</v>
      </c>
      <c r="B17" s="239" t="s">
        <v>724</v>
      </c>
      <c r="C17" s="479">
        <f>+C18+C19</f>
        <v>0</v>
      </c>
      <c r="D17" s="479">
        <f>+D18+D19</f>
        <v>0</v>
      </c>
      <c r="E17" s="602">
        <f>C17-D17</f>
        <v>0</v>
      </c>
      <c r="F17" s="238"/>
    </row>
    <row r="18" spans="1:6" ht="12">
      <c r="A18" s="603" t="s">
        <v>725</v>
      </c>
      <c r="B18" s="239" t="s">
        <v>726</v>
      </c>
      <c r="C18" s="478"/>
      <c r="D18" s="478"/>
      <c r="E18" s="602"/>
      <c r="F18" s="238"/>
    </row>
    <row r="19" spans="1:6" ht="12">
      <c r="A19" s="603" t="s">
        <v>146</v>
      </c>
      <c r="B19" s="239" t="s">
        <v>727</v>
      </c>
      <c r="C19" s="478"/>
      <c r="D19" s="478"/>
      <c r="E19" s="602"/>
      <c r="F19" s="238"/>
    </row>
    <row r="20" spans="1:6" ht="12">
      <c r="A20" s="604" t="s">
        <v>728</v>
      </c>
      <c r="B20" s="237" t="s">
        <v>729</v>
      </c>
      <c r="C20" s="479">
        <f>C12+C16+C17</f>
        <v>0</v>
      </c>
      <c r="D20" s="479">
        <f>D12+D16+D17</f>
        <v>0</v>
      </c>
      <c r="E20" s="602">
        <f>E12+E16+E17</f>
        <v>0</v>
      </c>
      <c r="F20" s="238"/>
    </row>
    <row r="21" spans="1:6" ht="12">
      <c r="A21" s="601" t="s">
        <v>169</v>
      </c>
      <c r="B21" s="1"/>
      <c r="C21" s="479"/>
      <c r="D21" s="479"/>
      <c r="E21" s="602"/>
      <c r="F21" s="238"/>
    </row>
    <row r="22" spans="1:6" ht="12">
      <c r="A22" s="603" t="s">
        <v>3</v>
      </c>
      <c r="B22" s="237" t="s">
        <v>730</v>
      </c>
      <c r="C22" s="478"/>
      <c r="D22" s="478"/>
      <c r="E22" s="602"/>
      <c r="F22" s="238"/>
    </row>
    <row r="23" spans="1:6" ht="12">
      <c r="A23" s="603"/>
      <c r="B23" s="1"/>
      <c r="C23" s="479"/>
      <c r="D23" s="479"/>
      <c r="E23" s="602"/>
      <c r="F23" s="238"/>
    </row>
    <row r="24" spans="1:6" ht="12">
      <c r="A24" s="601" t="s">
        <v>177</v>
      </c>
      <c r="B24" s="240"/>
      <c r="C24" s="479"/>
      <c r="D24" s="479"/>
      <c r="E24" s="602"/>
      <c r="F24" s="238"/>
    </row>
    <row r="25" spans="1:6" ht="12">
      <c r="A25" s="603" t="s">
        <v>181</v>
      </c>
      <c r="B25" s="239" t="s">
        <v>731</v>
      </c>
      <c r="C25" s="479">
        <f>SUM(C26:C28)</f>
        <v>153</v>
      </c>
      <c r="D25" s="479">
        <f>SUM(D26:D28)</f>
        <v>153</v>
      </c>
      <c r="E25" s="602">
        <f>SUM(E26:E28)</f>
        <v>0</v>
      </c>
      <c r="F25" s="238"/>
    </row>
    <row r="26" spans="1:6" ht="12">
      <c r="A26" s="603" t="s">
        <v>732</v>
      </c>
      <c r="B26" s="239" t="s">
        <v>733</v>
      </c>
      <c r="C26" s="478">
        <v>153</v>
      </c>
      <c r="D26" s="478">
        <v>153</v>
      </c>
      <c r="E26" s="602">
        <f>C26-D26</f>
        <v>0</v>
      </c>
      <c r="F26" s="238"/>
    </row>
    <row r="27" spans="1:6" ht="12">
      <c r="A27" s="603" t="s">
        <v>244</v>
      </c>
      <c r="B27" s="239" t="s">
        <v>191</v>
      </c>
      <c r="C27" s="478"/>
      <c r="D27" s="478"/>
      <c r="E27" s="602"/>
      <c r="F27" s="238"/>
    </row>
    <row r="28" spans="1:6" ht="12">
      <c r="A28" s="603" t="s">
        <v>193</v>
      </c>
      <c r="B28" s="239" t="s">
        <v>734</v>
      </c>
      <c r="C28" s="478"/>
      <c r="D28" s="478"/>
      <c r="E28" s="602"/>
      <c r="F28" s="238"/>
    </row>
    <row r="29" spans="1:6" ht="12">
      <c r="A29" s="603" t="s">
        <v>197</v>
      </c>
      <c r="B29" s="239" t="s">
        <v>735</v>
      </c>
      <c r="C29" s="478">
        <v>4</v>
      </c>
      <c r="D29" s="478">
        <v>4</v>
      </c>
      <c r="E29" s="602">
        <f>C29-D29</f>
        <v>0</v>
      </c>
      <c r="F29" s="238"/>
    </row>
    <row r="30" spans="1:6" ht="12">
      <c r="A30" s="603" t="s">
        <v>200</v>
      </c>
      <c r="B30" s="239" t="s">
        <v>736</v>
      </c>
      <c r="C30" s="478"/>
      <c r="D30" s="478"/>
      <c r="E30" s="602"/>
      <c r="F30" s="238"/>
    </row>
    <row r="31" spans="1:6" ht="12">
      <c r="A31" s="603" t="s">
        <v>205</v>
      </c>
      <c r="B31" s="239" t="s">
        <v>737</v>
      </c>
      <c r="C31" s="478">
        <v>0</v>
      </c>
      <c r="D31" s="478">
        <v>0</v>
      </c>
      <c r="E31" s="602">
        <f>C31-D31</f>
        <v>0</v>
      </c>
      <c r="F31" s="238"/>
    </row>
    <row r="32" spans="1:6" ht="12">
      <c r="A32" s="603" t="s">
        <v>210</v>
      </c>
      <c r="B32" s="239" t="s">
        <v>209</v>
      </c>
      <c r="C32" s="478"/>
      <c r="D32" s="478"/>
      <c r="E32" s="602"/>
      <c r="F32" s="238"/>
    </row>
    <row r="33" spans="1:6" ht="12">
      <c r="A33" s="603" t="s">
        <v>214</v>
      </c>
      <c r="B33" s="239" t="s">
        <v>213</v>
      </c>
      <c r="C33" s="478"/>
      <c r="D33" s="478"/>
      <c r="E33" s="602"/>
      <c r="F33" s="238"/>
    </row>
    <row r="34" spans="1:6" ht="12">
      <c r="A34" s="603" t="s">
        <v>217</v>
      </c>
      <c r="B34" s="239" t="s">
        <v>738</v>
      </c>
      <c r="C34" s="479">
        <f>SUM(C35:C38)</f>
        <v>0</v>
      </c>
      <c r="D34" s="479">
        <f>SUM(D35:D38)</f>
        <v>0</v>
      </c>
      <c r="E34" s="602">
        <f>SUM(E35:E38)</f>
        <v>0</v>
      </c>
      <c r="F34" s="238"/>
    </row>
    <row r="35" spans="1:6" ht="12">
      <c r="A35" s="603" t="s">
        <v>739</v>
      </c>
      <c r="B35" s="239" t="s">
        <v>219</v>
      </c>
      <c r="C35" s="478"/>
      <c r="D35" s="478"/>
      <c r="E35" s="602"/>
      <c r="F35" s="238"/>
    </row>
    <row r="36" spans="1:6" ht="12">
      <c r="A36" s="603" t="s">
        <v>347</v>
      </c>
      <c r="B36" s="239" t="s">
        <v>220</v>
      </c>
      <c r="C36" s="478"/>
      <c r="D36" s="478"/>
      <c r="E36" s="602"/>
      <c r="F36" s="238"/>
    </row>
    <row r="37" spans="1:6" ht="12">
      <c r="A37" s="603" t="s">
        <v>740</v>
      </c>
      <c r="B37" s="239" t="s">
        <v>223</v>
      </c>
      <c r="C37" s="478"/>
      <c r="D37" s="478"/>
      <c r="E37" s="602"/>
      <c r="F37" s="238"/>
    </row>
    <row r="38" spans="1:6" ht="12">
      <c r="A38" s="603" t="s">
        <v>350</v>
      </c>
      <c r="B38" s="239" t="s">
        <v>226</v>
      </c>
      <c r="C38" s="478"/>
      <c r="D38" s="478"/>
      <c r="E38" s="602"/>
      <c r="F38" s="238"/>
    </row>
    <row r="39" spans="1:6" ht="12">
      <c r="A39" s="603" t="s">
        <v>229</v>
      </c>
      <c r="B39" s="239" t="s">
        <v>741</v>
      </c>
      <c r="C39" s="478">
        <f>SUM(C40:C43)</f>
        <v>1898</v>
      </c>
      <c r="D39" s="478">
        <f>SUM(D40:D43)</f>
        <v>1898</v>
      </c>
      <c r="E39" s="602">
        <f>SUM(E40:E43)</f>
        <v>0</v>
      </c>
      <c r="F39" s="238"/>
    </row>
    <row r="40" spans="1:6" ht="12">
      <c r="A40" s="603" t="s">
        <v>742</v>
      </c>
      <c r="B40" s="239" t="s">
        <v>233</v>
      </c>
      <c r="C40" s="478"/>
      <c r="D40" s="478"/>
      <c r="E40" s="602"/>
      <c r="F40" s="238"/>
    </row>
    <row r="41" spans="1:6" ht="12">
      <c r="A41" s="603" t="s">
        <v>743</v>
      </c>
      <c r="B41" s="239" t="s">
        <v>236</v>
      </c>
      <c r="C41" s="478"/>
      <c r="D41" s="478"/>
      <c r="E41" s="602"/>
      <c r="F41" s="238"/>
    </row>
    <row r="42" spans="1:6" ht="12">
      <c r="A42" s="603" t="s">
        <v>744</v>
      </c>
      <c r="B42" s="239" t="s">
        <v>238</v>
      </c>
      <c r="C42" s="478"/>
      <c r="D42" s="478"/>
      <c r="E42" s="602"/>
      <c r="F42" s="238"/>
    </row>
    <row r="43" spans="1:6" ht="12">
      <c r="A43" s="603" t="s">
        <v>285</v>
      </c>
      <c r="B43" s="239" t="s">
        <v>239</v>
      </c>
      <c r="C43" s="478">
        <v>1898</v>
      </c>
      <c r="D43" s="478">
        <v>1898</v>
      </c>
      <c r="E43" s="602">
        <f>C43-D43</f>
        <v>0</v>
      </c>
      <c r="F43" s="238"/>
    </row>
    <row r="44" spans="1:6" ht="12">
      <c r="A44" s="604" t="s">
        <v>745</v>
      </c>
      <c r="B44" s="237" t="s">
        <v>746</v>
      </c>
      <c r="C44" s="479">
        <f>C25+C29+C30+C32+C31+C33+C34+C39</f>
        <v>2055</v>
      </c>
      <c r="D44" s="479">
        <f>D25+D29+D30+D32+D31+D33+D34+D39</f>
        <v>2055</v>
      </c>
      <c r="E44" s="602">
        <f>E25+E29+E30+E32+E31+E33+E34+E39</f>
        <v>0</v>
      </c>
      <c r="F44" s="238"/>
    </row>
    <row r="45" spans="1:6" ht="12.75" thickBot="1">
      <c r="A45" s="605" t="s">
        <v>747</v>
      </c>
      <c r="B45" s="606" t="s">
        <v>748</v>
      </c>
      <c r="C45" s="607">
        <f>C44+C22+C20+C10</f>
        <v>2055</v>
      </c>
      <c r="D45" s="607">
        <f>D44+D22+D20+D10</f>
        <v>2055</v>
      </c>
      <c r="E45" s="608">
        <f>E44+E22+E20+E10</f>
        <v>0</v>
      </c>
      <c r="F45" s="238"/>
    </row>
    <row r="46" spans="1:6" ht="12">
      <c r="A46" s="242"/>
      <c r="B46" s="243"/>
      <c r="C46" s="244"/>
      <c r="D46" s="244"/>
      <c r="E46" s="244"/>
      <c r="F46" s="238"/>
    </row>
    <row r="47" spans="1:6" ht="12">
      <c r="A47" s="242"/>
      <c r="B47" s="243"/>
      <c r="C47" s="244"/>
      <c r="D47" s="244"/>
      <c r="E47" s="244"/>
      <c r="F47" s="238"/>
    </row>
    <row r="48" spans="1:6" ht="12.75" thickBot="1">
      <c r="A48" s="242" t="s">
        <v>271</v>
      </c>
      <c r="B48" s="243"/>
      <c r="C48" s="245"/>
      <c r="D48" s="245"/>
      <c r="E48" s="245"/>
      <c r="F48" s="253" t="s">
        <v>529</v>
      </c>
    </row>
    <row r="49" spans="1:6" s="187" customFormat="1" ht="24">
      <c r="A49" s="592" t="s">
        <v>272</v>
      </c>
      <c r="B49" s="610" t="s">
        <v>425</v>
      </c>
      <c r="C49" s="611" t="s">
        <v>749</v>
      </c>
      <c r="D49" s="595" t="s">
        <v>750</v>
      </c>
      <c r="E49" s="595"/>
      <c r="F49" s="596" t="s">
        <v>751</v>
      </c>
    </row>
    <row r="50" spans="1:6" s="187" customFormat="1" ht="12">
      <c r="A50" s="597"/>
      <c r="B50" s="609"/>
      <c r="C50" s="246"/>
      <c r="D50" s="236" t="s">
        <v>716</v>
      </c>
      <c r="E50" s="236" t="s">
        <v>717</v>
      </c>
      <c r="F50" s="612"/>
    </row>
    <row r="51" spans="1:6" s="187" customFormat="1" ht="12">
      <c r="A51" s="599" t="s">
        <v>18</v>
      </c>
      <c r="B51" s="235" t="s">
        <v>416</v>
      </c>
      <c r="C51" s="236">
        <v>1</v>
      </c>
      <c r="D51" s="236">
        <v>2</v>
      </c>
      <c r="E51" s="247">
        <v>3</v>
      </c>
      <c r="F51" s="598">
        <v>4</v>
      </c>
    </row>
    <row r="52" spans="1:6" ht="12">
      <c r="A52" s="601" t="s">
        <v>276</v>
      </c>
      <c r="B52" s="240"/>
      <c r="C52" s="241"/>
      <c r="D52" s="241"/>
      <c r="E52" s="241"/>
      <c r="F52" s="613"/>
    </row>
    <row r="53" spans="1:6" ht="12">
      <c r="A53" s="603" t="s">
        <v>279</v>
      </c>
      <c r="B53" s="239" t="s">
        <v>752</v>
      </c>
      <c r="C53" s="479">
        <f>SUM(C54:C56)</f>
        <v>0</v>
      </c>
      <c r="D53" s="479">
        <f>SUM(D54:D56)</f>
        <v>0</v>
      </c>
      <c r="E53" s="479">
        <f>C53-D53</f>
        <v>0</v>
      </c>
      <c r="F53" s="614">
        <f>SUM(F54:F56)</f>
        <v>0</v>
      </c>
    </row>
    <row r="54" spans="1:6" ht="12">
      <c r="A54" s="603" t="s">
        <v>753</v>
      </c>
      <c r="B54" s="239" t="s">
        <v>754</v>
      </c>
      <c r="C54" s="478"/>
      <c r="D54" s="478"/>
      <c r="E54" s="479">
        <f>C54-D54</f>
        <v>0</v>
      </c>
      <c r="F54" s="615"/>
    </row>
    <row r="55" spans="1:6" ht="12">
      <c r="A55" s="603" t="s">
        <v>300</v>
      </c>
      <c r="B55" s="239" t="s">
        <v>282</v>
      </c>
      <c r="C55" s="478"/>
      <c r="D55" s="478"/>
      <c r="E55" s="479">
        <f aca="true" t="shared" si="0" ref="E55:E96">C55-D55</f>
        <v>0</v>
      </c>
      <c r="F55" s="615"/>
    </row>
    <row r="56" spans="1:6" ht="12">
      <c r="A56" s="603" t="s">
        <v>285</v>
      </c>
      <c r="B56" s="239" t="s">
        <v>284</v>
      </c>
      <c r="C56" s="478"/>
      <c r="D56" s="478"/>
      <c r="E56" s="479">
        <f t="shared" si="0"/>
        <v>0</v>
      </c>
      <c r="F56" s="615"/>
    </row>
    <row r="57" spans="1:6" ht="24">
      <c r="A57" s="603" t="s">
        <v>287</v>
      </c>
      <c r="B57" s="239" t="s">
        <v>755</v>
      </c>
      <c r="C57" s="479">
        <f>C58+C60</f>
        <v>0</v>
      </c>
      <c r="D57" s="479">
        <f>D58+D60</f>
        <v>0</v>
      </c>
      <c r="E57" s="479">
        <f t="shared" si="0"/>
        <v>0</v>
      </c>
      <c r="F57" s="614">
        <f>F58+F60</f>
        <v>0</v>
      </c>
    </row>
    <row r="58" spans="1:6" ht="12">
      <c r="A58" s="603" t="s">
        <v>756</v>
      </c>
      <c r="B58" s="239" t="s">
        <v>288</v>
      </c>
      <c r="C58" s="478"/>
      <c r="D58" s="478"/>
      <c r="E58" s="479">
        <f t="shared" si="0"/>
        <v>0</v>
      </c>
      <c r="F58" s="615"/>
    </row>
    <row r="59" spans="1:6" ht="12">
      <c r="A59" s="616" t="s">
        <v>290</v>
      </c>
      <c r="B59" s="239" t="s">
        <v>289</v>
      </c>
      <c r="C59" s="478"/>
      <c r="D59" s="478"/>
      <c r="E59" s="479">
        <f t="shared" si="0"/>
        <v>0</v>
      </c>
      <c r="F59" s="615"/>
    </row>
    <row r="60" spans="1:6" ht="12">
      <c r="A60" s="616" t="s">
        <v>757</v>
      </c>
      <c r="B60" s="239" t="s">
        <v>291</v>
      </c>
      <c r="C60" s="478"/>
      <c r="D60" s="478"/>
      <c r="E60" s="479">
        <f t="shared" si="0"/>
        <v>0</v>
      </c>
      <c r="F60" s="615"/>
    </row>
    <row r="61" spans="1:6" ht="12">
      <c r="A61" s="616" t="s">
        <v>290</v>
      </c>
      <c r="B61" s="239" t="s">
        <v>292</v>
      </c>
      <c r="C61" s="478"/>
      <c r="D61" s="478"/>
      <c r="E61" s="479">
        <f t="shared" si="0"/>
        <v>0</v>
      </c>
      <c r="F61" s="615"/>
    </row>
    <row r="62" spans="1:6" ht="12">
      <c r="A62" s="603" t="s">
        <v>295</v>
      </c>
      <c r="B62" s="239" t="s">
        <v>758</v>
      </c>
      <c r="C62" s="478"/>
      <c r="D62" s="478"/>
      <c r="E62" s="479">
        <f t="shared" si="0"/>
        <v>0</v>
      </c>
      <c r="F62" s="617"/>
    </row>
    <row r="63" spans="1:6" ht="12">
      <c r="A63" s="603" t="s">
        <v>297</v>
      </c>
      <c r="B63" s="239" t="s">
        <v>759</v>
      </c>
      <c r="C63" s="478">
        <v>0</v>
      </c>
      <c r="D63" s="478"/>
      <c r="E63" s="479">
        <f t="shared" si="0"/>
        <v>0</v>
      </c>
      <c r="F63" s="617"/>
    </row>
    <row r="64" spans="1:6" ht="12">
      <c r="A64" s="603" t="s">
        <v>299</v>
      </c>
      <c r="B64" s="239" t="s">
        <v>760</v>
      </c>
      <c r="C64" s="478"/>
      <c r="D64" s="478"/>
      <c r="E64" s="479">
        <f t="shared" si="0"/>
        <v>0</v>
      </c>
      <c r="F64" s="617"/>
    </row>
    <row r="65" spans="1:6" ht="12">
      <c r="A65" s="603" t="s">
        <v>302</v>
      </c>
      <c r="B65" s="239" t="s">
        <v>761</v>
      </c>
      <c r="C65" s="478">
        <v>32</v>
      </c>
      <c r="D65" s="478"/>
      <c r="E65" s="479">
        <f t="shared" si="0"/>
        <v>32</v>
      </c>
      <c r="F65" s="617"/>
    </row>
    <row r="66" spans="1:6" ht="12">
      <c r="A66" s="603" t="s">
        <v>762</v>
      </c>
      <c r="B66" s="239" t="s">
        <v>303</v>
      </c>
      <c r="C66" s="478">
        <v>32</v>
      </c>
      <c r="D66" s="478"/>
      <c r="E66" s="479">
        <f t="shared" si="0"/>
        <v>32</v>
      </c>
      <c r="F66" s="617"/>
    </row>
    <row r="67" spans="1:6" ht="12">
      <c r="A67" s="604" t="s">
        <v>305</v>
      </c>
      <c r="B67" s="237" t="s">
        <v>763</v>
      </c>
      <c r="C67" s="479">
        <f>C53+C57+C62+C63+C64+C65</f>
        <v>32</v>
      </c>
      <c r="D67" s="479">
        <f>D53+D57+D62+D63+D64+D65</f>
        <v>0</v>
      </c>
      <c r="E67" s="479">
        <f t="shared" si="0"/>
        <v>32</v>
      </c>
      <c r="F67" s="614">
        <f>F53+F57+F62+F63+F64+F65</f>
        <v>0</v>
      </c>
    </row>
    <row r="68" spans="1:6" ht="12">
      <c r="A68" s="601" t="s">
        <v>306</v>
      </c>
      <c r="B68" s="1"/>
      <c r="C68" s="479"/>
      <c r="D68" s="479"/>
      <c r="E68" s="479"/>
      <c r="F68" s="618"/>
    </row>
    <row r="69" spans="1:6" ht="12">
      <c r="A69" s="603" t="s">
        <v>310</v>
      </c>
      <c r="B69" s="248" t="s">
        <v>764</v>
      </c>
      <c r="C69" s="478">
        <v>8</v>
      </c>
      <c r="D69" s="478"/>
      <c r="E69" s="479">
        <f t="shared" si="0"/>
        <v>8</v>
      </c>
      <c r="F69" s="617"/>
    </row>
    <row r="70" spans="1:6" ht="12">
      <c r="A70" s="601"/>
      <c r="B70" s="1"/>
      <c r="C70" s="479"/>
      <c r="D70" s="479"/>
      <c r="E70" s="479"/>
      <c r="F70" s="618"/>
    </row>
    <row r="71" spans="1:6" ht="12">
      <c r="A71" s="601" t="s">
        <v>313</v>
      </c>
      <c r="B71" s="240"/>
      <c r="C71" s="479"/>
      <c r="D71" s="479"/>
      <c r="E71" s="479"/>
      <c r="F71" s="618"/>
    </row>
    <row r="72" spans="1:6" ht="12">
      <c r="A72" s="603" t="s">
        <v>279</v>
      </c>
      <c r="B72" s="239" t="s">
        <v>765</v>
      </c>
      <c r="C72" s="479">
        <f>SUM(C73:C75)</f>
        <v>0</v>
      </c>
      <c r="D72" s="479">
        <f>SUM(D73:D75)</f>
        <v>0</v>
      </c>
      <c r="E72" s="479">
        <f>SUM(E73:E75)</f>
        <v>0</v>
      </c>
      <c r="F72" s="614">
        <f>SUM(F73:F75)</f>
        <v>0</v>
      </c>
    </row>
    <row r="73" spans="1:6" ht="12">
      <c r="A73" s="603" t="s">
        <v>312</v>
      </c>
      <c r="B73" s="239" t="s">
        <v>311</v>
      </c>
      <c r="C73" s="478"/>
      <c r="D73" s="478"/>
      <c r="E73" s="479">
        <f t="shared" si="0"/>
        <v>0</v>
      </c>
      <c r="F73" s="617"/>
    </row>
    <row r="74" spans="1:6" ht="12">
      <c r="A74" s="603" t="s">
        <v>316</v>
      </c>
      <c r="B74" s="239" t="s">
        <v>314</v>
      </c>
      <c r="C74" s="478"/>
      <c r="D74" s="478"/>
      <c r="E74" s="479">
        <f t="shared" si="0"/>
        <v>0</v>
      </c>
      <c r="F74" s="617"/>
    </row>
    <row r="75" spans="1:6" ht="12">
      <c r="A75" s="619" t="s">
        <v>766</v>
      </c>
      <c r="B75" s="239" t="s">
        <v>315</v>
      </c>
      <c r="C75" s="478"/>
      <c r="D75" s="478"/>
      <c r="E75" s="479">
        <f t="shared" si="0"/>
        <v>0</v>
      </c>
      <c r="F75" s="617"/>
    </row>
    <row r="76" spans="1:6" ht="24">
      <c r="A76" s="603" t="s">
        <v>287</v>
      </c>
      <c r="B76" s="239" t="s">
        <v>767</v>
      </c>
      <c r="C76" s="479">
        <f>C77+C79</f>
        <v>0</v>
      </c>
      <c r="D76" s="479">
        <f>D77+D79</f>
        <v>0</v>
      </c>
      <c r="E76" s="479">
        <f>E77+E79</f>
        <v>0</v>
      </c>
      <c r="F76" s="614">
        <f>F77+F79</f>
        <v>0</v>
      </c>
    </row>
    <row r="77" spans="1:6" ht="12">
      <c r="A77" s="603" t="s">
        <v>768</v>
      </c>
      <c r="B77" s="239" t="s">
        <v>319</v>
      </c>
      <c r="C77" s="478">
        <v>0</v>
      </c>
      <c r="D77" s="478">
        <v>0</v>
      </c>
      <c r="E77" s="479">
        <f t="shared" si="0"/>
        <v>0</v>
      </c>
      <c r="F77" s="615"/>
    </row>
    <row r="78" spans="1:6" ht="12">
      <c r="A78" s="603" t="s">
        <v>323</v>
      </c>
      <c r="B78" s="239" t="s">
        <v>322</v>
      </c>
      <c r="C78" s="478"/>
      <c r="D78" s="478"/>
      <c r="E78" s="479">
        <f t="shared" si="0"/>
        <v>0</v>
      </c>
      <c r="F78" s="615"/>
    </row>
    <row r="79" spans="1:6" ht="12">
      <c r="A79" s="603" t="s">
        <v>769</v>
      </c>
      <c r="B79" s="239" t="s">
        <v>326</v>
      </c>
      <c r="C79" s="478"/>
      <c r="D79" s="478"/>
      <c r="E79" s="479">
        <f t="shared" si="0"/>
        <v>0</v>
      </c>
      <c r="F79" s="615"/>
    </row>
    <row r="80" spans="1:6" ht="12">
      <c r="A80" s="603" t="s">
        <v>290</v>
      </c>
      <c r="B80" s="239" t="s">
        <v>327</v>
      </c>
      <c r="C80" s="478"/>
      <c r="D80" s="478"/>
      <c r="E80" s="479">
        <f t="shared" si="0"/>
        <v>0</v>
      </c>
      <c r="F80" s="615"/>
    </row>
    <row r="81" spans="1:6" ht="12">
      <c r="A81" s="603" t="s">
        <v>329</v>
      </c>
      <c r="B81" s="239" t="s">
        <v>770</v>
      </c>
      <c r="C81" s="479">
        <f>SUM(C82:C85)</f>
        <v>0</v>
      </c>
      <c r="D81" s="479">
        <f>SUM(D82:D85)</f>
        <v>0</v>
      </c>
      <c r="E81" s="479">
        <f>SUM(E82:E85)</f>
        <v>0</v>
      </c>
      <c r="F81" s="614">
        <f>SUM(F82:F85)</f>
        <v>0</v>
      </c>
    </row>
    <row r="82" spans="1:6" ht="12">
      <c r="A82" s="603" t="s">
        <v>771</v>
      </c>
      <c r="B82" s="239" t="s">
        <v>330</v>
      </c>
      <c r="C82" s="478"/>
      <c r="D82" s="478"/>
      <c r="E82" s="479">
        <f t="shared" si="0"/>
        <v>0</v>
      </c>
      <c r="F82" s="615"/>
    </row>
    <row r="83" spans="1:6" ht="12">
      <c r="A83" s="603" t="s">
        <v>772</v>
      </c>
      <c r="B83" s="239" t="s">
        <v>333</v>
      </c>
      <c r="C83" s="478"/>
      <c r="D83" s="478"/>
      <c r="E83" s="479">
        <f t="shared" si="0"/>
        <v>0</v>
      </c>
      <c r="F83" s="615"/>
    </row>
    <row r="84" spans="1:6" ht="24">
      <c r="A84" s="603" t="s">
        <v>773</v>
      </c>
      <c r="B84" s="239" t="s">
        <v>336</v>
      </c>
      <c r="C84" s="478"/>
      <c r="D84" s="478"/>
      <c r="E84" s="479">
        <f t="shared" si="0"/>
        <v>0</v>
      </c>
      <c r="F84" s="615"/>
    </row>
    <row r="85" spans="1:6" ht="12">
      <c r="A85" s="603" t="s">
        <v>774</v>
      </c>
      <c r="B85" s="239" t="s">
        <v>339</v>
      </c>
      <c r="C85" s="478"/>
      <c r="D85" s="478"/>
      <c r="E85" s="479">
        <f t="shared" si="0"/>
        <v>0</v>
      </c>
      <c r="F85" s="615"/>
    </row>
    <row r="86" spans="1:6" ht="12">
      <c r="A86" s="603" t="s">
        <v>342</v>
      </c>
      <c r="B86" s="239" t="s">
        <v>775</v>
      </c>
      <c r="C86" s="479">
        <f>SUM(C87:C91)+C95</f>
        <v>4602</v>
      </c>
      <c r="D86" s="479">
        <f>SUM(D87:D91)+D95</f>
        <v>4602</v>
      </c>
      <c r="E86" s="479">
        <f>SUM(E87:E91)+E95</f>
        <v>0</v>
      </c>
      <c r="F86" s="614">
        <f>SUM(F87:F91)+F95</f>
        <v>0</v>
      </c>
    </row>
    <row r="87" spans="1:6" ht="12">
      <c r="A87" s="603" t="s">
        <v>345</v>
      </c>
      <c r="B87" s="239" t="s">
        <v>776</v>
      </c>
      <c r="C87" s="478">
        <v>3558</v>
      </c>
      <c r="D87" s="478">
        <v>3558</v>
      </c>
      <c r="E87" s="479">
        <f t="shared" si="0"/>
        <v>0</v>
      </c>
      <c r="F87" s="615"/>
    </row>
    <row r="88" spans="1:6" ht="12">
      <c r="A88" s="603" t="s">
        <v>348</v>
      </c>
      <c r="B88" s="239" t="s">
        <v>777</v>
      </c>
      <c r="C88" s="478">
        <v>198</v>
      </c>
      <c r="D88" s="478">
        <v>198</v>
      </c>
      <c r="E88" s="479">
        <f t="shared" si="0"/>
        <v>0</v>
      </c>
      <c r="F88" s="615"/>
    </row>
    <row r="89" spans="1:6" ht="12">
      <c r="A89" s="603" t="s">
        <v>351</v>
      </c>
      <c r="B89" s="239" t="s">
        <v>778</v>
      </c>
      <c r="C89" s="478"/>
      <c r="D89" s="478"/>
      <c r="E89" s="479">
        <f t="shared" si="0"/>
        <v>0</v>
      </c>
      <c r="F89" s="615"/>
    </row>
    <row r="90" spans="1:6" ht="12">
      <c r="A90" s="603" t="s">
        <v>353</v>
      </c>
      <c r="B90" s="239" t="s">
        <v>779</v>
      </c>
      <c r="C90" s="478">
        <v>49</v>
      </c>
      <c r="D90" s="478">
        <v>49</v>
      </c>
      <c r="E90" s="479">
        <f t="shared" si="0"/>
        <v>0</v>
      </c>
      <c r="F90" s="615"/>
    </row>
    <row r="91" spans="1:6" ht="12">
      <c r="A91" s="603" t="s">
        <v>356</v>
      </c>
      <c r="B91" s="239" t="s">
        <v>780</v>
      </c>
      <c r="C91" s="479">
        <f>SUM(C92:C94)</f>
        <v>754</v>
      </c>
      <c r="D91" s="479">
        <f>SUM(D92:D94)</f>
        <v>754</v>
      </c>
      <c r="E91" s="479">
        <f>SUM(E92:E94)</f>
        <v>0</v>
      </c>
      <c r="F91" s="614">
        <f>SUM(F92:F94)</f>
        <v>0</v>
      </c>
    </row>
    <row r="92" spans="1:6" ht="12">
      <c r="A92" s="603" t="s">
        <v>344</v>
      </c>
      <c r="B92" s="239" t="s">
        <v>343</v>
      </c>
      <c r="C92" s="478">
        <v>754</v>
      </c>
      <c r="D92" s="478">
        <v>754</v>
      </c>
      <c r="E92" s="479">
        <f t="shared" si="0"/>
        <v>0</v>
      </c>
      <c r="F92" s="615"/>
    </row>
    <row r="93" spans="1:6" ht="12">
      <c r="A93" s="603" t="s">
        <v>347</v>
      </c>
      <c r="B93" s="239" t="s">
        <v>346</v>
      </c>
      <c r="C93" s="478"/>
      <c r="D93" s="478"/>
      <c r="E93" s="479">
        <f t="shared" si="0"/>
        <v>0</v>
      </c>
      <c r="F93" s="615"/>
    </row>
    <row r="94" spans="1:6" ht="12">
      <c r="A94" s="603" t="s">
        <v>350</v>
      </c>
      <c r="B94" s="239" t="s">
        <v>349</v>
      </c>
      <c r="C94" s="478"/>
      <c r="D94" s="478"/>
      <c r="E94" s="479">
        <f t="shared" si="0"/>
        <v>0</v>
      </c>
      <c r="F94" s="615"/>
    </row>
    <row r="95" spans="1:6" ht="12">
      <c r="A95" s="603" t="s">
        <v>364</v>
      </c>
      <c r="B95" s="239" t="s">
        <v>781</v>
      </c>
      <c r="C95" s="478">
        <v>43</v>
      </c>
      <c r="D95" s="478">
        <v>43</v>
      </c>
      <c r="E95" s="479">
        <f t="shared" si="0"/>
        <v>0</v>
      </c>
      <c r="F95" s="615"/>
    </row>
    <row r="96" spans="1:6" ht="12">
      <c r="A96" s="603" t="s">
        <v>367</v>
      </c>
      <c r="B96" s="239" t="s">
        <v>782</v>
      </c>
      <c r="C96" s="478">
        <v>45</v>
      </c>
      <c r="D96" s="478">
        <v>45</v>
      </c>
      <c r="E96" s="479">
        <f t="shared" si="0"/>
        <v>0</v>
      </c>
      <c r="F96" s="617"/>
    </row>
    <row r="97" spans="1:6" ht="12">
      <c r="A97" s="604" t="s">
        <v>368</v>
      </c>
      <c r="B97" s="248" t="s">
        <v>783</v>
      </c>
      <c r="C97" s="479">
        <f>C86+C81+C76+C72+C96</f>
        <v>4647</v>
      </c>
      <c r="D97" s="479">
        <f>D86+D81+D76+D72+D96</f>
        <v>4647</v>
      </c>
      <c r="E97" s="479">
        <f>E86+E81+E76+E72+E96</f>
        <v>0</v>
      </c>
      <c r="F97" s="614">
        <f>F86+F81+F76+F72+F96</f>
        <v>0</v>
      </c>
    </row>
    <row r="98" spans="1:6" ht="12.75" thickBot="1">
      <c r="A98" s="605" t="s">
        <v>369</v>
      </c>
      <c r="B98" s="606" t="s">
        <v>784</v>
      </c>
      <c r="C98" s="607">
        <f>C97+C69+C67</f>
        <v>4687</v>
      </c>
      <c r="D98" s="607">
        <f>D97+D69+D67</f>
        <v>4647</v>
      </c>
      <c r="E98" s="607">
        <f>E97+E69+E67</f>
        <v>40</v>
      </c>
      <c r="F98" s="620">
        <f>F97+F69+F67</f>
        <v>0</v>
      </c>
    </row>
    <row r="99" spans="1:6" ht="12">
      <c r="A99" s="245"/>
      <c r="B99" s="249"/>
      <c r="C99" s="250"/>
      <c r="D99" s="250"/>
      <c r="E99" s="250"/>
      <c r="F99" s="251"/>
    </row>
    <row r="100" spans="1:6" ht="12.75" thickBot="1">
      <c r="A100" s="242" t="s">
        <v>370</v>
      </c>
      <c r="B100" s="252"/>
      <c r="C100" s="250"/>
      <c r="D100" s="250"/>
      <c r="E100" s="250"/>
      <c r="F100" s="253" t="s">
        <v>631</v>
      </c>
    </row>
    <row r="101" spans="1:6" s="254" customFormat="1" ht="24">
      <c r="A101" s="621" t="s">
        <v>272</v>
      </c>
      <c r="B101" s="622" t="s">
        <v>5</v>
      </c>
      <c r="C101" s="623" t="s">
        <v>785</v>
      </c>
      <c r="D101" s="623" t="s">
        <v>786</v>
      </c>
      <c r="E101" s="623" t="s">
        <v>787</v>
      </c>
      <c r="F101" s="624" t="s">
        <v>788</v>
      </c>
    </row>
    <row r="102" spans="1:6" s="254" customFormat="1" ht="12">
      <c r="A102" s="599" t="s">
        <v>18</v>
      </c>
      <c r="B102" s="1" t="s">
        <v>416</v>
      </c>
      <c r="C102" s="236">
        <v>1</v>
      </c>
      <c r="D102" s="236">
        <v>2</v>
      </c>
      <c r="E102" s="236">
        <v>3</v>
      </c>
      <c r="F102" s="598">
        <v>4</v>
      </c>
    </row>
    <row r="103" spans="1:6" ht="12">
      <c r="A103" s="603" t="s">
        <v>358</v>
      </c>
      <c r="B103" s="239" t="s">
        <v>357</v>
      </c>
      <c r="C103" s="480"/>
      <c r="D103" s="480"/>
      <c r="E103" s="480"/>
      <c r="F103" s="625">
        <f>C103+D103-E103</f>
        <v>0</v>
      </c>
    </row>
    <row r="104" spans="1:6" ht="12">
      <c r="A104" s="603" t="s">
        <v>360</v>
      </c>
      <c r="B104" s="239" t="s">
        <v>359</v>
      </c>
      <c r="C104" s="480"/>
      <c r="D104" s="480"/>
      <c r="E104" s="480"/>
      <c r="F104" s="625">
        <f>C104+D104-E104</f>
        <v>0</v>
      </c>
    </row>
    <row r="105" spans="1:6" ht="12">
      <c r="A105" s="603" t="s">
        <v>362</v>
      </c>
      <c r="B105" s="239" t="s">
        <v>361</v>
      </c>
      <c r="C105" s="480"/>
      <c r="D105" s="480"/>
      <c r="E105" s="480"/>
      <c r="F105" s="625">
        <f>C105+D105-E105</f>
        <v>0</v>
      </c>
    </row>
    <row r="106" spans="1:6" ht="12.75" thickBot="1">
      <c r="A106" s="626" t="s">
        <v>371</v>
      </c>
      <c r="B106" s="606" t="s">
        <v>789</v>
      </c>
      <c r="C106" s="627">
        <f>SUM(C103:C105)</f>
        <v>0</v>
      </c>
      <c r="D106" s="627">
        <f>SUM(D103:D105)</f>
        <v>0</v>
      </c>
      <c r="E106" s="627">
        <f>SUM(E103:E105)</f>
        <v>0</v>
      </c>
      <c r="F106" s="628">
        <f>SUM(F103:F105)</f>
        <v>0</v>
      </c>
    </row>
    <row r="107" spans="1:6" ht="12">
      <c r="A107" s="255"/>
      <c r="B107" s="256"/>
      <c r="C107" s="242"/>
      <c r="D107" s="242"/>
      <c r="E107" s="242"/>
      <c r="F107" s="234"/>
    </row>
    <row r="108" spans="1:6" ht="12">
      <c r="A108" s="722" t="s">
        <v>871</v>
      </c>
      <c r="B108" s="722"/>
      <c r="C108" s="722"/>
      <c r="D108" s="722"/>
      <c r="E108" s="722"/>
      <c r="F108" s="722"/>
    </row>
    <row r="109" spans="1:6" ht="12">
      <c r="A109" s="242"/>
      <c r="B109" s="243"/>
      <c r="C109" s="242"/>
      <c r="D109" s="242"/>
      <c r="E109" s="242"/>
      <c r="F109" s="234"/>
    </row>
    <row r="110" spans="1:6" ht="12">
      <c r="A110" s="723" t="s">
        <v>862</v>
      </c>
      <c r="B110" s="723"/>
      <c r="C110" s="723" t="s">
        <v>861</v>
      </c>
      <c r="D110" s="723"/>
      <c r="E110" s="723"/>
      <c r="F110" s="723"/>
    </row>
    <row r="111" spans="1:6" ht="12">
      <c r="A111" s="366" t="str">
        <f>'справка №1-БАЛАНС КФН'!A98</f>
        <v>           26.02.2015 г.</v>
      </c>
      <c r="B111" s="258"/>
      <c r="C111" s="257"/>
      <c r="D111" s="257"/>
      <c r="E111" s="257"/>
      <c r="F111" s="259"/>
    </row>
    <row r="112" spans="1:6" ht="12">
      <c r="A112" s="257"/>
      <c r="B112" s="258"/>
      <c r="C112" s="718" t="s">
        <v>857</v>
      </c>
      <c r="D112" s="718"/>
      <c r="E112" s="718"/>
      <c r="F112" s="718"/>
    </row>
    <row r="113" spans="1:6" ht="12">
      <c r="A113" s="177"/>
      <c r="B113" s="260"/>
      <c r="C113" s="177"/>
      <c r="D113" s="177"/>
      <c r="E113" s="177"/>
      <c r="F113" s="177"/>
    </row>
    <row r="114" spans="1:6" ht="12">
      <c r="A114" s="177"/>
      <c r="B114" s="260"/>
      <c r="C114" s="177"/>
      <c r="D114" s="177"/>
      <c r="E114" s="177"/>
      <c r="F114" s="177"/>
    </row>
    <row r="115" spans="1:6" ht="12">
      <c r="A115" s="177"/>
      <c r="B115" s="260"/>
      <c r="C115" s="177"/>
      <c r="D115" s="177"/>
      <c r="E115" s="177"/>
      <c r="F115" s="177"/>
    </row>
    <row r="116" spans="1:6" ht="12">
      <c r="A116" s="177"/>
      <c r="B116" s="260"/>
      <c r="C116" s="177"/>
      <c r="D116" s="177"/>
      <c r="E116" s="177"/>
      <c r="F116" s="177"/>
    </row>
  </sheetData>
  <sheetProtection/>
  <mergeCells count="7">
    <mergeCell ref="C112:F112"/>
    <mergeCell ref="A1:E1"/>
    <mergeCell ref="B3:C3"/>
    <mergeCell ref="B4:C4"/>
    <mergeCell ref="A108:F108"/>
    <mergeCell ref="A110:B110"/>
    <mergeCell ref="C110:F110"/>
  </mergeCells>
  <printOptions/>
  <pageMargins left="0.7" right="0.7" top="0.75" bottom="0.75" header="0.3" footer="0.3"/>
  <pageSetup horizontalDpi="600" verticalDpi="600" orientation="portrait" paperSize="9" scale="70" r:id="rId1"/>
  <rowBreaks count="1" manualBreakCount="1">
    <brk id="4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4"/>
  <sheetViews>
    <sheetView zoomScalePageLayoutView="0" workbookViewId="0" topLeftCell="A1">
      <selection activeCell="A2" sqref="A2:I2"/>
    </sheetView>
  </sheetViews>
  <sheetFormatPr defaultColWidth="10.7109375" defaultRowHeight="15"/>
  <cols>
    <col min="1" max="1" width="43.421875" style="195" customWidth="1"/>
    <col min="2" max="2" width="9.140625" style="264" customWidth="1"/>
    <col min="3" max="3" width="10.28125" style="195" bestFit="1" customWidth="1"/>
    <col min="4" max="4" width="11.00390625" style="195" bestFit="1" customWidth="1"/>
    <col min="5" max="5" width="10.7109375" style="195" customWidth="1"/>
    <col min="6" max="6" width="11.421875" style="195" customWidth="1"/>
    <col min="7" max="7" width="12.140625" style="195" customWidth="1"/>
    <col min="8" max="8" width="12.00390625" style="195" customWidth="1"/>
    <col min="9" max="9" width="18.421875" style="195" bestFit="1" customWidth="1"/>
    <col min="10" max="178" width="10.7109375" style="195" customWidth="1"/>
    <col min="179" max="179" width="52.7109375" style="195" customWidth="1"/>
    <col min="180" max="180" width="9.140625" style="195" customWidth="1"/>
    <col min="181" max="181" width="12.8515625" style="195" customWidth="1"/>
    <col min="182" max="182" width="12.7109375" style="195" customWidth="1"/>
    <col min="183" max="183" width="12.8515625" style="195" customWidth="1"/>
    <col min="184" max="184" width="11.421875" style="195" customWidth="1"/>
    <col min="185" max="185" width="12.421875" style="195" customWidth="1"/>
    <col min="186" max="186" width="14.140625" style="195" customWidth="1"/>
    <col min="187" max="187" width="14.00390625" style="195" customWidth="1"/>
    <col min="188" max="16384" width="10.7109375" style="195" customWidth="1"/>
  </cols>
  <sheetData>
    <row r="1" spans="1:9" ht="12.75">
      <c r="A1" s="335"/>
      <c r="B1" s="336"/>
      <c r="C1" s="335"/>
      <c r="D1" s="335"/>
      <c r="E1" s="335"/>
      <c r="F1" s="335"/>
      <c r="G1" s="335"/>
      <c r="H1" s="335"/>
      <c r="I1" s="335"/>
    </row>
    <row r="2" spans="1:9" ht="15" customHeight="1">
      <c r="A2" s="726" t="s">
        <v>790</v>
      </c>
      <c r="B2" s="726"/>
      <c r="C2" s="726"/>
      <c r="D2" s="726"/>
      <c r="E2" s="726"/>
      <c r="F2" s="726"/>
      <c r="G2" s="726"/>
      <c r="H2" s="726"/>
      <c r="I2" s="726"/>
    </row>
    <row r="3" spans="1:9" ht="15" customHeight="1">
      <c r="A3" s="726" t="s">
        <v>791</v>
      </c>
      <c r="B3" s="726"/>
      <c r="C3" s="726"/>
      <c r="D3" s="726"/>
      <c r="E3" s="726"/>
      <c r="F3" s="726"/>
      <c r="G3" s="726"/>
      <c r="H3" s="726"/>
      <c r="I3" s="726"/>
    </row>
    <row r="4" spans="1:9" ht="15" customHeight="1">
      <c r="A4" s="337" t="s">
        <v>534</v>
      </c>
      <c r="B4" s="727" t="s">
        <v>415</v>
      </c>
      <c r="C4" s="727"/>
      <c r="D4" s="727"/>
      <c r="E4" s="727"/>
      <c r="F4" s="727"/>
      <c r="G4" s="728" t="s">
        <v>419</v>
      </c>
      <c r="H4" s="728"/>
      <c r="I4" s="354">
        <v>175330487</v>
      </c>
    </row>
    <row r="5" spans="1:9" ht="12.75">
      <c r="A5" s="338" t="s">
        <v>422</v>
      </c>
      <c r="B5" s="729" t="str">
        <f>'справка №1-БАЛАНС КФН'!E5</f>
        <v>01.01.2015 - 31.12.2015</v>
      </c>
      <c r="C5" s="729"/>
      <c r="D5" s="729"/>
      <c r="E5" s="729"/>
      <c r="F5" s="729"/>
      <c r="G5" s="730" t="s">
        <v>421</v>
      </c>
      <c r="H5" s="731"/>
      <c r="I5" s="181">
        <v>1596</v>
      </c>
    </row>
    <row r="6" spans="1:9" ht="13.5" thickBot="1">
      <c r="A6" s="339"/>
      <c r="B6" s="340"/>
      <c r="C6" s="341"/>
      <c r="D6" s="341"/>
      <c r="E6" s="341"/>
      <c r="F6" s="341"/>
      <c r="G6" s="341"/>
      <c r="H6" s="341"/>
      <c r="I6" s="342" t="s">
        <v>792</v>
      </c>
    </row>
    <row r="7" spans="1:9" s="262" customFormat="1" ht="12.75">
      <c r="A7" s="724" t="s">
        <v>272</v>
      </c>
      <c r="B7" s="647"/>
      <c r="C7" s="648" t="s">
        <v>793</v>
      </c>
      <c r="D7" s="649"/>
      <c r="E7" s="650"/>
      <c r="F7" s="651" t="s">
        <v>794</v>
      </c>
      <c r="G7" s="651"/>
      <c r="H7" s="651"/>
      <c r="I7" s="652"/>
    </row>
    <row r="8" spans="1:9" s="262" customFormat="1" ht="29.25" customHeight="1">
      <c r="A8" s="725"/>
      <c r="B8" s="630" t="s">
        <v>425</v>
      </c>
      <c r="C8" s="631" t="s">
        <v>795</v>
      </c>
      <c r="D8" s="631" t="s">
        <v>796</v>
      </c>
      <c r="E8" s="631" t="s">
        <v>797</v>
      </c>
      <c r="F8" s="629" t="s">
        <v>798</v>
      </c>
      <c r="G8" s="632" t="s">
        <v>799</v>
      </c>
      <c r="H8" s="632"/>
      <c r="I8" s="653" t="s">
        <v>800</v>
      </c>
    </row>
    <row r="9" spans="1:9" s="262" customFormat="1" ht="15.75" customHeight="1">
      <c r="A9" s="654"/>
      <c r="B9" s="633"/>
      <c r="C9" s="634"/>
      <c r="D9" s="634"/>
      <c r="E9" s="634"/>
      <c r="F9" s="629"/>
      <c r="G9" s="635" t="s">
        <v>642</v>
      </c>
      <c r="H9" s="635" t="s">
        <v>643</v>
      </c>
      <c r="I9" s="653"/>
    </row>
    <row r="10" spans="1:9" s="263" customFormat="1" ht="12.75">
      <c r="A10" s="655" t="s">
        <v>18</v>
      </c>
      <c r="B10" s="637" t="s">
        <v>416</v>
      </c>
      <c r="C10" s="638">
        <v>1</v>
      </c>
      <c r="D10" s="638">
        <v>2</v>
      </c>
      <c r="E10" s="638">
        <v>3</v>
      </c>
      <c r="F10" s="636">
        <v>4</v>
      </c>
      <c r="G10" s="636">
        <v>5</v>
      </c>
      <c r="H10" s="636">
        <v>6</v>
      </c>
      <c r="I10" s="656">
        <v>7</v>
      </c>
    </row>
    <row r="11" spans="1:9" s="263" customFormat="1" ht="12.75">
      <c r="A11" s="657" t="s">
        <v>801</v>
      </c>
      <c r="B11" s="639"/>
      <c r="C11" s="636"/>
      <c r="D11" s="636"/>
      <c r="E11" s="636"/>
      <c r="F11" s="636"/>
      <c r="G11" s="636"/>
      <c r="H11" s="636"/>
      <c r="I11" s="656"/>
    </row>
    <row r="12" spans="1:9" s="263" customFormat="1" ht="12.75">
      <c r="A12" s="658" t="s">
        <v>802</v>
      </c>
      <c r="B12" s="640" t="s">
        <v>803</v>
      </c>
      <c r="C12" s="641"/>
      <c r="D12" s="642"/>
      <c r="E12" s="642"/>
      <c r="F12" s="642"/>
      <c r="G12" s="642"/>
      <c r="H12" s="642"/>
      <c r="I12" s="659">
        <f>F12+G12-H12</f>
        <v>0</v>
      </c>
    </row>
    <row r="13" spans="1:9" s="263" customFormat="1" ht="12.75">
      <c r="A13" s="658" t="s">
        <v>804</v>
      </c>
      <c r="B13" s="640" t="s">
        <v>805</v>
      </c>
      <c r="C13" s="642"/>
      <c r="D13" s="642"/>
      <c r="E13" s="642"/>
      <c r="F13" s="642"/>
      <c r="G13" s="642"/>
      <c r="H13" s="642"/>
      <c r="I13" s="659">
        <f aca="true" t="shared" si="0" ref="I13:I26">F13+G13-H13</f>
        <v>0</v>
      </c>
    </row>
    <row r="14" spans="1:9" s="263" customFormat="1" ht="12.75">
      <c r="A14" s="658" t="s">
        <v>699</v>
      </c>
      <c r="B14" s="640" t="s">
        <v>806</v>
      </c>
      <c r="C14" s="642"/>
      <c r="D14" s="642"/>
      <c r="E14" s="642"/>
      <c r="F14" s="642"/>
      <c r="G14" s="642"/>
      <c r="H14" s="642"/>
      <c r="I14" s="659">
        <f t="shared" si="0"/>
        <v>0</v>
      </c>
    </row>
    <row r="15" spans="1:9" s="263" customFormat="1" ht="12.75">
      <c r="A15" s="658" t="s">
        <v>807</v>
      </c>
      <c r="B15" s="640" t="s">
        <v>808</v>
      </c>
      <c r="C15" s="642"/>
      <c r="D15" s="642"/>
      <c r="E15" s="642"/>
      <c r="F15" s="642"/>
      <c r="G15" s="642"/>
      <c r="H15" s="642"/>
      <c r="I15" s="659">
        <f t="shared" si="0"/>
        <v>0</v>
      </c>
    </row>
    <row r="16" spans="1:9" s="263" customFormat="1" ht="12.75">
      <c r="A16" s="658" t="s">
        <v>29</v>
      </c>
      <c r="B16" s="640" t="s">
        <v>809</v>
      </c>
      <c r="C16" s="642"/>
      <c r="D16" s="642"/>
      <c r="E16" s="642"/>
      <c r="F16" s="642"/>
      <c r="G16" s="642"/>
      <c r="H16" s="642"/>
      <c r="I16" s="659">
        <f t="shared" si="0"/>
        <v>0</v>
      </c>
    </row>
    <row r="17" spans="1:9" s="263" customFormat="1" ht="13.5">
      <c r="A17" s="660" t="s">
        <v>669</v>
      </c>
      <c r="B17" s="644" t="s">
        <v>810</v>
      </c>
      <c r="C17" s="636">
        <f aca="true" t="shared" si="1" ref="C17:H17">C12+C13+C15+C16</f>
        <v>0</v>
      </c>
      <c r="D17" s="636">
        <f t="shared" si="1"/>
        <v>0</v>
      </c>
      <c r="E17" s="636">
        <f t="shared" si="1"/>
        <v>0</v>
      </c>
      <c r="F17" s="636">
        <f t="shared" si="1"/>
        <v>0</v>
      </c>
      <c r="G17" s="636">
        <f t="shared" si="1"/>
        <v>0</v>
      </c>
      <c r="H17" s="636">
        <f t="shared" si="1"/>
        <v>0</v>
      </c>
      <c r="I17" s="659">
        <f t="shared" si="0"/>
        <v>0</v>
      </c>
    </row>
    <row r="18" spans="1:9" s="263" customFormat="1" ht="12.75">
      <c r="A18" s="657" t="s">
        <v>811</v>
      </c>
      <c r="B18" s="645"/>
      <c r="C18" s="643"/>
      <c r="D18" s="643"/>
      <c r="E18" s="643"/>
      <c r="F18" s="643"/>
      <c r="G18" s="643"/>
      <c r="H18" s="643"/>
      <c r="I18" s="659"/>
    </row>
    <row r="19" spans="1:9" s="263" customFormat="1" ht="12.75">
      <c r="A19" s="658" t="s">
        <v>802</v>
      </c>
      <c r="B19" s="640" t="s">
        <v>266</v>
      </c>
      <c r="C19" s="642"/>
      <c r="D19" s="642"/>
      <c r="E19" s="642"/>
      <c r="F19" s="642"/>
      <c r="G19" s="642"/>
      <c r="H19" s="642"/>
      <c r="I19" s="659">
        <f t="shared" si="0"/>
        <v>0</v>
      </c>
    </row>
    <row r="20" spans="1:9" s="263" customFormat="1" ht="12.75">
      <c r="A20" s="658" t="s">
        <v>812</v>
      </c>
      <c r="B20" s="640" t="s">
        <v>269</v>
      </c>
      <c r="C20" s="642"/>
      <c r="D20" s="642"/>
      <c r="E20" s="642"/>
      <c r="F20" s="642"/>
      <c r="G20" s="642"/>
      <c r="H20" s="642"/>
      <c r="I20" s="659">
        <f t="shared" si="0"/>
        <v>0</v>
      </c>
    </row>
    <row r="21" spans="1:9" s="263" customFormat="1" ht="12.75">
      <c r="A21" s="658" t="s">
        <v>813</v>
      </c>
      <c r="B21" s="640" t="s">
        <v>249</v>
      </c>
      <c r="C21" s="642"/>
      <c r="D21" s="642"/>
      <c r="E21" s="642"/>
      <c r="F21" s="642"/>
      <c r="G21" s="642"/>
      <c r="H21" s="642"/>
      <c r="I21" s="659">
        <f t="shared" si="0"/>
        <v>0</v>
      </c>
    </row>
    <row r="22" spans="1:9" s="263" customFormat="1" ht="12.75">
      <c r="A22" s="658" t="s">
        <v>814</v>
      </c>
      <c r="B22" s="640" t="s">
        <v>252</v>
      </c>
      <c r="C22" s="642"/>
      <c r="D22" s="642"/>
      <c r="E22" s="642"/>
      <c r="F22" s="646"/>
      <c r="G22" s="642"/>
      <c r="H22" s="642"/>
      <c r="I22" s="659">
        <f t="shared" si="0"/>
        <v>0</v>
      </c>
    </row>
    <row r="23" spans="1:9" s="263" customFormat="1" ht="12.75">
      <c r="A23" s="658" t="s">
        <v>815</v>
      </c>
      <c r="B23" s="640" t="s">
        <v>253</v>
      </c>
      <c r="C23" s="642"/>
      <c r="D23" s="642"/>
      <c r="E23" s="642"/>
      <c r="F23" s="642"/>
      <c r="G23" s="642"/>
      <c r="H23" s="642"/>
      <c r="I23" s="659">
        <f t="shared" si="0"/>
        <v>0</v>
      </c>
    </row>
    <row r="24" spans="1:9" s="263" customFormat="1" ht="12.75">
      <c r="A24" s="658" t="s">
        <v>816</v>
      </c>
      <c r="B24" s="640" t="s">
        <v>817</v>
      </c>
      <c r="C24" s="642"/>
      <c r="D24" s="642"/>
      <c r="E24" s="642"/>
      <c r="F24" s="642"/>
      <c r="G24" s="642"/>
      <c r="H24" s="642"/>
      <c r="I24" s="659">
        <f t="shared" si="0"/>
        <v>0</v>
      </c>
    </row>
    <row r="25" spans="1:9" s="263" customFormat="1" ht="12.75">
      <c r="A25" s="661" t="s">
        <v>818</v>
      </c>
      <c r="B25" s="640" t="s">
        <v>819</v>
      </c>
      <c r="C25" s="642"/>
      <c r="D25" s="642"/>
      <c r="E25" s="642"/>
      <c r="F25" s="642"/>
      <c r="G25" s="642"/>
      <c r="H25" s="642"/>
      <c r="I25" s="659">
        <f t="shared" si="0"/>
        <v>0</v>
      </c>
    </row>
    <row r="26" spans="1:9" s="263" customFormat="1" ht="14.25" thickBot="1">
      <c r="A26" s="662" t="s">
        <v>820</v>
      </c>
      <c r="B26" s="663" t="s">
        <v>821</v>
      </c>
      <c r="C26" s="664">
        <f aca="true" t="shared" si="2" ref="C26:H26">SUM(C19:C25)</f>
        <v>0</v>
      </c>
      <c r="D26" s="664">
        <f t="shared" si="2"/>
        <v>0</v>
      </c>
      <c r="E26" s="664">
        <f t="shared" si="2"/>
        <v>0</v>
      </c>
      <c r="F26" s="664">
        <f t="shared" si="2"/>
        <v>0</v>
      </c>
      <c r="G26" s="664">
        <f t="shared" si="2"/>
        <v>0</v>
      </c>
      <c r="H26" s="664">
        <f t="shared" si="2"/>
        <v>0</v>
      </c>
      <c r="I26" s="665">
        <f t="shared" si="0"/>
        <v>0</v>
      </c>
    </row>
    <row r="27" spans="1:9" s="263" customFormat="1" ht="12.75">
      <c r="A27" s="343"/>
      <c r="B27" s="344"/>
      <c r="C27" s="345"/>
      <c r="D27" s="346"/>
      <c r="E27" s="346"/>
      <c r="F27" s="346"/>
      <c r="G27" s="346"/>
      <c r="H27" s="346"/>
      <c r="I27" s="346"/>
    </row>
    <row r="28" spans="1:9" s="263" customFormat="1" ht="12.75">
      <c r="A28" s="353" t="s">
        <v>855</v>
      </c>
      <c r="B28" s="347"/>
      <c r="C28" s="347"/>
      <c r="D28" s="348"/>
      <c r="E28" s="348"/>
      <c r="F28" s="348"/>
      <c r="G28" s="348"/>
      <c r="H28" s="348"/>
      <c r="I28" s="348"/>
    </row>
    <row r="29" spans="1:9" s="263" customFormat="1" ht="12.75">
      <c r="A29" s="335"/>
      <c r="B29" s="336"/>
      <c r="C29" s="335"/>
      <c r="D29" s="349"/>
      <c r="E29" s="349"/>
      <c r="F29" s="349"/>
      <c r="G29" s="349"/>
      <c r="H29" s="349"/>
      <c r="I29" s="349"/>
    </row>
    <row r="30" s="263" customFormat="1" ht="15" customHeight="1"/>
    <row r="31" spans="1:9" s="263" customFormat="1" ht="12.75">
      <c r="A31" s="350"/>
      <c r="B31" s="351"/>
      <c r="C31" s="350"/>
      <c r="D31" s="352"/>
      <c r="E31" s="352"/>
      <c r="F31" s="352"/>
      <c r="G31" s="352"/>
      <c r="H31" s="352"/>
      <c r="I31" s="352"/>
    </row>
    <row r="32" spans="1:9" s="263" customFormat="1" ht="12">
      <c r="A32" s="363" t="s">
        <v>525</v>
      </c>
      <c r="B32" s="310" t="str">
        <f>'справка №1-БАЛАНС КФН'!A98</f>
        <v>           26.02.2015 г.</v>
      </c>
      <c r="C32" s="218"/>
      <c r="D32" s="218"/>
      <c r="E32" s="369" t="s">
        <v>865</v>
      </c>
      <c r="F32" s="218"/>
      <c r="H32" s="370" t="s">
        <v>857</v>
      </c>
      <c r="I32" s="219"/>
    </row>
    <row r="33" s="263" customFormat="1" ht="12"/>
    <row r="34" spans="1:9" s="263" customFormat="1" ht="12">
      <c r="A34" s="195"/>
      <c r="B34" s="264"/>
      <c r="C34" s="195"/>
      <c r="D34" s="225"/>
      <c r="E34" s="225"/>
      <c r="F34" s="225"/>
      <c r="G34" s="225"/>
      <c r="H34" s="225"/>
      <c r="I34" s="225"/>
    </row>
    <row r="35" spans="1:9" s="263" customFormat="1" ht="12">
      <c r="A35" s="195"/>
      <c r="B35" s="264"/>
      <c r="C35" s="195"/>
      <c r="D35" s="225"/>
      <c r="E35" s="225"/>
      <c r="F35" s="225"/>
      <c r="G35" s="225"/>
      <c r="H35" s="225"/>
      <c r="I35" s="225"/>
    </row>
    <row r="36" spans="1:9" s="263" customFormat="1" ht="12">
      <c r="A36" s="195"/>
      <c r="B36" s="264"/>
      <c r="C36" s="195"/>
      <c r="D36" s="225"/>
      <c r="E36" s="225"/>
      <c r="F36" s="225"/>
      <c r="G36" s="225"/>
      <c r="H36" s="225"/>
      <c r="I36" s="225"/>
    </row>
    <row r="37" spans="1:9" s="263" customFormat="1" ht="12">
      <c r="A37" s="195"/>
      <c r="B37" s="264"/>
      <c r="C37" s="195"/>
      <c r="D37" s="225"/>
      <c r="E37" s="225"/>
      <c r="F37" s="225"/>
      <c r="G37" s="225"/>
      <c r="H37" s="225"/>
      <c r="I37" s="225"/>
    </row>
    <row r="38" spans="1:9" s="263" customFormat="1" ht="12">
      <c r="A38" s="195"/>
      <c r="B38" s="264"/>
      <c r="C38" s="195"/>
      <c r="D38" s="225"/>
      <c r="E38" s="225"/>
      <c r="F38" s="225"/>
      <c r="G38" s="225"/>
      <c r="H38" s="225"/>
      <c r="I38" s="225"/>
    </row>
    <row r="39" spans="1:9" s="263" customFormat="1" ht="12">
      <c r="A39" s="195"/>
      <c r="B39" s="264"/>
      <c r="C39" s="195"/>
      <c r="D39" s="225"/>
      <c r="E39" s="225"/>
      <c r="F39" s="225"/>
      <c r="G39" s="225"/>
      <c r="H39" s="225"/>
      <c r="I39" s="225"/>
    </row>
    <row r="40" spans="1:9" s="263" customFormat="1" ht="12">
      <c r="A40" s="195"/>
      <c r="B40" s="264"/>
      <c r="C40" s="195"/>
      <c r="D40" s="225"/>
      <c r="E40" s="225"/>
      <c r="F40" s="225"/>
      <c r="G40" s="225"/>
      <c r="H40" s="225"/>
      <c r="I40" s="225"/>
    </row>
    <row r="41" spans="1:9" s="263" customFormat="1" ht="12">
      <c r="A41" s="195"/>
      <c r="B41" s="264"/>
      <c r="C41" s="195"/>
      <c r="D41" s="225"/>
      <c r="E41" s="225"/>
      <c r="F41" s="225"/>
      <c r="G41" s="225"/>
      <c r="H41" s="225"/>
      <c r="I41" s="225"/>
    </row>
    <row r="42" spans="1:9" s="263" customFormat="1" ht="12">
      <c r="A42" s="195"/>
      <c r="B42" s="264"/>
      <c r="C42" s="195"/>
      <c r="D42" s="225"/>
      <c r="E42" s="225"/>
      <c r="F42" s="225"/>
      <c r="G42" s="225"/>
      <c r="H42" s="225"/>
      <c r="I42" s="225"/>
    </row>
    <row r="43" spans="1:9" s="263" customFormat="1" ht="12">
      <c r="A43" s="195"/>
      <c r="B43" s="264"/>
      <c r="C43" s="195"/>
      <c r="D43" s="225"/>
      <c r="E43" s="225"/>
      <c r="F43" s="225"/>
      <c r="G43" s="225"/>
      <c r="H43" s="225"/>
      <c r="I43" s="225"/>
    </row>
    <row r="44" spans="1:9" s="263" customFormat="1" ht="12">
      <c r="A44" s="195"/>
      <c r="B44" s="264"/>
      <c r="C44" s="195"/>
      <c r="D44" s="225"/>
      <c r="E44" s="225"/>
      <c r="F44" s="225"/>
      <c r="G44" s="225"/>
      <c r="H44" s="225"/>
      <c r="I44" s="225"/>
    </row>
    <row r="45" spans="1:9" s="263" customFormat="1" ht="12">
      <c r="A45" s="195"/>
      <c r="B45" s="264"/>
      <c r="C45" s="195"/>
      <c r="D45" s="225"/>
      <c r="E45" s="225"/>
      <c r="F45" s="225"/>
      <c r="G45" s="225"/>
      <c r="H45" s="225"/>
      <c r="I45" s="225"/>
    </row>
    <row r="46" spans="1:9" s="263" customFormat="1" ht="12">
      <c r="A46" s="195"/>
      <c r="B46" s="264"/>
      <c r="C46" s="195"/>
      <c r="D46" s="225"/>
      <c r="E46" s="225"/>
      <c r="F46" s="225"/>
      <c r="G46" s="225"/>
      <c r="H46" s="225"/>
      <c r="I46" s="225"/>
    </row>
    <row r="47" spans="1:9" s="263" customFormat="1" ht="12">
      <c r="A47" s="195"/>
      <c r="B47" s="264"/>
      <c r="C47" s="195"/>
      <c r="D47" s="225"/>
      <c r="E47" s="225"/>
      <c r="F47" s="225"/>
      <c r="G47" s="225"/>
      <c r="H47" s="225"/>
      <c r="I47" s="225"/>
    </row>
    <row r="48" spans="1:9" s="263" customFormat="1" ht="12">
      <c r="A48" s="195"/>
      <c r="B48" s="264"/>
      <c r="C48" s="195"/>
      <c r="D48" s="225"/>
      <c r="E48" s="225"/>
      <c r="F48" s="225"/>
      <c r="G48" s="225"/>
      <c r="H48" s="225"/>
      <c r="I48" s="225"/>
    </row>
    <row r="49" spans="1:9" s="263" customFormat="1" ht="12">
      <c r="A49" s="195"/>
      <c r="B49" s="264"/>
      <c r="C49" s="195"/>
      <c r="D49" s="225"/>
      <c r="E49" s="225"/>
      <c r="F49" s="225"/>
      <c r="G49" s="225"/>
      <c r="H49" s="225"/>
      <c r="I49" s="225"/>
    </row>
    <row r="50" spans="1:9" s="263" customFormat="1" ht="12">
      <c r="A50" s="195"/>
      <c r="B50" s="264"/>
      <c r="C50" s="195"/>
      <c r="D50" s="225"/>
      <c r="E50" s="225"/>
      <c r="F50" s="225"/>
      <c r="G50" s="225"/>
      <c r="H50" s="225"/>
      <c r="I50" s="225"/>
    </row>
    <row r="51" spans="1:9" s="263" customFormat="1" ht="12">
      <c r="A51" s="195"/>
      <c r="B51" s="264"/>
      <c r="C51" s="195"/>
      <c r="D51" s="225"/>
      <c r="E51" s="225"/>
      <c r="F51" s="225"/>
      <c r="G51" s="225"/>
      <c r="H51" s="225"/>
      <c r="I51" s="225"/>
    </row>
    <row r="52" spans="1:9" s="263" customFormat="1" ht="12">
      <c r="A52" s="195"/>
      <c r="B52" s="264"/>
      <c r="C52" s="195"/>
      <c r="D52" s="225"/>
      <c r="E52" s="225"/>
      <c r="F52" s="225"/>
      <c r="G52" s="225"/>
      <c r="H52" s="225"/>
      <c r="I52" s="225"/>
    </row>
    <row r="53" spans="1:9" s="263" customFormat="1" ht="12">
      <c r="A53" s="195"/>
      <c r="B53" s="264"/>
      <c r="C53" s="195"/>
      <c r="D53" s="225"/>
      <c r="E53" s="225"/>
      <c r="F53" s="225"/>
      <c r="G53" s="225"/>
      <c r="H53" s="225"/>
      <c r="I53" s="225"/>
    </row>
    <row r="54" spans="1:9" s="263" customFormat="1" ht="12">
      <c r="A54" s="195"/>
      <c r="B54" s="264"/>
      <c r="C54" s="195"/>
      <c r="D54" s="225"/>
      <c r="E54" s="225"/>
      <c r="F54" s="225"/>
      <c r="G54" s="225"/>
      <c r="H54" s="225"/>
      <c r="I54" s="225"/>
    </row>
    <row r="55" spans="1:9" s="263" customFormat="1" ht="12">
      <c r="A55" s="195"/>
      <c r="B55" s="264"/>
      <c r="C55" s="195"/>
      <c r="D55" s="225"/>
      <c r="E55" s="225"/>
      <c r="F55" s="225"/>
      <c r="G55" s="225"/>
      <c r="H55" s="225"/>
      <c r="I55" s="225"/>
    </row>
    <row r="56" spans="1:9" s="263" customFormat="1" ht="12">
      <c r="A56" s="195"/>
      <c r="B56" s="264"/>
      <c r="C56" s="195"/>
      <c r="D56" s="225"/>
      <c r="E56" s="225"/>
      <c r="F56" s="225"/>
      <c r="G56" s="225"/>
      <c r="H56" s="225"/>
      <c r="I56" s="225"/>
    </row>
    <row r="57" spans="1:9" s="263" customFormat="1" ht="12">
      <c r="A57" s="195"/>
      <c r="B57" s="264"/>
      <c r="C57" s="195"/>
      <c r="D57" s="225"/>
      <c r="E57" s="225"/>
      <c r="F57" s="225"/>
      <c r="G57" s="225"/>
      <c r="H57" s="225"/>
      <c r="I57" s="225"/>
    </row>
    <row r="58" spans="1:9" s="263" customFormat="1" ht="12">
      <c r="A58" s="195"/>
      <c r="B58" s="264"/>
      <c r="C58" s="195"/>
      <c r="D58" s="225"/>
      <c r="E58" s="225"/>
      <c r="F58" s="225"/>
      <c r="G58" s="225"/>
      <c r="H58" s="225"/>
      <c r="I58" s="225"/>
    </row>
    <row r="59" spans="1:9" s="263" customFormat="1" ht="12">
      <c r="A59" s="195"/>
      <c r="B59" s="264"/>
      <c r="C59" s="195"/>
      <c r="D59" s="225"/>
      <c r="E59" s="225"/>
      <c r="F59" s="225"/>
      <c r="G59" s="225"/>
      <c r="H59" s="225"/>
      <c r="I59" s="225"/>
    </row>
    <row r="60" spans="1:9" s="263" customFormat="1" ht="12">
      <c r="A60" s="195"/>
      <c r="B60" s="264"/>
      <c r="C60" s="195"/>
      <c r="D60" s="225"/>
      <c r="E60" s="225"/>
      <c r="F60" s="225"/>
      <c r="G60" s="225"/>
      <c r="H60" s="225"/>
      <c r="I60" s="225"/>
    </row>
    <row r="61" spans="1:9" s="263" customFormat="1" ht="12">
      <c r="A61" s="195"/>
      <c r="B61" s="264"/>
      <c r="C61" s="195"/>
      <c r="D61" s="225"/>
      <c r="E61" s="225"/>
      <c r="F61" s="225"/>
      <c r="G61" s="225"/>
      <c r="H61" s="225"/>
      <c r="I61" s="225"/>
    </row>
    <row r="62" spans="1:9" s="263" customFormat="1" ht="12">
      <c r="A62" s="195"/>
      <c r="B62" s="264"/>
      <c r="C62" s="195"/>
      <c r="D62" s="225"/>
      <c r="E62" s="225"/>
      <c r="F62" s="225"/>
      <c r="G62" s="225"/>
      <c r="H62" s="225"/>
      <c r="I62" s="225"/>
    </row>
    <row r="63" spans="1:9" s="263" customFormat="1" ht="12">
      <c r="A63" s="195"/>
      <c r="B63" s="264"/>
      <c r="C63" s="195"/>
      <c r="D63" s="225"/>
      <c r="E63" s="225"/>
      <c r="F63" s="225"/>
      <c r="G63" s="225"/>
      <c r="H63" s="225"/>
      <c r="I63" s="225"/>
    </row>
    <row r="64" spans="1:9" s="263" customFormat="1" ht="12">
      <c r="A64" s="195"/>
      <c r="B64" s="264"/>
      <c r="C64" s="195"/>
      <c r="D64" s="225"/>
      <c r="E64" s="225"/>
      <c r="F64" s="225"/>
      <c r="G64" s="225"/>
      <c r="H64" s="225"/>
      <c r="I64" s="225"/>
    </row>
    <row r="65" spans="1:9" s="263" customFormat="1" ht="12">
      <c r="A65" s="195"/>
      <c r="B65" s="264"/>
      <c r="C65" s="195"/>
      <c r="D65" s="225"/>
      <c r="E65" s="225"/>
      <c r="F65" s="225"/>
      <c r="G65" s="225"/>
      <c r="H65" s="225"/>
      <c r="I65" s="225"/>
    </row>
    <row r="66" spans="1:9" s="263" customFormat="1" ht="12">
      <c r="A66" s="195"/>
      <c r="B66" s="264"/>
      <c r="C66" s="195"/>
      <c r="D66" s="225"/>
      <c r="E66" s="225"/>
      <c r="F66" s="225"/>
      <c r="G66" s="225"/>
      <c r="H66" s="225"/>
      <c r="I66" s="225"/>
    </row>
    <row r="67" spans="1:9" s="263" customFormat="1" ht="12">
      <c r="A67" s="195"/>
      <c r="B67" s="264"/>
      <c r="C67" s="195"/>
      <c r="D67" s="225"/>
      <c r="E67" s="225"/>
      <c r="F67" s="225"/>
      <c r="G67" s="225"/>
      <c r="H67" s="225"/>
      <c r="I67" s="225"/>
    </row>
    <row r="68" spans="1:9" s="263" customFormat="1" ht="12">
      <c r="A68" s="195"/>
      <c r="B68" s="264"/>
      <c r="C68" s="195"/>
      <c r="D68" s="225"/>
      <c r="E68" s="225"/>
      <c r="F68" s="225"/>
      <c r="G68" s="225"/>
      <c r="H68" s="225"/>
      <c r="I68" s="225"/>
    </row>
    <row r="69" spans="1:9" s="263" customFormat="1" ht="12">
      <c r="A69" s="195"/>
      <c r="B69" s="264"/>
      <c r="C69" s="195"/>
      <c r="D69" s="225"/>
      <c r="E69" s="225"/>
      <c r="F69" s="225"/>
      <c r="G69" s="225"/>
      <c r="H69" s="225"/>
      <c r="I69" s="225"/>
    </row>
    <row r="70" spans="1:9" s="263" customFormat="1" ht="12">
      <c r="A70" s="195"/>
      <c r="B70" s="264"/>
      <c r="C70" s="195"/>
      <c r="D70" s="225"/>
      <c r="E70" s="225"/>
      <c r="F70" s="225"/>
      <c r="G70" s="225"/>
      <c r="H70" s="225"/>
      <c r="I70" s="225"/>
    </row>
    <row r="71" spans="1:9" s="263" customFormat="1" ht="12">
      <c r="A71" s="195"/>
      <c r="B71" s="264"/>
      <c r="C71" s="195"/>
      <c r="D71" s="225"/>
      <c r="E71" s="225"/>
      <c r="F71" s="225"/>
      <c r="G71" s="225"/>
      <c r="H71" s="225"/>
      <c r="I71" s="225"/>
    </row>
    <row r="72" spans="1:9" s="263" customFormat="1" ht="12">
      <c r="A72" s="195"/>
      <c r="B72" s="264"/>
      <c r="C72" s="195"/>
      <c r="D72" s="225"/>
      <c r="E72" s="225"/>
      <c r="F72" s="225"/>
      <c r="G72" s="225"/>
      <c r="H72" s="225"/>
      <c r="I72" s="225"/>
    </row>
    <row r="73" spans="1:9" s="263" customFormat="1" ht="12">
      <c r="A73" s="195"/>
      <c r="B73" s="264"/>
      <c r="C73" s="195"/>
      <c r="D73" s="225"/>
      <c r="E73" s="225"/>
      <c r="F73" s="225"/>
      <c r="G73" s="225"/>
      <c r="H73" s="225"/>
      <c r="I73" s="225"/>
    </row>
    <row r="74" spans="1:9" s="263" customFormat="1" ht="12">
      <c r="A74" s="195"/>
      <c r="B74" s="264"/>
      <c r="C74" s="195"/>
      <c r="D74" s="225"/>
      <c r="E74" s="225"/>
      <c r="F74" s="225"/>
      <c r="G74" s="225"/>
      <c r="H74" s="225"/>
      <c r="I74" s="225"/>
    </row>
    <row r="75" spans="1:9" s="263" customFormat="1" ht="12">
      <c r="A75" s="195"/>
      <c r="B75" s="264"/>
      <c r="C75" s="195"/>
      <c r="D75" s="225"/>
      <c r="E75" s="225"/>
      <c r="F75" s="225"/>
      <c r="G75" s="225"/>
      <c r="H75" s="225"/>
      <c r="I75" s="225"/>
    </row>
    <row r="76" spans="1:9" s="263" customFormat="1" ht="12">
      <c r="A76" s="195"/>
      <c r="B76" s="264"/>
      <c r="C76" s="195"/>
      <c r="D76" s="225"/>
      <c r="E76" s="225"/>
      <c r="F76" s="225"/>
      <c r="G76" s="225"/>
      <c r="H76" s="225"/>
      <c r="I76" s="225"/>
    </row>
    <row r="77" spans="1:9" s="263" customFormat="1" ht="12">
      <c r="A77" s="195"/>
      <c r="B77" s="264"/>
      <c r="C77" s="195"/>
      <c r="D77" s="225"/>
      <c r="E77" s="225"/>
      <c r="F77" s="225"/>
      <c r="G77" s="225"/>
      <c r="H77" s="225"/>
      <c r="I77" s="225"/>
    </row>
    <row r="78" spans="1:9" s="263" customFormat="1" ht="12">
      <c r="A78" s="195"/>
      <c r="B78" s="264"/>
      <c r="C78" s="195"/>
      <c r="D78" s="225"/>
      <c r="E78" s="225"/>
      <c r="F78" s="225"/>
      <c r="G78" s="225"/>
      <c r="H78" s="225"/>
      <c r="I78" s="225"/>
    </row>
    <row r="79" spans="1:9" s="263" customFormat="1" ht="12">
      <c r="A79" s="195"/>
      <c r="B79" s="264"/>
      <c r="C79" s="195"/>
      <c r="D79" s="225"/>
      <c r="E79" s="225"/>
      <c r="F79" s="225"/>
      <c r="G79" s="225"/>
      <c r="H79" s="225"/>
      <c r="I79" s="225"/>
    </row>
    <row r="80" spans="1:9" s="263" customFormat="1" ht="12">
      <c r="A80" s="195"/>
      <c r="B80" s="264"/>
      <c r="C80" s="195"/>
      <c r="D80" s="225"/>
      <c r="E80" s="225"/>
      <c r="F80" s="225"/>
      <c r="G80" s="225"/>
      <c r="H80" s="225"/>
      <c r="I80" s="225"/>
    </row>
    <row r="81" spans="1:9" s="263" customFormat="1" ht="12">
      <c r="A81" s="195"/>
      <c r="B81" s="264"/>
      <c r="C81" s="195"/>
      <c r="D81" s="225"/>
      <c r="E81" s="225"/>
      <c r="F81" s="225"/>
      <c r="G81" s="225"/>
      <c r="H81" s="225"/>
      <c r="I81" s="225"/>
    </row>
    <row r="82" spans="1:9" s="263" customFormat="1" ht="12">
      <c r="A82" s="195"/>
      <c r="B82" s="264"/>
      <c r="C82" s="195"/>
      <c r="D82" s="225"/>
      <c r="E82" s="225"/>
      <c r="F82" s="225"/>
      <c r="G82" s="225"/>
      <c r="H82" s="225"/>
      <c r="I82" s="225"/>
    </row>
    <row r="83" spans="1:9" s="263" customFormat="1" ht="12">
      <c r="A83" s="195"/>
      <c r="B83" s="264"/>
      <c r="C83" s="195"/>
      <c r="D83" s="225"/>
      <c r="E83" s="225"/>
      <c r="F83" s="225"/>
      <c r="G83" s="225"/>
      <c r="H83" s="225"/>
      <c r="I83" s="225"/>
    </row>
    <row r="84" spans="1:9" s="263" customFormat="1" ht="12">
      <c r="A84" s="195"/>
      <c r="B84" s="264"/>
      <c r="C84" s="195"/>
      <c r="D84" s="225"/>
      <c r="E84" s="225"/>
      <c r="F84" s="225"/>
      <c r="G84" s="225"/>
      <c r="H84" s="225"/>
      <c r="I84" s="225"/>
    </row>
    <row r="85" spans="1:9" s="263" customFormat="1" ht="12">
      <c r="A85" s="195"/>
      <c r="B85" s="264"/>
      <c r="C85" s="195"/>
      <c r="D85" s="225"/>
      <c r="E85" s="225"/>
      <c r="F85" s="225"/>
      <c r="G85" s="225"/>
      <c r="H85" s="225"/>
      <c r="I85" s="225"/>
    </row>
    <row r="86" spans="1:9" s="263" customFormat="1" ht="12">
      <c r="A86" s="195"/>
      <c r="B86" s="264"/>
      <c r="C86" s="195"/>
      <c r="D86" s="225"/>
      <c r="E86" s="225"/>
      <c r="F86" s="225"/>
      <c r="G86" s="225"/>
      <c r="H86" s="225"/>
      <c r="I86" s="225"/>
    </row>
    <row r="87" spans="1:9" s="263" customFormat="1" ht="12">
      <c r="A87" s="195"/>
      <c r="B87" s="264"/>
      <c r="C87" s="195"/>
      <c r="D87" s="225"/>
      <c r="E87" s="225"/>
      <c r="F87" s="225"/>
      <c r="G87" s="225"/>
      <c r="H87" s="225"/>
      <c r="I87" s="225"/>
    </row>
    <row r="88" spans="1:9" s="263" customFormat="1" ht="12">
      <c r="A88" s="195"/>
      <c r="B88" s="264"/>
      <c r="C88" s="195"/>
      <c r="D88" s="225"/>
      <c r="E88" s="225"/>
      <c r="F88" s="225"/>
      <c r="G88" s="225"/>
      <c r="H88" s="225"/>
      <c r="I88" s="225"/>
    </row>
    <row r="89" spans="1:9" s="263" customFormat="1" ht="12">
      <c r="A89" s="195"/>
      <c r="B89" s="264"/>
      <c r="C89" s="195"/>
      <c r="D89" s="225"/>
      <c r="E89" s="225"/>
      <c r="F89" s="225"/>
      <c r="G89" s="225"/>
      <c r="H89" s="225"/>
      <c r="I89" s="225"/>
    </row>
    <row r="90" spans="1:9" s="263" customFormat="1" ht="12">
      <c r="A90" s="195"/>
      <c r="B90" s="264"/>
      <c r="C90" s="195"/>
      <c r="D90" s="225"/>
      <c r="E90" s="225"/>
      <c r="F90" s="225"/>
      <c r="G90" s="225"/>
      <c r="H90" s="225"/>
      <c r="I90" s="225"/>
    </row>
    <row r="91" spans="1:9" s="263" customFormat="1" ht="12">
      <c r="A91" s="195"/>
      <c r="B91" s="264"/>
      <c r="C91" s="195"/>
      <c r="D91" s="225"/>
      <c r="E91" s="225"/>
      <c r="F91" s="225"/>
      <c r="G91" s="225"/>
      <c r="H91" s="225"/>
      <c r="I91" s="225"/>
    </row>
    <row r="92" spans="1:9" s="263" customFormat="1" ht="12">
      <c r="A92" s="195"/>
      <c r="B92" s="264"/>
      <c r="C92" s="195"/>
      <c r="D92" s="225"/>
      <c r="E92" s="225"/>
      <c r="F92" s="225"/>
      <c r="G92" s="225"/>
      <c r="H92" s="225"/>
      <c r="I92" s="225"/>
    </row>
    <row r="93" spans="1:9" s="263" customFormat="1" ht="12">
      <c r="A93" s="195"/>
      <c r="B93" s="264"/>
      <c r="C93" s="195"/>
      <c r="D93" s="225"/>
      <c r="E93" s="225"/>
      <c r="F93" s="225"/>
      <c r="G93" s="225"/>
      <c r="H93" s="225"/>
      <c r="I93" s="225"/>
    </row>
    <row r="94" spans="1:9" s="263" customFormat="1" ht="12">
      <c r="A94" s="195"/>
      <c r="B94" s="264"/>
      <c r="C94" s="195"/>
      <c r="D94" s="225"/>
      <c r="E94" s="225"/>
      <c r="F94" s="225"/>
      <c r="G94" s="225"/>
      <c r="H94" s="225"/>
      <c r="I94" s="225"/>
    </row>
    <row r="95" spans="1:9" s="263" customFormat="1" ht="12">
      <c r="A95" s="195"/>
      <c r="B95" s="264"/>
      <c r="C95" s="195"/>
      <c r="D95" s="225"/>
      <c r="E95" s="225"/>
      <c r="F95" s="225"/>
      <c r="G95" s="225"/>
      <c r="H95" s="225"/>
      <c r="I95" s="225"/>
    </row>
    <row r="96" spans="1:9" s="263" customFormat="1" ht="12">
      <c r="A96" s="195"/>
      <c r="B96" s="264"/>
      <c r="C96" s="195"/>
      <c r="D96" s="225"/>
      <c r="E96" s="225"/>
      <c r="F96" s="225"/>
      <c r="G96" s="225"/>
      <c r="H96" s="225"/>
      <c r="I96" s="225"/>
    </row>
    <row r="97" spans="1:9" s="263" customFormat="1" ht="12">
      <c r="A97" s="195"/>
      <c r="B97" s="264"/>
      <c r="C97" s="195"/>
      <c r="D97" s="225"/>
      <c r="E97" s="225"/>
      <c r="F97" s="225"/>
      <c r="G97" s="225"/>
      <c r="H97" s="225"/>
      <c r="I97" s="225"/>
    </row>
    <row r="98" spans="1:9" s="263" customFormat="1" ht="12">
      <c r="A98" s="195"/>
      <c r="B98" s="264"/>
      <c r="C98" s="195"/>
      <c r="D98" s="225"/>
      <c r="E98" s="225"/>
      <c r="F98" s="225"/>
      <c r="G98" s="225"/>
      <c r="H98" s="225"/>
      <c r="I98" s="225"/>
    </row>
    <row r="99" spans="1:9" s="263" customFormat="1" ht="12">
      <c r="A99" s="195"/>
      <c r="B99" s="264"/>
      <c r="C99" s="195"/>
      <c r="D99" s="225"/>
      <c r="E99" s="225"/>
      <c r="F99" s="225"/>
      <c r="G99" s="225"/>
      <c r="H99" s="225"/>
      <c r="I99" s="225"/>
    </row>
    <row r="100" spans="1:9" s="263" customFormat="1" ht="12">
      <c r="A100" s="195"/>
      <c r="B100" s="264"/>
      <c r="C100" s="195"/>
      <c r="D100" s="225"/>
      <c r="E100" s="225"/>
      <c r="F100" s="225"/>
      <c r="G100" s="225"/>
      <c r="H100" s="225"/>
      <c r="I100" s="225"/>
    </row>
    <row r="101" spans="1:9" s="263" customFormat="1" ht="12">
      <c r="A101" s="195"/>
      <c r="B101" s="264"/>
      <c r="C101" s="195"/>
      <c r="D101" s="225"/>
      <c r="E101" s="225"/>
      <c r="F101" s="225"/>
      <c r="G101" s="225"/>
      <c r="H101" s="225"/>
      <c r="I101" s="225"/>
    </row>
    <row r="102" spans="1:9" s="263" customFormat="1" ht="12">
      <c r="A102" s="195"/>
      <c r="B102" s="264"/>
      <c r="C102" s="195"/>
      <c r="D102" s="225"/>
      <c r="E102" s="225"/>
      <c r="F102" s="225"/>
      <c r="G102" s="225"/>
      <c r="H102" s="225"/>
      <c r="I102" s="225"/>
    </row>
    <row r="103" spans="1:9" s="263" customFormat="1" ht="12">
      <c r="A103" s="195"/>
      <c r="B103" s="264"/>
      <c r="C103" s="195"/>
      <c r="D103" s="225"/>
      <c r="E103" s="225"/>
      <c r="F103" s="225"/>
      <c r="G103" s="225"/>
      <c r="H103" s="225"/>
      <c r="I103" s="225"/>
    </row>
    <row r="104" spans="1:9" s="263" customFormat="1" ht="12">
      <c r="A104" s="195"/>
      <c r="B104" s="264"/>
      <c r="C104" s="195"/>
      <c r="D104" s="225"/>
      <c r="E104" s="225"/>
      <c r="F104" s="225"/>
      <c r="G104" s="225"/>
      <c r="H104" s="225"/>
      <c r="I104" s="225"/>
    </row>
    <row r="105" spans="1:9" s="263" customFormat="1" ht="12">
      <c r="A105" s="195"/>
      <c r="B105" s="264"/>
      <c r="C105" s="195"/>
      <c r="D105" s="225"/>
      <c r="E105" s="225"/>
      <c r="F105" s="225"/>
      <c r="G105" s="225"/>
      <c r="H105" s="225"/>
      <c r="I105" s="225"/>
    </row>
    <row r="106" spans="1:9" s="263" customFormat="1" ht="12">
      <c r="A106" s="195"/>
      <c r="B106" s="264"/>
      <c r="C106" s="195"/>
      <c r="D106" s="225"/>
      <c r="E106" s="225"/>
      <c r="F106" s="225"/>
      <c r="G106" s="225"/>
      <c r="H106" s="225"/>
      <c r="I106" s="225"/>
    </row>
    <row r="107" spans="1:9" s="263" customFormat="1" ht="12">
      <c r="A107" s="195"/>
      <c r="B107" s="264"/>
      <c r="C107" s="195"/>
      <c r="D107" s="225"/>
      <c r="E107" s="225"/>
      <c r="F107" s="225"/>
      <c r="G107" s="225"/>
      <c r="H107" s="225"/>
      <c r="I107" s="225"/>
    </row>
    <row r="108" spans="1:9" s="263" customFormat="1" ht="12">
      <c r="A108" s="195"/>
      <c r="B108" s="264"/>
      <c r="C108" s="195"/>
      <c r="D108" s="225"/>
      <c r="E108" s="225"/>
      <c r="F108" s="225"/>
      <c r="G108" s="225"/>
      <c r="H108" s="225"/>
      <c r="I108" s="225"/>
    </row>
    <row r="109" spans="1:9" s="263" customFormat="1" ht="12">
      <c r="A109" s="195"/>
      <c r="B109" s="264"/>
      <c r="C109" s="195"/>
      <c r="D109" s="225"/>
      <c r="E109" s="225"/>
      <c r="F109" s="225"/>
      <c r="G109" s="225"/>
      <c r="H109" s="225"/>
      <c r="I109" s="225"/>
    </row>
    <row r="110" spans="1:9" s="263" customFormat="1" ht="12">
      <c r="A110" s="195"/>
      <c r="B110" s="264"/>
      <c r="C110" s="195"/>
      <c r="D110" s="225"/>
      <c r="E110" s="225"/>
      <c r="F110" s="225"/>
      <c r="G110" s="225"/>
      <c r="H110" s="225"/>
      <c r="I110" s="225"/>
    </row>
    <row r="111" spans="1:9" s="263" customFormat="1" ht="12">
      <c r="A111" s="195"/>
      <c r="B111" s="264"/>
      <c r="C111" s="195"/>
      <c r="D111" s="225"/>
      <c r="E111" s="225"/>
      <c r="F111" s="225"/>
      <c r="G111" s="225"/>
      <c r="H111" s="225"/>
      <c r="I111" s="225"/>
    </row>
    <row r="112" spans="1:9" s="263" customFormat="1" ht="12">
      <c r="A112" s="195"/>
      <c r="B112" s="264"/>
      <c r="C112" s="195"/>
      <c r="D112" s="225"/>
      <c r="E112" s="225"/>
      <c r="F112" s="225"/>
      <c r="G112" s="225"/>
      <c r="H112" s="225"/>
      <c r="I112" s="225"/>
    </row>
    <row r="113" spans="1:9" s="263" customFormat="1" ht="12">
      <c r="A113" s="195"/>
      <c r="B113" s="264"/>
      <c r="C113" s="195"/>
      <c r="D113" s="225"/>
      <c r="E113" s="225"/>
      <c r="F113" s="225"/>
      <c r="G113" s="225"/>
      <c r="H113" s="225"/>
      <c r="I113" s="225"/>
    </row>
    <row r="114" spans="1:9" s="263" customFormat="1" ht="12">
      <c r="A114" s="195"/>
      <c r="B114" s="264"/>
      <c r="C114" s="195"/>
      <c r="D114" s="225"/>
      <c r="E114" s="225"/>
      <c r="F114" s="225"/>
      <c r="G114" s="225"/>
      <c r="H114" s="225"/>
      <c r="I114" s="225"/>
    </row>
    <row r="115" spans="1:9" s="263" customFormat="1" ht="12">
      <c r="A115" s="195"/>
      <c r="B115" s="264"/>
      <c r="C115" s="195"/>
      <c r="D115" s="225"/>
      <c r="E115" s="225"/>
      <c r="F115" s="225"/>
      <c r="G115" s="225"/>
      <c r="H115" s="225"/>
      <c r="I115" s="225"/>
    </row>
    <row r="116" spans="1:9" s="263" customFormat="1" ht="12">
      <c r="A116" s="195"/>
      <c r="B116" s="264"/>
      <c r="C116" s="195"/>
      <c r="D116" s="225"/>
      <c r="E116" s="225"/>
      <c r="F116" s="225"/>
      <c r="G116" s="225"/>
      <c r="H116" s="225"/>
      <c r="I116" s="225"/>
    </row>
    <row r="117" spans="1:9" s="263" customFormat="1" ht="12">
      <c r="A117" s="195"/>
      <c r="B117" s="264"/>
      <c r="C117" s="195"/>
      <c r="D117" s="225"/>
      <c r="E117" s="225"/>
      <c r="F117" s="225"/>
      <c r="G117" s="225"/>
      <c r="H117" s="225"/>
      <c r="I117" s="225"/>
    </row>
    <row r="118" spans="1:9" s="263" customFormat="1" ht="12">
      <c r="A118" s="195"/>
      <c r="B118" s="264"/>
      <c r="C118" s="195"/>
      <c r="D118" s="225"/>
      <c r="E118" s="225"/>
      <c r="F118" s="225"/>
      <c r="G118" s="225"/>
      <c r="H118" s="225"/>
      <c r="I118" s="225"/>
    </row>
    <row r="119" spans="1:9" s="263" customFormat="1" ht="12">
      <c r="A119" s="195"/>
      <c r="B119" s="264"/>
      <c r="C119" s="195"/>
      <c r="D119" s="225"/>
      <c r="E119" s="225"/>
      <c r="F119" s="225"/>
      <c r="G119" s="225"/>
      <c r="H119" s="225"/>
      <c r="I119" s="225"/>
    </row>
    <row r="120" spans="4:9" ht="12">
      <c r="D120" s="225"/>
      <c r="E120" s="225"/>
      <c r="F120" s="225"/>
      <c r="G120" s="225"/>
      <c r="H120" s="225"/>
      <c r="I120" s="225"/>
    </row>
    <row r="121" spans="4:9" ht="12">
      <c r="D121" s="225"/>
      <c r="E121" s="225"/>
      <c r="F121" s="225"/>
      <c r="G121" s="225"/>
      <c r="H121" s="225"/>
      <c r="I121" s="225"/>
    </row>
    <row r="122" spans="4:9" ht="12">
      <c r="D122" s="225"/>
      <c r="E122" s="225"/>
      <c r="F122" s="225"/>
      <c r="G122" s="225"/>
      <c r="H122" s="225"/>
      <c r="I122" s="225"/>
    </row>
    <row r="123" spans="4:9" ht="12">
      <c r="D123" s="225"/>
      <c r="E123" s="225"/>
      <c r="F123" s="225"/>
      <c r="G123" s="225"/>
      <c r="H123" s="225"/>
      <c r="I123" s="225"/>
    </row>
    <row r="124" spans="4:9" ht="12">
      <c r="D124" s="225"/>
      <c r="E124" s="225"/>
      <c r="F124" s="225"/>
      <c r="G124" s="225"/>
      <c r="H124" s="225"/>
      <c r="I124" s="225"/>
    </row>
    <row r="125" spans="4:9" ht="12">
      <c r="D125" s="225"/>
      <c r="E125" s="225"/>
      <c r="F125" s="225"/>
      <c r="G125" s="225"/>
      <c r="H125" s="225"/>
      <c r="I125" s="225"/>
    </row>
    <row r="126" spans="4:9" ht="12">
      <c r="D126" s="225"/>
      <c r="E126" s="225"/>
      <c r="F126" s="225"/>
      <c r="G126" s="225"/>
      <c r="H126" s="225"/>
      <c r="I126" s="225"/>
    </row>
    <row r="127" spans="4:9" ht="12">
      <c r="D127" s="225"/>
      <c r="E127" s="225"/>
      <c r="F127" s="225"/>
      <c r="G127" s="225"/>
      <c r="H127" s="225"/>
      <c r="I127" s="225"/>
    </row>
    <row r="128" spans="4:9" ht="12">
      <c r="D128" s="225"/>
      <c r="E128" s="225"/>
      <c r="F128" s="225"/>
      <c r="G128" s="225"/>
      <c r="H128" s="225"/>
      <c r="I128" s="225"/>
    </row>
    <row r="129" spans="4:9" ht="12">
      <c r="D129" s="225"/>
      <c r="E129" s="225"/>
      <c r="F129" s="225"/>
      <c r="G129" s="225"/>
      <c r="H129" s="225"/>
      <c r="I129" s="225"/>
    </row>
    <row r="130" spans="4:9" ht="12">
      <c r="D130" s="225"/>
      <c r="E130" s="225"/>
      <c r="F130" s="225"/>
      <c r="G130" s="225"/>
      <c r="H130" s="225"/>
      <c r="I130" s="225"/>
    </row>
    <row r="131" spans="4:9" ht="12">
      <c r="D131" s="225"/>
      <c r="E131" s="225"/>
      <c r="F131" s="225"/>
      <c r="G131" s="225"/>
      <c r="H131" s="225"/>
      <c r="I131" s="225"/>
    </row>
    <row r="132" spans="4:9" ht="12">
      <c r="D132" s="225"/>
      <c r="E132" s="225"/>
      <c r="F132" s="225"/>
      <c r="G132" s="225"/>
      <c r="H132" s="225"/>
      <c r="I132" s="225"/>
    </row>
    <row r="133" spans="4:9" ht="12">
      <c r="D133" s="225"/>
      <c r="E133" s="225"/>
      <c r="F133" s="225"/>
      <c r="G133" s="225"/>
      <c r="H133" s="225"/>
      <c r="I133" s="225"/>
    </row>
    <row r="134" spans="4:9" ht="12">
      <c r="D134" s="225"/>
      <c r="E134" s="225"/>
      <c r="F134" s="225"/>
      <c r="G134" s="225"/>
      <c r="H134" s="225"/>
      <c r="I134" s="225"/>
    </row>
    <row r="135" spans="4:9" ht="12">
      <c r="D135" s="225"/>
      <c r="E135" s="225"/>
      <c r="F135" s="225"/>
      <c r="G135" s="225"/>
      <c r="H135" s="225"/>
      <c r="I135" s="225"/>
    </row>
    <row r="136" spans="4:9" ht="12">
      <c r="D136" s="225"/>
      <c r="E136" s="225"/>
      <c r="F136" s="225"/>
      <c r="G136" s="225"/>
      <c r="H136" s="225"/>
      <c r="I136" s="225"/>
    </row>
    <row r="137" spans="4:9" ht="12">
      <c r="D137" s="225"/>
      <c r="E137" s="225"/>
      <c r="F137" s="225"/>
      <c r="G137" s="225"/>
      <c r="H137" s="225"/>
      <c r="I137" s="225"/>
    </row>
    <row r="138" spans="4:9" ht="12">
      <c r="D138" s="225"/>
      <c r="E138" s="225"/>
      <c r="F138" s="225"/>
      <c r="G138" s="225"/>
      <c r="H138" s="225"/>
      <c r="I138" s="225"/>
    </row>
    <row r="139" spans="4:9" ht="12">
      <c r="D139" s="225"/>
      <c r="E139" s="225"/>
      <c r="F139" s="225"/>
      <c r="G139" s="225"/>
      <c r="H139" s="225"/>
      <c r="I139" s="225"/>
    </row>
    <row r="140" spans="4:9" ht="12">
      <c r="D140" s="225"/>
      <c r="E140" s="225"/>
      <c r="F140" s="225"/>
      <c r="G140" s="225"/>
      <c r="H140" s="225"/>
      <c r="I140" s="225"/>
    </row>
    <row r="141" spans="4:9" ht="12">
      <c r="D141" s="225"/>
      <c r="E141" s="225"/>
      <c r="F141" s="225"/>
      <c r="G141" s="225"/>
      <c r="H141" s="225"/>
      <c r="I141" s="225"/>
    </row>
    <row r="142" spans="4:9" ht="12">
      <c r="D142" s="225"/>
      <c r="E142" s="225"/>
      <c r="F142" s="225"/>
      <c r="G142" s="225"/>
      <c r="H142" s="225"/>
      <c r="I142" s="225"/>
    </row>
    <row r="143" spans="4:9" ht="12">
      <c r="D143" s="225"/>
      <c r="E143" s="225"/>
      <c r="F143" s="225"/>
      <c r="G143" s="225"/>
      <c r="H143" s="225"/>
      <c r="I143" s="225"/>
    </row>
    <row r="144" spans="4:9" ht="12">
      <c r="D144" s="225"/>
      <c r="E144" s="225"/>
      <c r="F144" s="225"/>
      <c r="G144" s="225"/>
      <c r="H144" s="225"/>
      <c r="I144" s="225"/>
    </row>
    <row r="145" spans="4:9" ht="12">
      <c r="D145" s="225"/>
      <c r="E145" s="225"/>
      <c r="F145" s="225"/>
      <c r="G145" s="225"/>
      <c r="H145" s="225"/>
      <c r="I145" s="225"/>
    </row>
    <row r="146" spans="4:9" ht="12">
      <c r="D146" s="225"/>
      <c r="E146" s="225"/>
      <c r="F146" s="225"/>
      <c r="G146" s="225"/>
      <c r="H146" s="225"/>
      <c r="I146" s="225"/>
    </row>
    <row r="147" spans="4:9" ht="12">
      <c r="D147" s="225"/>
      <c r="E147" s="225"/>
      <c r="F147" s="225"/>
      <c r="G147" s="225"/>
      <c r="H147" s="225"/>
      <c r="I147" s="225"/>
    </row>
    <row r="148" spans="4:9" ht="12">
      <c r="D148" s="225"/>
      <c r="E148" s="225"/>
      <c r="F148" s="225"/>
      <c r="G148" s="225"/>
      <c r="H148" s="225"/>
      <c r="I148" s="225"/>
    </row>
    <row r="149" spans="4:9" ht="12">
      <c r="D149" s="225"/>
      <c r="E149" s="225"/>
      <c r="F149" s="225"/>
      <c r="G149" s="225"/>
      <c r="H149" s="225"/>
      <c r="I149" s="225"/>
    </row>
    <row r="150" spans="4:9" ht="12">
      <c r="D150" s="225"/>
      <c r="E150" s="225"/>
      <c r="F150" s="225"/>
      <c r="G150" s="225"/>
      <c r="H150" s="225"/>
      <c r="I150" s="225"/>
    </row>
    <row r="151" spans="4:9" ht="12">
      <c r="D151" s="225"/>
      <c r="E151" s="225"/>
      <c r="F151" s="225"/>
      <c r="G151" s="225"/>
      <c r="H151" s="225"/>
      <c r="I151" s="225"/>
    </row>
    <row r="152" spans="4:9" ht="12">
      <c r="D152" s="225"/>
      <c r="E152" s="225"/>
      <c r="F152" s="225"/>
      <c r="G152" s="225"/>
      <c r="H152" s="225"/>
      <c r="I152" s="225"/>
    </row>
    <row r="153" spans="4:9" ht="12">
      <c r="D153" s="225"/>
      <c r="E153" s="225"/>
      <c r="F153" s="225"/>
      <c r="G153" s="225"/>
      <c r="H153" s="225"/>
      <c r="I153" s="225"/>
    </row>
    <row r="154" spans="4:9" ht="12">
      <c r="D154" s="225"/>
      <c r="E154" s="225"/>
      <c r="F154" s="225"/>
      <c r="G154" s="225"/>
      <c r="H154" s="225"/>
      <c r="I154" s="225"/>
    </row>
    <row r="155" spans="4:9" ht="12">
      <c r="D155" s="225"/>
      <c r="E155" s="225"/>
      <c r="F155" s="225"/>
      <c r="G155" s="225"/>
      <c r="H155" s="225"/>
      <c r="I155" s="225"/>
    </row>
    <row r="156" spans="4:9" ht="12">
      <c r="D156" s="225"/>
      <c r="E156" s="225"/>
      <c r="F156" s="225"/>
      <c r="G156" s="225"/>
      <c r="H156" s="225"/>
      <c r="I156" s="225"/>
    </row>
    <row r="157" spans="4:9" ht="12">
      <c r="D157" s="225"/>
      <c r="E157" s="225"/>
      <c r="F157" s="225"/>
      <c r="G157" s="225"/>
      <c r="H157" s="225"/>
      <c r="I157" s="225"/>
    </row>
    <row r="158" spans="4:9" ht="12">
      <c r="D158" s="225"/>
      <c r="E158" s="225"/>
      <c r="F158" s="225"/>
      <c r="G158" s="225"/>
      <c r="H158" s="225"/>
      <c r="I158" s="225"/>
    </row>
    <row r="159" spans="4:9" ht="12">
      <c r="D159" s="225"/>
      <c r="E159" s="225"/>
      <c r="F159" s="225"/>
      <c r="G159" s="225"/>
      <c r="H159" s="225"/>
      <c r="I159" s="225"/>
    </row>
    <row r="160" spans="4:9" ht="12">
      <c r="D160" s="225"/>
      <c r="E160" s="225"/>
      <c r="F160" s="225"/>
      <c r="G160" s="225"/>
      <c r="H160" s="225"/>
      <c r="I160" s="225"/>
    </row>
    <row r="161" spans="4:9" ht="12">
      <c r="D161" s="225"/>
      <c r="E161" s="225"/>
      <c r="F161" s="225"/>
      <c r="G161" s="225"/>
      <c r="H161" s="225"/>
      <c r="I161" s="225"/>
    </row>
    <row r="162" spans="4:9" ht="12">
      <c r="D162" s="225"/>
      <c r="E162" s="225"/>
      <c r="F162" s="225"/>
      <c r="G162" s="225"/>
      <c r="H162" s="225"/>
      <c r="I162" s="225"/>
    </row>
    <row r="163" spans="4:9" ht="12">
      <c r="D163" s="225"/>
      <c r="E163" s="225"/>
      <c r="F163" s="225"/>
      <c r="G163" s="225"/>
      <c r="H163" s="225"/>
      <c r="I163" s="225"/>
    </row>
    <row r="164" spans="4:9" ht="12">
      <c r="D164" s="225"/>
      <c r="E164" s="225"/>
      <c r="F164" s="225"/>
      <c r="G164" s="225"/>
      <c r="H164" s="225"/>
      <c r="I164" s="225"/>
    </row>
    <row r="165" spans="4:9" ht="12">
      <c r="D165" s="225"/>
      <c r="E165" s="225"/>
      <c r="F165" s="225"/>
      <c r="G165" s="225"/>
      <c r="H165" s="225"/>
      <c r="I165" s="225"/>
    </row>
    <row r="166" spans="4:9" ht="12">
      <c r="D166" s="225"/>
      <c r="E166" s="225"/>
      <c r="F166" s="225"/>
      <c r="G166" s="225"/>
      <c r="H166" s="225"/>
      <c r="I166" s="225"/>
    </row>
    <row r="167" spans="4:9" ht="12">
      <c r="D167" s="225"/>
      <c r="E167" s="225"/>
      <c r="F167" s="225"/>
      <c r="G167" s="225"/>
      <c r="H167" s="225"/>
      <c r="I167" s="225"/>
    </row>
    <row r="168" spans="4:9" ht="12">
      <c r="D168" s="225"/>
      <c r="E168" s="225"/>
      <c r="F168" s="225"/>
      <c r="G168" s="225"/>
      <c r="H168" s="225"/>
      <c r="I168" s="225"/>
    </row>
    <row r="169" spans="4:9" ht="12">
      <c r="D169" s="225"/>
      <c r="E169" s="225"/>
      <c r="F169" s="225"/>
      <c r="G169" s="225"/>
      <c r="H169" s="225"/>
      <c r="I169" s="225"/>
    </row>
    <row r="170" spans="4:9" ht="12">
      <c r="D170" s="225"/>
      <c r="E170" s="225"/>
      <c r="F170" s="225"/>
      <c r="G170" s="225"/>
      <c r="H170" s="225"/>
      <c r="I170" s="225"/>
    </row>
    <row r="171" spans="4:9" ht="12">
      <c r="D171" s="225"/>
      <c r="E171" s="225"/>
      <c r="F171" s="225"/>
      <c r="G171" s="225"/>
      <c r="H171" s="225"/>
      <c r="I171" s="225"/>
    </row>
    <row r="172" spans="4:9" ht="12">
      <c r="D172" s="225"/>
      <c r="E172" s="225"/>
      <c r="F172" s="225"/>
      <c r="G172" s="225"/>
      <c r="H172" s="225"/>
      <c r="I172" s="225"/>
    </row>
    <row r="173" spans="4:9" ht="12">
      <c r="D173" s="225"/>
      <c r="E173" s="225"/>
      <c r="F173" s="225"/>
      <c r="G173" s="225"/>
      <c r="H173" s="225"/>
      <c r="I173" s="225"/>
    </row>
    <row r="174" spans="4:9" ht="12">
      <c r="D174" s="225"/>
      <c r="E174" s="225"/>
      <c r="F174" s="225"/>
      <c r="G174" s="225"/>
      <c r="H174" s="225"/>
      <c r="I174" s="225"/>
    </row>
    <row r="175" spans="4:9" ht="12">
      <c r="D175" s="225"/>
      <c r="E175" s="225"/>
      <c r="F175" s="225"/>
      <c r="G175" s="225"/>
      <c r="H175" s="225"/>
      <c r="I175" s="225"/>
    </row>
    <row r="176" spans="4:9" ht="12">
      <c r="D176" s="225"/>
      <c r="E176" s="225"/>
      <c r="F176" s="225"/>
      <c r="G176" s="225"/>
      <c r="H176" s="225"/>
      <c r="I176" s="225"/>
    </row>
    <row r="177" spans="4:9" ht="12">
      <c r="D177" s="225"/>
      <c r="E177" s="225"/>
      <c r="F177" s="225"/>
      <c r="G177" s="225"/>
      <c r="H177" s="225"/>
      <c r="I177" s="225"/>
    </row>
    <row r="178" spans="4:9" ht="12">
      <c r="D178" s="225"/>
      <c r="E178" s="225"/>
      <c r="F178" s="225"/>
      <c r="G178" s="225"/>
      <c r="H178" s="225"/>
      <c r="I178" s="225"/>
    </row>
    <row r="179" spans="4:9" ht="12">
      <c r="D179" s="225"/>
      <c r="E179" s="225"/>
      <c r="F179" s="225"/>
      <c r="G179" s="225"/>
      <c r="H179" s="225"/>
      <c r="I179" s="225"/>
    </row>
    <row r="180" spans="4:9" ht="12">
      <c r="D180" s="225"/>
      <c r="E180" s="225"/>
      <c r="F180" s="225"/>
      <c r="G180" s="225"/>
      <c r="H180" s="225"/>
      <c r="I180" s="225"/>
    </row>
    <row r="181" spans="4:9" ht="12">
      <c r="D181" s="225"/>
      <c r="E181" s="225"/>
      <c r="F181" s="225"/>
      <c r="G181" s="225"/>
      <c r="H181" s="225"/>
      <c r="I181" s="225"/>
    </row>
    <row r="182" spans="4:9" ht="12">
      <c r="D182" s="225"/>
      <c r="E182" s="225"/>
      <c r="F182" s="225"/>
      <c r="G182" s="225"/>
      <c r="H182" s="225"/>
      <c r="I182" s="225"/>
    </row>
    <row r="183" spans="4:9" ht="12">
      <c r="D183" s="225"/>
      <c r="E183" s="225"/>
      <c r="F183" s="225"/>
      <c r="G183" s="225"/>
      <c r="H183" s="225"/>
      <c r="I183" s="225"/>
    </row>
    <row r="184" spans="4:9" ht="12">
      <c r="D184" s="225"/>
      <c r="E184" s="225"/>
      <c r="F184" s="225"/>
      <c r="G184" s="225"/>
      <c r="H184" s="225"/>
      <c r="I184" s="225"/>
    </row>
    <row r="185" spans="4:9" ht="12">
      <c r="D185" s="225"/>
      <c r="E185" s="225"/>
      <c r="F185" s="225"/>
      <c r="G185" s="225"/>
      <c r="H185" s="225"/>
      <c r="I185" s="225"/>
    </row>
    <row r="186" spans="4:9" ht="12">
      <c r="D186" s="225"/>
      <c r="E186" s="225"/>
      <c r="F186" s="225"/>
      <c r="G186" s="225"/>
      <c r="H186" s="225"/>
      <c r="I186" s="225"/>
    </row>
    <row r="187" spans="4:9" ht="12">
      <c r="D187" s="225"/>
      <c r="E187" s="225"/>
      <c r="F187" s="225"/>
      <c r="G187" s="225"/>
      <c r="H187" s="225"/>
      <c r="I187" s="225"/>
    </row>
    <row r="188" spans="4:9" ht="12">
      <c r="D188" s="225"/>
      <c r="E188" s="225"/>
      <c r="F188" s="225"/>
      <c r="G188" s="225"/>
      <c r="H188" s="225"/>
      <c r="I188" s="225"/>
    </row>
    <row r="189" spans="4:9" ht="12">
      <c r="D189" s="225"/>
      <c r="E189" s="225"/>
      <c r="F189" s="225"/>
      <c r="G189" s="225"/>
      <c r="H189" s="225"/>
      <c r="I189" s="225"/>
    </row>
    <row r="190" spans="4:9" ht="12">
      <c r="D190" s="225"/>
      <c r="E190" s="225"/>
      <c r="F190" s="225"/>
      <c r="G190" s="225"/>
      <c r="H190" s="225"/>
      <c r="I190" s="225"/>
    </row>
    <row r="191" spans="4:9" ht="12">
      <c r="D191" s="225"/>
      <c r="E191" s="225"/>
      <c r="F191" s="225"/>
      <c r="G191" s="225"/>
      <c r="H191" s="225"/>
      <c r="I191" s="225"/>
    </row>
    <row r="192" spans="4:9" ht="12">
      <c r="D192" s="225"/>
      <c r="E192" s="225"/>
      <c r="F192" s="225"/>
      <c r="G192" s="225"/>
      <c r="H192" s="225"/>
      <c r="I192" s="225"/>
    </row>
    <row r="193" spans="4:9" ht="12">
      <c r="D193" s="225"/>
      <c r="E193" s="225"/>
      <c r="F193" s="225"/>
      <c r="G193" s="225"/>
      <c r="H193" s="225"/>
      <c r="I193" s="225"/>
    </row>
    <row r="194" spans="4:9" ht="12">
      <c r="D194" s="225"/>
      <c r="E194" s="225"/>
      <c r="F194" s="225"/>
      <c r="G194" s="225"/>
      <c r="H194" s="225"/>
      <c r="I194" s="225"/>
    </row>
    <row r="195" spans="4:9" ht="12">
      <c r="D195" s="225"/>
      <c r="E195" s="225"/>
      <c r="F195" s="225"/>
      <c r="G195" s="225"/>
      <c r="H195" s="225"/>
      <c r="I195" s="225"/>
    </row>
    <row r="196" spans="4:9" ht="12">
      <c r="D196" s="225"/>
      <c r="E196" s="225"/>
      <c r="F196" s="225"/>
      <c r="G196" s="225"/>
      <c r="H196" s="225"/>
      <c r="I196" s="225"/>
    </row>
    <row r="197" spans="4:9" ht="12">
      <c r="D197" s="225"/>
      <c r="E197" s="225"/>
      <c r="F197" s="225"/>
      <c r="G197" s="225"/>
      <c r="H197" s="225"/>
      <c r="I197" s="225"/>
    </row>
    <row r="198" spans="4:9" ht="12">
      <c r="D198" s="225"/>
      <c r="E198" s="225"/>
      <c r="F198" s="225"/>
      <c r="G198" s="225"/>
      <c r="H198" s="225"/>
      <c r="I198" s="225"/>
    </row>
    <row r="199" spans="4:9" ht="12">
      <c r="D199" s="225"/>
      <c r="E199" s="225"/>
      <c r="F199" s="225"/>
      <c r="G199" s="225"/>
      <c r="H199" s="225"/>
      <c r="I199" s="225"/>
    </row>
    <row r="200" spans="4:9" ht="12">
      <c r="D200" s="225"/>
      <c r="E200" s="225"/>
      <c r="F200" s="225"/>
      <c r="G200" s="225"/>
      <c r="H200" s="225"/>
      <c r="I200" s="225"/>
    </row>
    <row r="201" spans="4:9" ht="12">
      <c r="D201" s="225"/>
      <c r="E201" s="225"/>
      <c r="F201" s="225"/>
      <c r="G201" s="225"/>
      <c r="H201" s="225"/>
      <c r="I201" s="225"/>
    </row>
    <row r="202" spans="4:9" ht="12">
      <c r="D202" s="225"/>
      <c r="E202" s="225"/>
      <c r="F202" s="225"/>
      <c r="G202" s="225"/>
      <c r="H202" s="225"/>
      <c r="I202" s="225"/>
    </row>
    <row r="203" spans="4:9" ht="12">
      <c r="D203" s="225"/>
      <c r="E203" s="225"/>
      <c r="F203" s="225"/>
      <c r="G203" s="225"/>
      <c r="H203" s="225"/>
      <c r="I203" s="225"/>
    </row>
    <row r="204" spans="4:9" ht="12">
      <c r="D204" s="225"/>
      <c r="E204" s="225"/>
      <c r="F204" s="225"/>
      <c r="G204" s="225"/>
      <c r="H204" s="225"/>
      <c r="I204" s="225"/>
    </row>
    <row r="205" spans="4:9" ht="12">
      <c r="D205" s="225"/>
      <c r="E205" s="225"/>
      <c r="F205" s="225"/>
      <c r="G205" s="225"/>
      <c r="H205" s="225"/>
      <c r="I205" s="225"/>
    </row>
    <row r="206" spans="4:9" ht="12">
      <c r="D206" s="225"/>
      <c r="E206" s="225"/>
      <c r="F206" s="225"/>
      <c r="G206" s="225"/>
      <c r="H206" s="225"/>
      <c r="I206" s="225"/>
    </row>
    <row r="207" spans="4:9" ht="12">
      <c r="D207" s="225"/>
      <c r="E207" s="225"/>
      <c r="F207" s="225"/>
      <c r="G207" s="225"/>
      <c r="H207" s="225"/>
      <c r="I207" s="225"/>
    </row>
    <row r="208" spans="4:9" ht="12">
      <c r="D208" s="225"/>
      <c r="E208" s="225"/>
      <c r="F208" s="225"/>
      <c r="G208" s="225"/>
      <c r="H208" s="225"/>
      <c r="I208" s="225"/>
    </row>
    <row r="209" spans="4:9" ht="12">
      <c r="D209" s="225"/>
      <c r="E209" s="225"/>
      <c r="F209" s="225"/>
      <c r="G209" s="225"/>
      <c r="H209" s="225"/>
      <c r="I209" s="225"/>
    </row>
    <row r="210" spans="4:9" ht="12">
      <c r="D210" s="225"/>
      <c r="E210" s="225"/>
      <c r="F210" s="225"/>
      <c r="G210" s="225"/>
      <c r="H210" s="225"/>
      <c r="I210" s="225"/>
    </row>
    <row r="211" spans="4:9" ht="12">
      <c r="D211" s="225"/>
      <c r="E211" s="225"/>
      <c r="F211" s="225"/>
      <c r="G211" s="225"/>
      <c r="H211" s="225"/>
      <c r="I211" s="225"/>
    </row>
    <row r="212" spans="4:9" ht="12">
      <c r="D212" s="225"/>
      <c r="E212" s="225"/>
      <c r="F212" s="225"/>
      <c r="G212" s="225"/>
      <c r="H212" s="225"/>
      <c r="I212" s="225"/>
    </row>
    <row r="213" spans="4:9" ht="12">
      <c r="D213" s="225"/>
      <c r="E213" s="225"/>
      <c r="F213" s="225"/>
      <c r="G213" s="225"/>
      <c r="H213" s="225"/>
      <c r="I213" s="225"/>
    </row>
    <row r="214" spans="4:9" ht="12">
      <c r="D214" s="225"/>
      <c r="E214" s="225"/>
      <c r="F214" s="225"/>
      <c r="G214" s="225"/>
      <c r="H214" s="225"/>
      <c r="I214" s="225"/>
    </row>
    <row r="215" spans="4:9" ht="12">
      <c r="D215" s="225"/>
      <c r="E215" s="225"/>
      <c r="F215" s="225"/>
      <c r="G215" s="225"/>
      <c r="H215" s="225"/>
      <c r="I215" s="225"/>
    </row>
    <row r="216" spans="4:9" ht="12">
      <c r="D216" s="225"/>
      <c r="E216" s="225"/>
      <c r="F216" s="225"/>
      <c r="G216" s="225"/>
      <c r="H216" s="225"/>
      <c r="I216" s="225"/>
    </row>
    <row r="217" spans="4:9" ht="12">
      <c r="D217" s="225"/>
      <c r="E217" s="225"/>
      <c r="F217" s="225"/>
      <c r="G217" s="225"/>
      <c r="H217" s="225"/>
      <c r="I217" s="225"/>
    </row>
    <row r="218" spans="4:9" ht="12">
      <c r="D218" s="225"/>
      <c r="E218" s="225"/>
      <c r="F218" s="225"/>
      <c r="G218" s="225"/>
      <c r="H218" s="225"/>
      <c r="I218" s="225"/>
    </row>
    <row r="219" spans="4:9" ht="12">
      <c r="D219" s="225"/>
      <c r="E219" s="225"/>
      <c r="F219" s="225"/>
      <c r="G219" s="225"/>
      <c r="H219" s="225"/>
      <c r="I219" s="225"/>
    </row>
    <row r="220" spans="4:9" ht="12">
      <c r="D220" s="225"/>
      <c r="E220" s="225"/>
      <c r="F220" s="225"/>
      <c r="G220" s="225"/>
      <c r="H220" s="225"/>
      <c r="I220" s="225"/>
    </row>
    <row r="221" spans="4:9" ht="12">
      <c r="D221" s="225"/>
      <c r="E221" s="225"/>
      <c r="F221" s="225"/>
      <c r="G221" s="225"/>
      <c r="H221" s="225"/>
      <c r="I221" s="225"/>
    </row>
    <row r="222" spans="4:9" ht="12">
      <c r="D222" s="225"/>
      <c r="E222" s="225"/>
      <c r="F222" s="225"/>
      <c r="G222" s="225"/>
      <c r="H222" s="225"/>
      <c r="I222" s="225"/>
    </row>
    <row r="223" spans="4:9" ht="12">
      <c r="D223" s="225"/>
      <c r="E223" s="225"/>
      <c r="F223" s="225"/>
      <c r="G223" s="225"/>
      <c r="H223" s="225"/>
      <c r="I223" s="225"/>
    </row>
    <row r="224" spans="4:9" ht="12">
      <c r="D224" s="225"/>
      <c r="E224" s="225"/>
      <c r="F224" s="225"/>
      <c r="G224" s="225"/>
      <c r="H224" s="225"/>
      <c r="I224" s="225"/>
    </row>
    <row r="225" spans="4:9" ht="12">
      <c r="D225" s="225"/>
      <c r="E225" s="225"/>
      <c r="F225" s="225"/>
      <c r="G225" s="225"/>
      <c r="H225" s="225"/>
      <c r="I225" s="225"/>
    </row>
    <row r="226" spans="4:9" ht="12">
      <c r="D226" s="225"/>
      <c r="E226" s="225"/>
      <c r="F226" s="225"/>
      <c r="G226" s="225"/>
      <c r="H226" s="225"/>
      <c r="I226" s="225"/>
    </row>
    <row r="227" spans="4:9" ht="12">
      <c r="D227" s="225"/>
      <c r="E227" s="225"/>
      <c r="F227" s="225"/>
      <c r="G227" s="225"/>
      <c r="H227" s="225"/>
      <c r="I227" s="225"/>
    </row>
    <row r="228" spans="4:9" ht="12">
      <c r="D228" s="225"/>
      <c r="E228" s="225"/>
      <c r="F228" s="225"/>
      <c r="G228" s="225"/>
      <c r="H228" s="225"/>
      <c r="I228" s="225"/>
    </row>
    <row r="229" spans="4:9" ht="12">
      <c r="D229" s="225"/>
      <c r="E229" s="225"/>
      <c r="F229" s="225"/>
      <c r="G229" s="225"/>
      <c r="H229" s="225"/>
      <c r="I229" s="225"/>
    </row>
    <row r="230" spans="4:9" ht="12">
      <c r="D230" s="225"/>
      <c r="E230" s="225"/>
      <c r="F230" s="225"/>
      <c r="G230" s="225"/>
      <c r="H230" s="225"/>
      <c r="I230" s="225"/>
    </row>
    <row r="231" spans="4:9" ht="12">
      <c r="D231" s="225"/>
      <c r="E231" s="225"/>
      <c r="F231" s="225"/>
      <c r="G231" s="225"/>
      <c r="H231" s="225"/>
      <c r="I231" s="225"/>
    </row>
    <row r="232" spans="4:9" ht="12">
      <c r="D232" s="225"/>
      <c r="E232" s="225"/>
      <c r="F232" s="225"/>
      <c r="G232" s="225"/>
      <c r="H232" s="225"/>
      <c r="I232" s="225"/>
    </row>
    <row r="233" spans="4:9" ht="12">
      <c r="D233" s="225"/>
      <c r="E233" s="225"/>
      <c r="F233" s="225"/>
      <c r="G233" s="225"/>
      <c r="H233" s="225"/>
      <c r="I233" s="225"/>
    </row>
    <row r="234" spans="4:9" ht="12">
      <c r="D234" s="225"/>
      <c r="E234" s="225"/>
      <c r="F234" s="225"/>
      <c r="G234" s="225"/>
      <c r="H234" s="225"/>
      <c r="I234" s="225"/>
    </row>
    <row r="235" spans="4:9" ht="12">
      <c r="D235" s="225"/>
      <c r="E235" s="225"/>
      <c r="F235" s="225"/>
      <c r="G235" s="225"/>
      <c r="H235" s="225"/>
      <c r="I235" s="225"/>
    </row>
    <row r="236" spans="4:9" ht="12">
      <c r="D236" s="225"/>
      <c r="E236" s="225"/>
      <c r="F236" s="225"/>
      <c r="G236" s="225"/>
      <c r="H236" s="225"/>
      <c r="I236" s="225"/>
    </row>
    <row r="237" spans="4:9" ht="12">
      <c r="D237" s="225"/>
      <c r="E237" s="225"/>
      <c r="F237" s="225"/>
      <c r="G237" s="225"/>
      <c r="H237" s="225"/>
      <c r="I237" s="225"/>
    </row>
    <row r="238" spans="4:9" ht="12">
      <c r="D238" s="225"/>
      <c r="E238" s="225"/>
      <c r="F238" s="225"/>
      <c r="G238" s="225"/>
      <c r="H238" s="225"/>
      <c r="I238" s="225"/>
    </row>
    <row r="239" spans="4:9" ht="12">
      <c r="D239" s="225"/>
      <c r="E239" s="225"/>
      <c r="F239" s="225"/>
      <c r="G239" s="225"/>
      <c r="H239" s="225"/>
      <c r="I239" s="225"/>
    </row>
    <row r="240" spans="4:9" ht="12">
      <c r="D240" s="225"/>
      <c r="E240" s="225"/>
      <c r="F240" s="225"/>
      <c r="G240" s="225"/>
      <c r="H240" s="225"/>
      <c r="I240" s="225"/>
    </row>
    <row r="241" spans="4:9" ht="12">
      <c r="D241" s="225"/>
      <c r="E241" s="225"/>
      <c r="F241" s="225"/>
      <c r="G241" s="225"/>
      <c r="H241" s="225"/>
      <c r="I241" s="225"/>
    </row>
    <row r="242" spans="4:9" ht="12">
      <c r="D242" s="225"/>
      <c r="E242" s="225"/>
      <c r="F242" s="225"/>
      <c r="G242" s="225"/>
      <c r="H242" s="225"/>
      <c r="I242" s="225"/>
    </row>
    <row r="243" spans="4:9" ht="12">
      <c r="D243" s="225"/>
      <c r="E243" s="225"/>
      <c r="F243" s="225"/>
      <c r="G243" s="225"/>
      <c r="H243" s="225"/>
      <c r="I243" s="225"/>
    </row>
    <row r="244" spans="4:9" ht="12">
      <c r="D244" s="225"/>
      <c r="E244" s="225"/>
      <c r="F244" s="225"/>
      <c r="G244" s="225"/>
      <c r="H244" s="225"/>
      <c r="I244" s="225"/>
    </row>
    <row r="245" spans="4:9" ht="12">
      <c r="D245" s="225"/>
      <c r="E245" s="225"/>
      <c r="F245" s="225"/>
      <c r="G245" s="225"/>
      <c r="H245" s="225"/>
      <c r="I245" s="225"/>
    </row>
    <row r="246" spans="4:9" ht="12">
      <c r="D246" s="225"/>
      <c r="E246" s="225"/>
      <c r="F246" s="225"/>
      <c r="G246" s="225"/>
      <c r="H246" s="225"/>
      <c r="I246" s="225"/>
    </row>
    <row r="247" spans="4:9" ht="12">
      <c r="D247" s="225"/>
      <c r="E247" s="225"/>
      <c r="F247" s="225"/>
      <c r="G247" s="225"/>
      <c r="H247" s="225"/>
      <c r="I247" s="225"/>
    </row>
    <row r="248" spans="4:9" ht="12">
      <c r="D248" s="225"/>
      <c r="E248" s="225"/>
      <c r="F248" s="225"/>
      <c r="G248" s="225"/>
      <c r="H248" s="225"/>
      <c r="I248" s="225"/>
    </row>
    <row r="249" spans="4:9" ht="12">
      <c r="D249" s="225"/>
      <c r="E249" s="225"/>
      <c r="F249" s="225"/>
      <c r="G249" s="225"/>
      <c r="H249" s="225"/>
      <c r="I249" s="225"/>
    </row>
    <row r="250" spans="4:9" ht="12">
      <c r="D250" s="225"/>
      <c r="E250" s="225"/>
      <c r="F250" s="225"/>
      <c r="G250" s="225"/>
      <c r="H250" s="225"/>
      <c r="I250" s="225"/>
    </row>
    <row r="251" spans="4:9" ht="12">
      <c r="D251" s="225"/>
      <c r="E251" s="225"/>
      <c r="F251" s="225"/>
      <c r="G251" s="225"/>
      <c r="H251" s="225"/>
      <c r="I251" s="225"/>
    </row>
    <row r="252" spans="4:9" ht="12">
      <c r="D252" s="225"/>
      <c r="E252" s="225"/>
      <c r="F252" s="225"/>
      <c r="G252" s="225"/>
      <c r="H252" s="225"/>
      <c r="I252" s="225"/>
    </row>
    <row r="253" spans="4:9" ht="12">
      <c r="D253" s="225"/>
      <c r="E253" s="225"/>
      <c r="F253" s="225"/>
      <c r="G253" s="225"/>
      <c r="H253" s="225"/>
      <c r="I253" s="225"/>
    </row>
    <row r="254" spans="4:9" ht="12">
      <c r="D254" s="225"/>
      <c r="E254" s="225"/>
      <c r="F254" s="225"/>
      <c r="G254" s="225"/>
      <c r="H254" s="225"/>
      <c r="I254" s="225"/>
    </row>
    <row r="255" spans="4:9" ht="12">
      <c r="D255" s="225"/>
      <c r="E255" s="225"/>
      <c r="F255" s="225"/>
      <c r="G255" s="225"/>
      <c r="H255" s="225"/>
      <c r="I255" s="225"/>
    </row>
    <row r="256" spans="4:9" ht="12">
      <c r="D256" s="225"/>
      <c r="E256" s="225"/>
      <c r="F256" s="225"/>
      <c r="G256" s="225"/>
      <c r="H256" s="225"/>
      <c r="I256" s="225"/>
    </row>
    <row r="257" spans="4:9" ht="12">
      <c r="D257" s="225"/>
      <c r="E257" s="225"/>
      <c r="F257" s="225"/>
      <c r="G257" s="225"/>
      <c r="H257" s="225"/>
      <c r="I257" s="225"/>
    </row>
    <row r="258" spans="4:9" ht="12">
      <c r="D258" s="225"/>
      <c r="E258" s="225"/>
      <c r="F258" s="225"/>
      <c r="G258" s="225"/>
      <c r="H258" s="225"/>
      <c r="I258" s="225"/>
    </row>
    <row r="259" spans="4:9" ht="12">
      <c r="D259" s="225"/>
      <c r="E259" s="225"/>
      <c r="F259" s="225"/>
      <c r="G259" s="225"/>
      <c r="H259" s="225"/>
      <c r="I259" s="225"/>
    </row>
    <row r="260" spans="4:9" ht="12">
      <c r="D260" s="225"/>
      <c r="E260" s="225"/>
      <c r="F260" s="225"/>
      <c r="G260" s="225"/>
      <c r="H260" s="225"/>
      <c r="I260" s="225"/>
    </row>
    <row r="261" spans="4:9" ht="12">
      <c r="D261" s="225"/>
      <c r="E261" s="225"/>
      <c r="F261" s="225"/>
      <c r="G261" s="225"/>
      <c r="H261" s="225"/>
      <c r="I261" s="225"/>
    </row>
    <row r="262" spans="4:9" ht="12">
      <c r="D262" s="225"/>
      <c r="E262" s="225"/>
      <c r="F262" s="225"/>
      <c r="G262" s="225"/>
      <c r="H262" s="225"/>
      <c r="I262" s="225"/>
    </row>
    <row r="263" spans="4:9" ht="12">
      <c r="D263" s="225"/>
      <c r="E263" s="225"/>
      <c r="F263" s="225"/>
      <c r="G263" s="225"/>
      <c r="H263" s="225"/>
      <c r="I263" s="225"/>
    </row>
    <row r="264" spans="4:9" ht="12">
      <c r="D264" s="225"/>
      <c r="E264" s="225"/>
      <c r="F264" s="225"/>
      <c r="G264" s="225"/>
      <c r="H264" s="225"/>
      <c r="I264" s="225"/>
    </row>
  </sheetData>
  <sheetProtection/>
  <mergeCells count="7">
    <mergeCell ref="A7:A8"/>
    <mergeCell ref="A3:I3"/>
    <mergeCell ref="A2:I2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FY12:GD16">
      <formula1>0</formula1>
      <formula2>9999999999999990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42.00390625" style="267" customWidth="1"/>
    <col min="2" max="2" width="8.140625" style="292" customWidth="1"/>
    <col min="3" max="3" width="12.28125" style="267" bestFit="1" customWidth="1"/>
    <col min="4" max="4" width="17.57421875" style="267" bestFit="1" customWidth="1"/>
    <col min="5" max="5" width="22.28125" style="267" customWidth="1"/>
    <col min="6" max="6" width="18.421875" style="267" bestFit="1" customWidth="1"/>
    <col min="7" max="134" width="10.7109375" style="267" customWidth="1"/>
    <col min="135" max="135" width="42.00390625" style="267" customWidth="1"/>
    <col min="136" max="136" width="8.140625" style="267" customWidth="1"/>
    <col min="137" max="137" width="19.7109375" style="267" customWidth="1"/>
    <col min="138" max="138" width="20.140625" style="267" customWidth="1"/>
    <col min="139" max="139" width="23.7109375" style="267" customWidth="1"/>
    <col min="140" max="140" width="19.7109375" style="267" customWidth="1"/>
    <col min="141" max="16384" width="10.7109375" style="267" customWidth="1"/>
  </cols>
  <sheetData>
    <row r="1" spans="1:6" ht="15.75" customHeight="1">
      <c r="A1" s="265"/>
      <c r="B1" s="266"/>
      <c r="C1" s="265"/>
      <c r="D1" s="265"/>
      <c r="E1" s="265"/>
      <c r="F1" s="265"/>
    </row>
    <row r="2" spans="1:6" ht="12.75" customHeight="1">
      <c r="A2" s="359" t="s">
        <v>822</v>
      </c>
      <c r="B2" s="359"/>
      <c r="C2" s="359"/>
      <c r="D2" s="359"/>
      <c r="E2" s="359"/>
      <c r="F2" s="359"/>
    </row>
    <row r="3" spans="1:6" ht="14.25">
      <c r="A3" s="359" t="s">
        <v>823</v>
      </c>
      <c r="B3" s="359"/>
      <c r="C3" s="359"/>
      <c r="D3" s="359"/>
      <c r="E3" s="359"/>
      <c r="F3" s="359"/>
    </row>
    <row r="4" spans="1:6" ht="12.75" customHeight="1">
      <c r="A4" s="268"/>
      <c r="B4" s="269"/>
      <c r="C4" s="268"/>
      <c r="D4" s="268"/>
      <c r="E4" s="268"/>
      <c r="F4" s="268"/>
    </row>
    <row r="5" spans="1:6" ht="15">
      <c r="A5" s="270" t="s">
        <v>534</v>
      </c>
      <c r="B5" s="732" t="s">
        <v>415</v>
      </c>
      <c r="C5" s="732"/>
      <c r="D5" s="732"/>
      <c r="E5" s="271" t="s">
        <v>854</v>
      </c>
      <c r="F5" s="317">
        <v>175330487</v>
      </c>
    </row>
    <row r="6" spans="1:6" ht="15" customHeight="1">
      <c r="A6" s="272" t="s">
        <v>824</v>
      </c>
      <c r="B6" s="733" t="str">
        <f>'справка №1-БАЛАНС КФН'!E5</f>
        <v>01.01.2015 - 31.12.2015</v>
      </c>
      <c r="C6" s="733"/>
      <c r="D6" s="273"/>
      <c r="E6" s="274" t="s">
        <v>421</v>
      </c>
      <c r="F6" s="331">
        <v>1596</v>
      </c>
    </row>
    <row r="7" spans="2:6" s="275" customFormat="1" ht="15" customHeight="1" thickBot="1">
      <c r="B7" s="276"/>
      <c r="C7" s="277"/>
      <c r="D7" s="277"/>
      <c r="E7" s="277"/>
      <c r="F7" s="332" t="s">
        <v>529</v>
      </c>
    </row>
    <row r="8" spans="1:6" s="280" customFormat="1" ht="51">
      <c r="A8" s="666" t="s">
        <v>825</v>
      </c>
      <c r="B8" s="667" t="s">
        <v>425</v>
      </c>
      <c r="C8" s="668" t="s">
        <v>826</v>
      </c>
      <c r="D8" s="668" t="s">
        <v>827</v>
      </c>
      <c r="E8" s="668" t="s">
        <v>828</v>
      </c>
      <c r="F8" s="669" t="s">
        <v>829</v>
      </c>
    </row>
    <row r="9" spans="1:6" s="280" customFormat="1" ht="12.75">
      <c r="A9" s="670" t="s">
        <v>18</v>
      </c>
      <c r="B9" s="278" t="s">
        <v>416</v>
      </c>
      <c r="C9" s="279">
        <v>1</v>
      </c>
      <c r="D9" s="279">
        <v>2</v>
      </c>
      <c r="E9" s="279">
        <v>3</v>
      </c>
      <c r="F9" s="671">
        <v>4</v>
      </c>
    </row>
    <row r="10" spans="1:6" ht="14.25" customHeight="1">
      <c r="A10" s="672" t="s">
        <v>830</v>
      </c>
      <c r="B10" s="281"/>
      <c r="C10" s="333"/>
      <c r="D10" s="333"/>
      <c r="E10" s="333"/>
      <c r="F10" s="673"/>
    </row>
    <row r="11" spans="1:6" ht="18" customHeight="1">
      <c r="A11" s="674" t="s">
        <v>831</v>
      </c>
      <c r="B11" s="282"/>
      <c r="C11" s="333"/>
      <c r="D11" s="333"/>
      <c r="E11" s="333"/>
      <c r="F11" s="673"/>
    </row>
    <row r="12" spans="1:6" ht="14.25" customHeight="1">
      <c r="A12" s="674" t="s">
        <v>872</v>
      </c>
      <c r="B12" s="282"/>
      <c r="C12" s="334">
        <v>1010</v>
      </c>
      <c r="D12" s="394">
        <v>1</v>
      </c>
      <c r="E12" s="334">
        <v>0</v>
      </c>
      <c r="F12" s="675">
        <f>C12-E12</f>
        <v>1010</v>
      </c>
    </row>
    <row r="13" spans="1:6" ht="12.75">
      <c r="A13" s="674" t="s">
        <v>833</v>
      </c>
      <c r="B13" s="282"/>
      <c r="C13" s="334"/>
      <c r="D13" s="334"/>
      <c r="E13" s="334"/>
      <c r="F13" s="675">
        <f>C13-E13</f>
        <v>0</v>
      </c>
    </row>
    <row r="14" spans="1:6" ht="11.25" customHeight="1">
      <c r="A14" s="676" t="s">
        <v>669</v>
      </c>
      <c r="B14" s="283" t="s">
        <v>834</v>
      </c>
      <c r="C14" s="333">
        <f>'справка №1-БАЛАНС КФН'!C35</f>
        <v>1010</v>
      </c>
      <c r="D14" s="385">
        <v>1</v>
      </c>
      <c r="E14" s="333">
        <f>SUM(E12:E13)</f>
        <v>0</v>
      </c>
      <c r="F14" s="677">
        <v>1010</v>
      </c>
    </row>
    <row r="15" spans="1:6" ht="16.5" customHeight="1">
      <c r="A15" s="674" t="s">
        <v>835</v>
      </c>
      <c r="B15" s="284"/>
      <c r="C15" s="333"/>
      <c r="D15" s="333"/>
      <c r="E15" s="333"/>
      <c r="F15" s="677"/>
    </row>
    <row r="16" spans="1:6" ht="12.75">
      <c r="A16" s="674" t="s">
        <v>650</v>
      </c>
      <c r="B16" s="284"/>
      <c r="C16" s="334"/>
      <c r="D16" s="334"/>
      <c r="E16" s="334"/>
      <c r="F16" s="675">
        <f>C16-E16</f>
        <v>0</v>
      </c>
    </row>
    <row r="17" spans="1:6" ht="12.75">
      <c r="A17" s="674" t="s">
        <v>653</v>
      </c>
      <c r="B17" s="284"/>
      <c r="C17" s="334"/>
      <c r="D17" s="334"/>
      <c r="E17" s="334"/>
      <c r="F17" s="675">
        <f>C17-E17</f>
        <v>0</v>
      </c>
    </row>
    <row r="18" spans="1:6" ht="15" customHeight="1">
      <c r="A18" s="676" t="s">
        <v>820</v>
      </c>
      <c r="B18" s="283" t="s">
        <v>836</v>
      </c>
      <c r="C18" s="333">
        <f>SUM(C16:C17)</f>
        <v>0</v>
      </c>
      <c r="D18" s="333"/>
      <c r="E18" s="333">
        <f>SUM(E16:E17)</f>
        <v>0</v>
      </c>
      <c r="F18" s="677">
        <f>SUM(F16:F17)</f>
        <v>0</v>
      </c>
    </row>
    <row r="19" spans="1:6" ht="12.75" customHeight="1">
      <c r="A19" s="674" t="s">
        <v>837</v>
      </c>
      <c r="B19" s="284"/>
      <c r="C19" s="333"/>
      <c r="D19" s="333"/>
      <c r="E19" s="333"/>
      <c r="F19" s="677"/>
    </row>
    <row r="20" spans="1:6" ht="12.75">
      <c r="A20" s="674" t="s">
        <v>650</v>
      </c>
      <c r="B20" s="284"/>
      <c r="C20" s="334"/>
      <c r="D20" s="334"/>
      <c r="E20" s="334"/>
      <c r="F20" s="675">
        <f>C20-E20</f>
        <v>0</v>
      </c>
    </row>
    <row r="21" spans="1:6" ht="12.75">
      <c r="A21" s="674" t="s">
        <v>653</v>
      </c>
      <c r="B21" s="284"/>
      <c r="C21" s="334"/>
      <c r="D21" s="334"/>
      <c r="E21" s="334"/>
      <c r="F21" s="675">
        <f>C21-E21</f>
        <v>0</v>
      </c>
    </row>
    <row r="22" spans="1:6" ht="12" customHeight="1">
      <c r="A22" s="676" t="s">
        <v>838</v>
      </c>
      <c r="B22" s="283" t="s">
        <v>839</v>
      </c>
      <c r="C22" s="333">
        <f>SUM(C20:C21)</f>
        <v>0</v>
      </c>
      <c r="D22" s="333"/>
      <c r="E22" s="333">
        <f>SUM(E20:E21)</f>
        <v>0</v>
      </c>
      <c r="F22" s="677">
        <f>SUM(F20:F21)</f>
        <v>0</v>
      </c>
    </row>
    <row r="23" spans="1:6" ht="18.75" customHeight="1">
      <c r="A23" s="674" t="s">
        <v>840</v>
      </c>
      <c r="B23" s="284"/>
      <c r="C23" s="333"/>
      <c r="D23" s="333"/>
      <c r="E23" s="333"/>
      <c r="F23" s="677"/>
    </row>
    <row r="24" spans="1:6" ht="12.75">
      <c r="A24" s="674" t="s">
        <v>650</v>
      </c>
      <c r="B24" s="284"/>
      <c r="C24" s="334"/>
      <c r="D24" s="334"/>
      <c r="E24" s="334"/>
      <c r="F24" s="675">
        <f>C24-E24</f>
        <v>0</v>
      </c>
    </row>
    <row r="25" spans="1:6" ht="12.75">
      <c r="A25" s="674" t="s">
        <v>653</v>
      </c>
      <c r="B25" s="284"/>
      <c r="C25" s="334"/>
      <c r="D25" s="334"/>
      <c r="E25" s="334"/>
      <c r="F25" s="675">
        <f>C25-E25</f>
        <v>0</v>
      </c>
    </row>
    <row r="26" spans="1:6" ht="14.25" customHeight="1">
      <c r="A26" s="676" t="s">
        <v>684</v>
      </c>
      <c r="B26" s="283" t="s">
        <v>841</v>
      </c>
      <c r="C26" s="333">
        <f>SUM(C24:C25)</f>
        <v>0</v>
      </c>
      <c r="D26" s="333"/>
      <c r="E26" s="333">
        <f>SUM(E24:E25)</f>
        <v>0</v>
      </c>
      <c r="F26" s="677">
        <f>SUM(F24:F25)</f>
        <v>0</v>
      </c>
    </row>
    <row r="27" spans="1:6" ht="20.25" customHeight="1">
      <c r="A27" s="678" t="s">
        <v>842</v>
      </c>
      <c r="B27" s="283" t="s">
        <v>843</v>
      </c>
      <c r="C27" s="333">
        <f>C26+C22+C18+C14</f>
        <v>1010</v>
      </c>
      <c r="D27" s="333"/>
      <c r="E27" s="333">
        <f>E26+E22+E18+E14</f>
        <v>0</v>
      </c>
      <c r="F27" s="677">
        <f>F26+F22+F18+F14</f>
        <v>1010</v>
      </c>
    </row>
    <row r="28" spans="1:6" ht="15" customHeight="1">
      <c r="A28" s="672" t="s">
        <v>844</v>
      </c>
      <c r="B28" s="283"/>
      <c r="C28" s="333"/>
      <c r="D28" s="333"/>
      <c r="E28" s="333"/>
      <c r="F28" s="677"/>
    </row>
    <row r="29" spans="1:6" ht="14.25" customHeight="1">
      <c r="A29" s="674" t="s">
        <v>831</v>
      </c>
      <c r="B29" s="284"/>
      <c r="C29" s="333"/>
      <c r="D29" s="333"/>
      <c r="E29" s="333"/>
      <c r="F29" s="677"/>
    </row>
    <row r="30" spans="1:6" ht="12.75">
      <c r="A30" s="674" t="s">
        <v>832</v>
      </c>
      <c r="B30" s="284"/>
      <c r="C30" s="334"/>
      <c r="D30" s="334"/>
      <c r="E30" s="334"/>
      <c r="F30" s="675">
        <f>C30-E30</f>
        <v>0</v>
      </c>
    </row>
    <row r="31" spans="1:6" ht="12.75">
      <c r="A31" s="674" t="s">
        <v>833</v>
      </c>
      <c r="B31" s="284"/>
      <c r="C31" s="334"/>
      <c r="D31" s="334"/>
      <c r="E31" s="334"/>
      <c r="F31" s="675">
        <f>C31-E31</f>
        <v>0</v>
      </c>
    </row>
    <row r="32" spans="1:6" ht="15" customHeight="1">
      <c r="A32" s="676" t="s">
        <v>669</v>
      </c>
      <c r="B32" s="283" t="s">
        <v>845</v>
      </c>
      <c r="C32" s="333">
        <f>SUM(C30:C31)</f>
        <v>0</v>
      </c>
      <c r="D32" s="333"/>
      <c r="E32" s="333">
        <f>SUM(E30:E31)</f>
        <v>0</v>
      </c>
      <c r="F32" s="677">
        <f>SUM(F30:F31)</f>
        <v>0</v>
      </c>
    </row>
    <row r="33" spans="1:6" ht="15.75" customHeight="1">
      <c r="A33" s="674" t="s">
        <v>835</v>
      </c>
      <c r="B33" s="284"/>
      <c r="C33" s="333"/>
      <c r="D33" s="333"/>
      <c r="E33" s="333"/>
      <c r="F33" s="677"/>
    </row>
    <row r="34" spans="1:6" ht="12.75">
      <c r="A34" s="674" t="s">
        <v>650</v>
      </c>
      <c r="B34" s="284"/>
      <c r="C34" s="334"/>
      <c r="D34" s="334"/>
      <c r="E34" s="334"/>
      <c r="F34" s="675">
        <f>C34-E34</f>
        <v>0</v>
      </c>
    </row>
    <row r="35" spans="1:6" ht="12.75">
      <c r="A35" s="674" t="s">
        <v>653</v>
      </c>
      <c r="B35" s="284"/>
      <c r="C35" s="334"/>
      <c r="D35" s="334"/>
      <c r="E35" s="334"/>
      <c r="F35" s="675">
        <f>C35-E35</f>
        <v>0</v>
      </c>
    </row>
    <row r="36" spans="1:6" ht="11.25" customHeight="1">
      <c r="A36" s="676" t="s">
        <v>820</v>
      </c>
      <c r="B36" s="283" t="s">
        <v>846</v>
      </c>
      <c r="C36" s="333">
        <f>SUM(C34:C35)</f>
        <v>0</v>
      </c>
      <c r="D36" s="333"/>
      <c r="E36" s="333">
        <f>SUM(E34:E35)</f>
        <v>0</v>
      </c>
      <c r="F36" s="677">
        <f>SUM(F34:F35)</f>
        <v>0</v>
      </c>
    </row>
    <row r="37" spans="1:6" ht="15" customHeight="1">
      <c r="A37" s="674" t="s">
        <v>837</v>
      </c>
      <c r="B37" s="284"/>
      <c r="C37" s="333"/>
      <c r="D37" s="333"/>
      <c r="E37" s="333"/>
      <c r="F37" s="677"/>
    </row>
    <row r="38" spans="1:6" ht="12.75">
      <c r="A38" s="674" t="s">
        <v>650</v>
      </c>
      <c r="B38" s="284"/>
      <c r="C38" s="334"/>
      <c r="D38" s="334"/>
      <c r="E38" s="334"/>
      <c r="F38" s="675">
        <f>C38-E38</f>
        <v>0</v>
      </c>
    </row>
    <row r="39" spans="1:6" ht="12.75">
      <c r="A39" s="674" t="s">
        <v>653</v>
      </c>
      <c r="B39" s="284"/>
      <c r="C39" s="334"/>
      <c r="D39" s="334"/>
      <c r="E39" s="334"/>
      <c r="F39" s="675">
        <f>C39-E39</f>
        <v>0</v>
      </c>
    </row>
    <row r="40" spans="1:6" ht="15.75" customHeight="1">
      <c r="A40" s="676" t="s">
        <v>838</v>
      </c>
      <c r="B40" s="283" t="s">
        <v>847</v>
      </c>
      <c r="C40" s="333">
        <f>SUM(C38:C39)</f>
        <v>0</v>
      </c>
      <c r="D40" s="333"/>
      <c r="E40" s="333">
        <f>SUM(E38:E39)</f>
        <v>0</v>
      </c>
      <c r="F40" s="677">
        <f>SUM(F38:F39)</f>
        <v>0</v>
      </c>
    </row>
    <row r="41" spans="1:6" ht="12.75" customHeight="1">
      <c r="A41" s="674" t="s">
        <v>840</v>
      </c>
      <c r="B41" s="284"/>
      <c r="C41" s="333"/>
      <c r="D41" s="333"/>
      <c r="E41" s="333"/>
      <c r="F41" s="677"/>
    </row>
    <row r="42" spans="1:6" ht="12.75">
      <c r="A42" s="674" t="s">
        <v>650</v>
      </c>
      <c r="B42" s="284"/>
      <c r="C42" s="334"/>
      <c r="D42" s="334"/>
      <c r="E42" s="334"/>
      <c r="F42" s="675">
        <f>C42-E42</f>
        <v>0</v>
      </c>
    </row>
    <row r="43" spans="1:6" ht="12.75">
      <c r="A43" s="674" t="s">
        <v>653</v>
      </c>
      <c r="B43" s="284"/>
      <c r="C43" s="334"/>
      <c r="D43" s="334"/>
      <c r="E43" s="334"/>
      <c r="F43" s="675">
        <f>C43-E43</f>
        <v>0</v>
      </c>
    </row>
    <row r="44" spans="1:6" ht="17.25" customHeight="1">
      <c r="A44" s="676" t="s">
        <v>684</v>
      </c>
      <c r="B44" s="283" t="s">
        <v>848</v>
      </c>
      <c r="C44" s="333">
        <f>SUM(C42:C43)</f>
        <v>0</v>
      </c>
      <c r="D44" s="333"/>
      <c r="E44" s="333">
        <f>SUM(E42:E43)</f>
        <v>0</v>
      </c>
      <c r="F44" s="677">
        <f>SUM(F42:F43)</f>
        <v>0</v>
      </c>
    </row>
    <row r="45" spans="1:6" ht="19.5" customHeight="1" thickBot="1">
      <c r="A45" s="679" t="s">
        <v>849</v>
      </c>
      <c r="B45" s="680" t="s">
        <v>850</v>
      </c>
      <c r="C45" s="681">
        <f>C44+C40+C36+C32</f>
        <v>0</v>
      </c>
      <c r="D45" s="681"/>
      <c r="E45" s="681">
        <f>E44+E40+E36+E32</f>
        <v>0</v>
      </c>
      <c r="F45" s="682">
        <f>F44+F40+F36+F32</f>
        <v>0</v>
      </c>
    </row>
    <row r="46" spans="1:6" ht="19.5" customHeight="1">
      <c r="A46" s="285"/>
      <c r="B46" s="286"/>
      <c r="C46" s="287"/>
      <c r="D46" s="287"/>
      <c r="E46" s="287"/>
      <c r="F46" s="287"/>
    </row>
    <row r="47" spans="1:6" ht="12.75">
      <c r="A47" s="288" t="s">
        <v>862</v>
      </c>
      <c r="B47" s="289"/>
      <c r="C47" s="734" t="s">
        <v>851</v>
      </c>
      <c r="D47" s="734"/>
      <c r="E47" s="734"/>
      <c r="F47" s="734"/>
    </row>
    <row r="48" spans="1:6" ht="12.75">
      <c r="A48" s="371" t="str">
        <f>'справка №1-БАЛАНС КФН'!A98</f>
        <v>           26.02.2015 г.</v>
      </c>
      <c r="B48" s="291"/>
      <c r="C48" s="290"/>
      <c r="D48" s="290"/>
      <c r="E48" s="290"/>
      <c r="F48" s="290"/>
    </row>
    <row r="49" spans="1:6" ht="12.75">
      <c r="A49" s="290"/>
      <c r="B49" s="291"/>
      <c r="C49" s="734" t="s">
        <v>852</v>
      </c>
      <c r="D49" s="734"/>
      <c r="E49" s="734"/>
      <c r="F49" s="734"/>
    </row>
    <row r="50" spans="3:5" ht="12.75">
      <c r="C50" s="290"/>
      <c r="E50" s="290"/>
    </row>
  </sheetData>
  <sheetProtection/>
  <mergeCells count="4">
    <mergeCell ref="B5:D5"/>
    <mergeCell ref="B6:C6"/>
    <mergeCell ref="C47:F47"/>
    <mergeCell ref="C49:F49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2015-04-29T15:30:39Z</cp:lastPrinted>
  <dcterms:created xsi:type="dcterms:W3CDTF">2014-06-17T11:06:57Z</dcterms:created>
  <dcterms:modified xsi:type="dcterms:W3CDTF">2016-02-26T13:49:53Z</dcterms:modified>
  <cp:category/>
  <cp:version/>
  <cp:contentType/>
  <cp:contentStatus/>
</cp:coreProperties>
</file>