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4940" windowHeight="828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'ОФС'!$A$1:$C$84</definedName>
  </definedNames>
  <calcPr fullCalcOnLoad="1"/>
</workbook>
</file>

<file path=xl/sharedStrings.xml><?xml version="1.0" encoding="utf-8"?>
<sst xmlns="http://schemas.openxmlformats.org/spreadsheetml/2006/main" count="202" uniqueCount="177">
  <si>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</si>
  <si>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</si>
  <si>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</si>
  <si>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</si>
  <si>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</si>
  <si>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</si>
  <si>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</si>
  <si>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</si>
  <si>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</si>
  <si>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</si>
  <si>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</si>
  <si>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</si>
  <si>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Инвестиции в други предприятия</t>
  </si>
  <si>
    <t>Дългосрочни вземания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</si>
  <si>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</si>
  <si>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</si>
  <si>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</si>
  <si>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</si>
  <si>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</si>
  <si>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</si>
  <si>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</si>
  <si>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</si>
  <si>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</si>
  <si>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</si>
  <si>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</si>
  <si>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</si>
  <si>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</si>
  <si>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</si>
  <si>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</si>
  <si>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</si>
  <si>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</si>
  <si>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</si>
  <si>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</si>
  <si>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</si>
  <si>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</si>
  <si>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</si>
  <si>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</si>
  <si>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</si>
  <si>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</si>
  <si>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</si>
  <si>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</si>
  <si>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</si>
  <si>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</si>
  <si>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</si>
  <si>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</si>
  <si>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</si>
  <si>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</si>
  <si>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</si>
  <si>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</si>
  <si>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</si>
  <si>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</si>
  <si>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</si>
  <si>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</si>
  <si>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</si>
  <si>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</si>
  <si>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</si>
  <si>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</si>
  <si>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</si>
  <si>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</si>
  <si>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</si>
  <si>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</si>
  <si>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</si>
  <si>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</si>
  <si>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</si>
  <si>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</si>
  <si>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</si>
  <si>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</si>
  <si>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</si>
  <si>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</si>
  <si>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</si>
  <si>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</si>
  <si>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</si>
  <si>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</si>
  <si>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</si>
  <si>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</si>
  <si>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</si>
  <si>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</si>
  <si>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</si>
  <si>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</si>
  <si>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</si>
  <si>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</si>
  <si>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</si>
  <si>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</si>
  <si>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</si>
  <si>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</si>
  <si>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</si>
  <si>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</si>
  <si>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</si>
  <si>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</si>
  <si>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</si>
  <si>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</si>
  <si>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</si>
  <si>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</si>
  <si>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</si>
  <si>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</si>
  <si>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</si>
  <si>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</si>
  <si>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</si>
  <si>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</si>
  <si>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</si>
  <si>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</si>
  <si>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</si>
  <si>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</si>
  <si>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</si>
  <si>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</si>
  <si>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</si>
  <si>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</si>
  <si>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</si>
  <si>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</si>
  <si>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</si>
  <si>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</si>
  <si>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</si>
  <si>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</si>
  <si>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</si>
  <si>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</si>
  <si>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</si>
  <si>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</si>
  <si>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Съставител: Кремена Дюлгерова</t>
  </si>
  <si>
    <t>Финансови активи</t>
  </si>
  <si>
    <t xml:space="preserve">КОНСОЛИДИРАНА СПРАВКА </t>
  </si>
  <si>
    <t>Получени/платени на лихви, такси и комисионни</t>
  </si>
  <si>
    <t>Разлики от операции с финансови активи /нетно/</t>
  </si>
  <si>
    <t>Други изменения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</si>
  <si>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</si>
  <si>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</si>
  <si>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</si>
  <si>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</si>
  <si>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</si>
  <si>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</si>
  <si>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</si>
  <si>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Инвестиции в смесени предприятия</t>
  </si>
  <si>
    <t>Пасиви по отсрочени данъци</t>
  </si>
  <si>
    <t>Ръководител: Васил Велев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</si>
  <si>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</si>
  <si>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</si>
  <si>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</si>
  <si>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</si>
  <si>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</si>
  <si>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</si>
  <si>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</si>
  <si>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</si>
  <si>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</si>
  <si>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</si>
  <si>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</si>
  <si>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</si>
  <si>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</si>
  <si>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IV. Инвестиции в други предприятия</t>
  </si>
  <si>
    <t>МС 2 ДЗЗД</t>
  </si>
  <si>
    <t>Обща сума (I+II+III+IV):</t>
  </si>
  <si>
    <t>Обща сума IV:</t>
  </si>
  <si>
    <t>Приходи от дивиденти</t>
  </si>
  <si>
    <t>Плащания при обратно придобиване на ценни книжа</t>
  </si>
  <si>
    <t>Интернешънъл Асет Банк АД</t>
  </si>
  <si>
    <t>II. Инвестиции в асоциирани предприятия</t>
  </si>
  <si>
    <t>ІII. Инвестиции в смесени предприятия</t>
  </si>
  <si>
    <t xml:space="preserve">Боряна АД </t>
  </si>
  <si>
    <t>Получени дивиденти от инвестиции</t>
  </si>
  <si>
    <t>Плащания/постъпления свързани с финансови активи,държани с цел търговия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</si>
  <si>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9)</t>
    </r>
  </si>
  <si>
    <t>Непокрита загуба</t>
  </si>
  <si>
    <t xml:space="preserve">Салдо в началото на отчетния период </t>
  </si>
  <si>
    <t>Премиен резерв</t>
  </si>
  <si>
    <t>Резерв от последващи оценки</t>
  </si>
  <si>
    <t>Други резерви</t>
  </si>
  <si>
    <t>Основен капитал</t>
  </si>
  <si>
    <t>Натрупани печалби/ загуби</t>
  </si>
  <si>
    <t>Общо собствен капитал</t>
  </si>
  <si>
    <t>Възстановени (платени) предоставени заеми, в т.ч. по финансов  лизинг</t>
  </si>
  <si>
    <t>Разпределение на печалбата за дивиденти</t>
  </si>
  <si>
    <t>Други разпределения на печалбата</t>
  </si>
  <si>
    <t>към 30.09.2013 г.</t>
  </si>
  <si>
    <t>Постъпления от емитиране на ценни книжа</t>
  </si>
  <si>
    <t>към  30.09.2013 г.</t>
  </si>
  <si>
    <t>Покупка на инвестиции</t>
  </si>
  <si>
    <t>Други постъпления /плащания от инвестиционна дейност</t>
  </si>
  <si>
    <t xml:space="preserve">ЗАД Асет иншурънс АД  </t>
  </si>
  <si>
    <t>Дата на съставяне: 27.11.2013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</si>
</sst>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53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33" borderId="0" xfId="62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34" borderId="0" xfId="61" applyFont="1" applyFill="1" applyBorder="1" applyAlignment="1" applyProtection="1">
      <alignment horizontal="left" wrapText="1"/>
      <protection/>
    </xf>
    <xf numFmtId="3" fontId="11" fillId="0" borderId="14" xfId="0" applyNumberFormat="1" applyFont="1" applyBorder="1" applyAlignment="1">
      <alignment vertical="top" wrapText="1"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4" borderId="15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85" fontId="7" fillId="0" borderId="16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185" fontId="12" fillId="0" borderId="10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vertical="top" wrapText="1"/>
    </xf>
    <xf numFmtId="185" fontId="12" fillId="0" borderId="16" xfId="0" applyNumberFormat="1" applyFont="1" applyBorder="1" applyAlignment="1">
      <alignment horizontal="right" vertical="top" wrapText="1"/>
    </xf>
    <xf numFmtId="185" fontId="12" fillId="0" borderId="13" xfId="0" applyNumberFormat="1" applyFont="1" applyBorder="1" applyAlignment="1">
      <alignment horizontal="right" vertical="top" wrapText="1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1" fillId="0" borderId="18" xfId="0" applyNumberFormat="1" applyFont="1" applyBorder="1" applyAlignment="1">
      <alignment horizontal="right" vertical="top" wrapText="1"/>
    </xf>
    <xf numFmtId="185" fontId="7" fillId="0" borderId="10" xfId="0" applyNumberFormat="1" applyFont="1" applyBorder="1" applyAlignment="1">
      <alignment/>
    </xf>
    <xf numFmtId="0" fontId="12" fillId="0" borderId="17" xfId="0" applyFont="1" applyBorder="1" applyAlignment="1">
      <alignment horizontal="right"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justify" vertical="top" wrapText="1"/>
    </xf>
    <xf numFmtId="3" fontId="12" fillId="0" borderId="17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20" xfId="0" applyNumberFormat="1" applyFont="1" applyBorder="1" applyAlignment="1">
      <alignment horizontal="right" vertical="top" wrapText="1"/>
    </xf>
    <xf numFmtId="3" fontId="11" fillId="0" borderId="13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vertical="top" wrapText="1"/>
    </xf>
    <xf numFmtId="3" fontId="11" fillId="0" borderId="20" xfId="0" applyNumberFormat="1" applyFont="1" applyBorder="1" applyAlignment="1">
      <alignment vertical="top" wrapText="1"/>
    </xf>
    <xf numFmtId="185" fontId="11" fillId="0" borderId="16" xfId="0" applyNumberFormat="1" applyFont="1" applyBorder="1" applyAlignment="1">
      <alignment horizontal="right" vertical="top" wrapText="1"/>
    </xf>
    <xf numFmtId="0" fontId="13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 applyAlignment="1">
      <alignment horizontal="center" wrapText="1"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33" borderId="10" xfId="64" applyNumberFormat="1" applyFont="1" applyFill="1" applyBorder="1" applyAlignment="1" applyProtection="1">
      <alignment/>
      <protection/>
    </xf>
    <xf numFmtId="3" fontId="8" fillId="33" borderId="10" xfId="64" applyNumberFormat="1" applyFont="1" applyFill="1" applyBorder="1" applyAlignment="1" applyProtection="1">
      <alignment/>
      <protection locked="0"/>
    </xf>
    <xf numFmtId="3" fontId="7" fillId="33" borderId="10" xfId="64" applyNumberFormat="1" applyFont="1" applyFill="1" applyBorder="1" applyAlignment="1" applyProtection="1">
      <alignment/>
      <protection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1" applyNumberFormat="1" applyFont="1" applyAlignment="1" applyProtection="1">
      <alignment vertical="top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3" xfId="62" applyFont="1" applyBorder="1" applyAlignment="1" applyProtection="1">
      <alignment vertical="top"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0" applyFont="1">
      <alignment/>
      <protection/>
    </xf>
    <xf numFmtId="0" fontId="16" fillId="34" borderId="0" xfId="61" applyFont="1" applyFill="1" applyBorder="1" applyAlignment="1" applyProtection="1">
      <alignment wrapText="1"/>
      <protection/>
    </xf>
    <xf numFmtId="0" fontId="11" fillId="0" borderId="21" xfId="0" applyFont="1" applyBorder="1" applyAlignment="1">
      <alignment vertical="top" wrapText="1"/>
    </xf>
    <xf numFmtId="3" fontId="6" fillId="33" borderId="0" xfId="61" applyNumberFormat="1" applyFont="1" applyFill="1" applyBorder="1" applyAlignment="1" applyProtection="1">
      <alignment wrapText="1"/>
      <protection locked="0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7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33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6" fillId="0" borderId="0" xfId="60" applyFont="1">
      <alignment/>
      <protection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24" xfId="0" applyFont="1" applyFill="1" applyBorder="1" applyAlignment="1">
      <alignment horizontal="justify" vertical="top" wrapText="1"/>
    </xf>
    <xf numFmtId="3" fontId="11" fillId="0" borderId="25" xfId="0" applyNumberFormat="1" applyFont="1" applyFill="1" applyBorder="1" applyAlignment="1">
      <alignment horizontal="right" vertical="top" wrapText="1"/>
    </xf>
    <xf numFmtId="3" fontId="11" fillId="0" borderId="26" xfId="0" applyNumberFormat="1" applyFont="1" applyFill="1" applyBorder="1" applyAlignment="1">
      <alignment horizontal="right" vertical="top" wrapText="1"/>
    </xf>
    <xf numFmtId="0" fontId="12" fillId="0" borderId="21" xfId="0" applyFont="1" applyBorder="1" applyAlignment="1">
      <alignment horizontal="justify" vertical="top" wrapText="1"/>
    </xf>
    <xf numFmtId="0" fontId="7" fillId="0" borderId="17" xfId="0" applyFont="1" applyBorder="1" applyAlignment="1">
      <alignment/>
    </xf>
    <xf numFmtId="0" fontId="12" fillId="0" borderId="21" xfId="0" applyFont="1" applyBorder="1" applyAlignment="1">
      <alignment vertical="top" wrapText="1"/>
    </xf>
    <xf numFmtId="0" fontId="8" fillId="0" borderId="0" xfId="63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top" wrapText="1"/>
    </xf>
    <xf numFmtId="185" fontId="12" fillId="0" borderId="17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185" fontId="11" fillId="0" borderId="27" xfId="0" applyNumberFormat="1" applyFont="1" applyBorder="1" applyAlignment="1">
      <alignment horizontal="right" vertical="top" wrapText="1"/>
    </xf>
    <xf numFmtId="185" fontId="12" fillId="0" borderId="25" xfId="0" applyNumberFormat="1" applyFont="1" applyBorder="1" applyAlignment="1">
      <alignment horizontal="right" vertical="top" wrapText="1"/>
    </xf>
    <xf numFmtId="0" fontId="7" fillId="0" borderId="28" xfId="62" applyFont="1" applyBorder="1" applyAlignment="1" applyProtection="1">
      <alignment wrapText="1"/>
      <protection/>
    </xf>
    <xf numFmtId="185" fontId="12" fillId="0" borderId="29" xfId="0" applyNumberFormat="1" applyFont="1" applyBorder="1" applyAlignment="1">
      <alignment horizontal="right" vertical="top" wrapText="1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3" fontId="6" fillId="0" borderId="0" xfId="61" applyNumberFormat="1" applyFont="1" applyBorder="1" applyAlignment="1" applyProtection="1">
      <alignment horizontal="center"/>
      <protection locked="0"/>
    </xf>
    <xf numFmtId="185" fontId="7" fillId="0" borderId="0" xfId="0" applyNumberFormat="1" applyFont="1" applyBorder="1" applyAlignment="1">
      <alignment/>
    </xf>
    <xf numFmtId="0" fontId="8" fillId="33" borderId="10" xfId="64" applyFont="1" applyFill="1" applyBorder="1" applyAlignment="1">
      <alignment wrapText="1"/>
      <protection/>
    </xf>
    <xf numFmtId="222" fontId="8" fillId="33" borderId="10" xfId="64" applyNumberFormat="1" applyFont="1" applyFill="1" applyBorder="1" applyAlignment="1" applyProtection="1">
      <alignment/>
      <protection locked="0"/>
    </xf>
    <xf numFmtId="222" fontId="8" fillId="33" borderId="10" xfId="64" applyNumberFormat="1" applyFont="1" applyFill="1" applyBorder="1" applyAlignment="1" applyProtection="1">
      <alignment/>
      <protection/>
    </xf>
    <xf numFmtId="0" fontId="7" fillId="33" borderId="10" xfId="64" applyFont="1" applyFill="1" applyBorder="1" applyAlignment="1">
      <alignment wrapText="1"/>
      <protection/>
    </xf>
    <xf numFmtId="222" fontId="7" fillId="33" borderId="10" xfId="64" applyNumberFormat="1" applyFont="1" applyFill="1" applyBorder="1" applyAlignment="1" applyProtection="1">
      <alignment/>
      <protection locked="0"/>
    </xf>
    <xf numFmtId="0" fontId="6" fillId="0" borderId="10" xfId="64" applyFont="1" applyBorder="1" applyAlignment="1">
      <alignment horizontal="center" wrapText="1"/>
      <protection/>
    </xf>
    <xf numFmtId="0" fontId="6" fillId="0" borderId="10" xfId="64" applyFont="1" applyBorder="1" applyAlignment="1">
      <alignment horizontal="centerContinuous" wrapText="1"/>
      <protection/>
    </xf>
    <xf numFmtId="222" fontId="7" fillId="33" borderId="10" xfId="64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11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7" fillId="0" borderId="10" xfId="58" applyFont="1" applyBorder="1" applyAlignment="1">
      <alignment horizontal="left" vertical="center" wrapText="1"/>
      <protection/>
    </xf>
    <xf numFmtId="2" fontId="7" fillId="33" borderId="0" xfId="58" applyNumberFormat="1" applyFont="1" applyFill="1" applyBorder="1" applyAlignment="1">
      <alignment horizontal="right" wrapText="1"/>
      <protection/>
    </xf>
    <xf numFmtId="0" fontId="9" fillId="0" borderId="0" xfId="64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8" fillId="0" borderId="0" xfId="60" applyFont="1">
      <alignment/>
      <protection/>
    </xf>
    <xf numFmtId="0" fontId="8" fillId="0" borderId="0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7" fillId="0" borderId="0" xfId="57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/>
      <protection/>
    </xf>
    <xf numFmtId="0" fontId="7" fillId="0" borderId="0" xfId="62" applyFont="1" applyAlignment="1" applyProtection="1">
      <alignment vertical="top" wrapText="1"/>
      <protection/>
    </xf>
    <xf numFmtId="3" fontId="7" fillId="33" borderId="10" xfId="58" applyNumberFormat="1" applyFont="1" applyFill="1" applyBorder="1" applyAlignment="1" applyProtection="1">
      <alignment horizontal="right" vertical="center" wrapText="1"/>
      <protection locked="0"/>
    </xf>
    <xf numFmtId="2" fontId="7" fillId="33" borderId="10" xfId="58" applyNumberFormat="1" applyFont="1" applyFill="1" applyBorder="1" applyAlignment="1">
      <alignment horizontal="right" vertical="center" wrapText="1"/>
      <protection/>
    </xf>
    <xf numFmtId="0" fontId="14" fillId="0" borderId="10" xfId="58" applyFont="1" applyBorder="1" applyAlignment="1">
      <alignment horizontal="right" vertical="center" wrapText="1"/>
      <protection/>
    </xf>
    <xf numFmtId="3" fontId="7" fillId="33" borderId="10" xfId="58" applyNumberFormat="1" applyFont="1" applyFill="1" applyBorder="1" applyAlignment="1">
      <alignment horizontal="right" vertical="center" wrapText="1"/>
      <protection/>
    </xf>
    <xf numFmtId="4" fontId="7" fillId="33" borderId="10" xfId="58" applyNumberFormat="1" applyFont="1" applyFill="1" applyBorder="1" applyAlignment="1">
      <alignment horizontal="right" vertical="center" wrapText="1"/>
      <protection/>
    </xf>
    <xf numFmtId="1" fontId="7" fillId="33" borderId="1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58" applyFont="1" applyBorder="1" applyAlignment="1">
      <alignment horizontal="left" vertical="center" wrapText="1"/>
      <protection/>
    </xf>
    <xf numFmtId="0" fontId="12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85" fontId="12" fillId="0" borderId="0" xfId="0" applyNumberFormat="1" applyFont="1" applyBorder="1" applyAlignment="1">
      <alignment horizontal="right" vertical="top" wrapText="1"/>
    </xf>
    <xf numFmtId="185" fontId="11" fillId="0" borderId="10" xfId="0" applyNumberFormat="1" applyFont="1" applyBorder="1" applyAlignment="1">
      <alignment horizontal="right" vertical="top" wrapText="1"/>
    </xf>
    <xf numFmtId="3" fontId="7" fillId="33" borderId="10" xfId="64" applyNumberFormat="1" applyFont="1" applyFill="1" applyBorder="1" applyAlignment="1" applyProtection="1">
      <alignment/>
      <protection locked="0"/>
    </xf>
    <xf numFmtId="3" fontId="11" fillId="0" borderId="17" xfId="0" applyNumberFormat="1" applyFont="1" applyBorder="1" applyAlignment="1">
      <alignment horizontal="right" vertical="top" wrapText="1"/>
    </xf>
    <xf numFmtId="0" fontId="8" fillId="0" borderId="0" xfId="61" applyFont="1" applyBorder="1" applyAlignment="1" applyProtection="1">
      <alignment horizontal="center" vertical="top"/>
      <protection locked="0"/>
    </xf>
    <xf numFmtId="0" fontId="9" fillId="0" borderId="0" xfId="64" applyFont="1" applyAlignment="1">
      <alignment horizontal="center" vertical="center" wrapText="1"/>
      <protection/>
    </xf>
    <xf numFmtId="0" fontId="11" fillId="34" borderId="24" xfId="61" applyFont="1" applyFill="1" applyBorder="1" applyAlignment="1" applyProtection="1">
      <alignment horizontal="left" wrapText="1"/>
      <protection/>
    </xf>
    <xf numFmtId="0" fontId="11" fillId="34" borderId="25" xfId="61" applyFont="1" applyFill="1" applyBorder="1" applyAlignment="1" applyProtection="1">
      <alignment horizontal="left" wrapText="1"/>
      <protection/>
    </xf>
    <xf numFmtId="0" fontId="11" fillId="34" borderId="26" xfId="61" applyFont="1" applyFill="1" applyBorder="1" applyAlignment="1" applyProtection="1">
      <alignment horizontal="left" wrapText="1"/>
      <protection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8" fillId="0" borderId="21" xfId="61" applyFont="1" applyBorder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left" vertical="center"/>
      <protection/>
    </xf>
    <xf numFmtId="0" fontId="8" fillId="0" borderId="30" xfId="61" applyFont="1" applyBorder="1" applyAlignment="1" applyProtection="1">
      <alignment horizontal="left" vertical="center"/>
      <protection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34" borderId="31" xfId="61" applyFont="1" applyFill="1" applyBorder="1" applyAlignment="1" applyProtection="1">
      <alignment horizontal="left" wrapText="1"/>
      <protection/>
    </xf>
    <xf numFmtId="0" fontId="11" fillId="34" borderId="32" xfId="61" applyFont="1" applyFill="1" applyBorder="1" applyAlignment="1" applyProtection="1">
      <alignment horizontal="left" wrapText="1"/>
      <protection/>
    </xf>
    <xf numFmtId="0" fontId="11" fillId="34" borderId="33" xfId="61" applyFont="1" applyFill="1" applyBorder="1" applyAlignment="1" applyProtection="1">
      <alignment horizontal="left" wrapText="1"/>
      <protection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8" fillId="0" borderId="24" xfId="58" applyFont="1" applyBorder="1" applyAlignment="1">
      <alignment horizontal="left" vertical="center" wrapText="1"/>
      <protection/>
    </xf>
    <xf numFmtId="0" fontId="8" fillId="0" borderId="25" xfId="58" applyFont="1" applyBorder="1" applyAlignment="1">
      <alignment horizontal="left" vertical="center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0" fontId="8" fillId="0" borderId="0" xfId="59" applyFont="1" applyAlignment="1">
      <alignment horizontal="center" vertical="justify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7" s="79" customFormat="1" ht="36" customHeight="1">
      <c r="A1" s="186" t="s">
        <v>40</v>
      </c>
      <c r="B1" s="186"/>
      <c r="C1" s="186"/>
      <c r="D1" s="163"/>
      <c r="E1" s="163"/>
      <c r="F1" s="163"/>
      <c r="G1" s="163"/>
    </row>
    <row r="2" spans="1:4" ht="15.75">
      <c r="A2" s="185" t="s">
        <v>123</v>
      </c>
      <c r="B2" s="185"/>
      <c r="C2" s="185"/>
      <c r="D2" s="185"/>
    </row>
    <row r="3" spans="1:3" ht="15">
      <c r="A3" s="196" t="s">
        <v>170</v>
      </c>
      <c r="B3" s="196"/>
      <c r="C3" s="196"/>
    </row>
    <row r="4" spans="1:3" ht="15.75">
      <c r="A4" s="42"/>
      <c r="B4" s="43"/>
      <c r="C4" s="101" t="s">
        <v>0</v>
      </c>
    </row>
    <row r="5" spans="1:3" ht="16.5" customHeight="1">
      <c r="A5" s="19" t="s">
        <v>1</v>
      </c>
      <c r="B5" s="20">
        <v>41547</v>
      </c>
      <c r="C5" s="20">
        <v>41274</v>
      </c>
    </row>
    <row r="6" spans="1:3" s="44" customFormat="1" ht="15.75">
      <c r="A6" s="197" t="s">
        <v>101</v>
      </c>
      <c r="B6" s="198"/>
      <c r="C6" s="199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92</v>
      </c>
      <c r="B8" s="22">
        <v>4290</v>
      </c>
      <c r="C8" s="22">
        <v>4290</v>
      </c>
    </row>
    <row r="9" spans="1:3" s="15" customFormat="1" ht="15">
      <c r="A9" s="41" t="s">
        <v>93</v>
      </c>
      <c r="B9" s="22">
        <v>23929</v>
      </c>
      <c r="C9" s="22">
        <v>24493</v>
      </c>
    </row>
    <row r="10" spans="1:3" s="15" customFormat="1" ht="15">
      <c r="A10" s="41" t="s">
        <v>94</v>
      </c>
      <c r="B10" s="22">
        <v>22308</v>
      </c>
      <c r="C10" s="22">
        <v>21797</v>
      </c>
    </row>
    <row r="11" spans="1:3" s="15" customFormat="1" ht="15">
      <c r="A11" s="41" t="s">
        <v>95</v>
      </c>
      <c r="B11" s="22">
        <v>6870</v>
      </c>
      <c r="C11" s="22">
        <v>6773</v>
      </c>
    </row>
    <row r="12" spans="1:3" s="15" customFormat="1" ht="15">
      <c r="A12" s="41" t="s">
        <v>96</v>
      </c>
      <c r="B12" s="22">
        <v>999</v>
      </c>
      <c r="C12" s="22">
        <v>1173</v>
      </c>
    </row>
    <row r="13" spans="1:3" s="15" customFormat="1" ht="15">
      <c r="A13" s="41" t="s">
        <v>97</v>
      </c>
      <c r="B13" s="22">
        <v>455</v>
      </c>
      <c r="C13" s="22">
        <v>500</v>
      </c>
    </row>
    <row r="14" spans="1:3" s="15" customFormat="1" ht="15">
      <c r="A14" s="41" t="s">
        <v>98</v>
      </c>
      <c r="B14" s="22">
        <v>8012</v>
      </c>
      <c r="C14" s="22">
        <v>8332</v>
      </c>
    </row>
    <row r="15" spans="1:3" s="15" customFormat="1" ht="15">
      <c r="A15" s="41" t="s">
        <v>99</v>
      </c>
      <c r="B15" s="22">
        <v>116</v>
      </c>
      <c r="C15" s="22">
        <v>93</v>
      </c>
    </row>
    <row r="16" spans="1:3" s="15" customFormat="1" ht="15">
      <c r="A16" s="41" t="s">
        <v>48</v>
      </c>
      <c r="B16" s="22">
        <v>1148</v>
      </c>
      <c r="C16" s="22">
        <v>840</v>
      </c>
    </row>
    <row r="17" spans="1:3" s="15" customFormat="1" ht="15">
      <c r="A17" s="41" t="s">
        <v>125</v>
      </c>
      <c r="B17" s="22">
        <v>324</v>
      </c>
      <c r="C17" s="22">
        <v>324</v>
      </c>
    </row>
    <row r="18" spans="1:3" s="15" customFormat="1" ht="15">
      <c r="A18" s="41" t="s">
        <v>130</v>
      </c>
      <c r="B18" s="22">
        <v>746</v>
      </c>
      <c r="C18" s="22">
        <v>746</v>
      </c>
    </row>
    <row r="19" spans="1:3" s="15" customFormat="1" ht="15">
      <c r="A19" s="41" t="s">
        <v>12</v>
      </c>
      <c r="B19" s="22">
        <v>10486</v>
      </c>
      <c r="C19" s="22">
        <v>6286</v>
      </c>
    </row>
    <row r="20" spans="1:3" s="15" customFormat="1" ht="15">
      <c r="A20" s="66" t="s">
        <v>13</v>
      </c>
      <c r="B20" s="67">
        <v>24</v>
      </c>
      <c r="C20" s="67">
        <v>24</v>
      </c>
    </row>
    <row r="21" spans="1:3" s="15" customFormat="1" ht="15">
      <c r="A21" s="60" t="s">
        <v>129</v>
      </c>
      <c r="B21" s="67">
        <v>97</v>
      </c>
      <c r="C21" s="67">
        <v>97</v>
      </c>
    </row>
    <row r="22" spans="1:3" s="15" customFormat="1" ht="15">
      <c r="A22" s="66" t="s">
        <v>126</v>
      </c>
      <c r="B22" s="67">
        <v>0</v>
      </c>
      <c r="C22" s="67">
        <v>2</v>
      </c>
    </row>
    <row r="23" spans="1:3" s="15" customFormat="1" ht="16.5" thickBot="1">
      <c r="A23" s="140" t="s">
        <v>103</v>
      </c>
      <c r="B23" s="70">
        <f>SUM(B8:B22)</f>
        <v>79804</v>
      </c>
      <c r="C23" s="70">
        <f>SUM(C8:C22)</f>
        <v>75770</v>
      </c>
    </row>
    <row r="24" spans="1:3" s="15" customFormat="1" ht="6" customHeight="1">
      <c r="A24" s="23"/>
      <c r="B24" s="24"/>
      <c r="C24" s="24"/>
    </row>
    <row r="25" spans="1:3" s="15" customFormat="1" ht="15.75">
      <c r="A25" s="187" t="s">
        <v>102</v>
      </c>
      <c r="B25" s="188"/>
      <c r="C25" s="189"/>
    </row>
    <row r="26" spans="1:3" s="15" customFormat="1" ht="15">
      <c r="A26" s="60" t="s">
        <v>49</v>
      </c>
      <c r="B26" s="22">
        <v>16941</v>
      </c>
      <c r="C26" s="22">
        <v>15711</v>
      </c>
    </row>
    <row r="27" spans="1:3" s="15" customFormat="1" ht="15">
      <c r="A27" s="60" t="s">
        <v>50</v>
      </c>
      <c r="B27" s="22">
        <v>3919</v>
      </c>
      <c r="C27" s="22">
        <v>4914</v>
      </c>
    </row>
    <row r="28" spans="1:3" s="15" customFormat="1" ht="15">
      <c r="A28" s="60" t="s">
        <v>51</v>
      </c>
      <c r="B28" s="22">
        <v>141</v>
      </c>
      <c r="C28" s="22">
        <v>200</v>
      </c>
    </row>
    <row r="29" spans="1:3" s="15" customFormat="1" ht="15">
      <c r="A29" s="60" t="s">
        <v>52</v>
      </c>
      <c r="B29" s="22">
        <v>10062</v>
      </c>
      <c r="C29" s="22">
        <v>11496</v>
      </c>
    </row>
    <row r="30" spans="1:3" s="15" customFormat="1" ht="15">
      <c r="A30" s="60" t="s">
        <v>53</v>
      </c>
      <c r="B30" s="22">
        <v>32192</v>
      </c>
      <c r="C30" s="22">
        <v>22946</v>
      </c>
    </row>
    <row r="31" spans="1:3" s="15" customFormat="1" ht="15">
      <c r="A31" s="60" t="s">
        <v>54</v>
      </c>
      <c r="B31" s="22">
        <v>3147</v>
      </c>
      <c r="C31" s="22">
        <v>2569</v>
      </c>
    </row>
    <row r="32" spans="1:3" s="15" customFormat="1" ht="15">
      <c r="A32" s="60" t="s">
        <v>111</v>
      </c>
      <c r="B32" s="22">
        <v>2477</v>
      </c>
      <c r="C32" s="22">
        <v>2477</v>
      </c>
    </row>
    <row r="33" spans="1:3" s="15" customFormat="1" ht="15">
      <c r="A33" s="60" t="s">
        <v>55</v>
      </c>
      <c r="B33" s="22">
        <v>31</v>
      </c>
      <c r="C33" s="22">
        <v>31</v>
      </c>
    </row>
    <row r="34" spans="1:3" s="15" customFormat="1" ht="15">
      <c r="A34" s="60" t="s">
        <v>14</v>
      </c>
      <c r="B34" s="22">
        <v>2093</v>
      </c>
      <c r="C34" s="22">
        <v>2650</v>
      </c>
    </row>
    <row r="35" spans="1:3" s="15" customFormat="1" ht="15">
      <c r="A35" s="60" t="s">
        <v>56</v>
      </c>
      <c r="B35" s="22">
        <v>2850</v>
      </c>
      <c r="C35" s="22">
        <v>2762</v>
      </c>
    </row>
    <row r="36" spans="1:3" s="15" customFormat="1" ht="15">
      <c r="A36" s="21" t="s">
        <v>118</v>
      </c>
      <c r="B36" s="22">
        <v>2065</v>
      </c>
      <c r="C36" s="22">
        <v>2192</v>
      </c>
    </row>
    <row r="37" spans="1:3" s="15" customFormat="1" ht="15">
      <c r="A37" s="60" t="s">
        <v>15</v>
      </c>
      <c r="B37" s="22">
        <v>24019</v>
      </c>
      <c r="C37" s="22">
        <v>23052</v>
      </c>
    </row>
    <row r="38" spans="1:3" s="15" customFormat="1" ht="15">
      <c r="A38" s="21" t="s">
        <v>16</v>
      </c>
      <c r="B38" s="22">
        <v>246</v>
      </c>
      <c r="C38" s="22">
        <v>333</v>
      </c>
    </row>
    <row r="39" spans="1:3" s="15" customFormat="1" ht="16.5" thickBot="1">
      <c r="A39" s="140" t="s">
        <v>104</v>
      </c>
      <c r="B39" s="70">
        <f>SUM(B26:B38)</f>
        <v>100183</v>
      </c>
      <c r="C39" s="70">
        <f>SUM(C26:C38)</f>
        <v>91333</v>
      </c>
    </row>
    <row r="40" spans="1:3" s="15" customFormat="1" ht="16.5" thickBot="1">
      <c r="A40" s="123" t="s">
        <v>100</v>
      </c>
      <c r="B40" s="64">
        <f>B23+B39</f>
        <v>179987</v>
      </c>
      <c r="C40" s="27">
        <f>C23+C39</f>
        <v>167103</v>
      </c>
    </row>
    <row r="41" spans="1:3" s="15" customFormat="1" ht="9" customHeight="1" thickTop="1">
      <c r="A41" s="26"/>
      <c r="B41" s="26"/>
      <c r="C41" s="26"/>
    </row>
    <row r="42" spans="1:3" s="15" customFormat="1" ht="15.75">
      <c r="A42" s="190" t="s">
        <v>38</v>
      </c>
      <c r="B42" s="191"/>
      <c r="C42" s="192"/>
    </row>
    <row r="43" spans="1:3" s="15" customFormat="1" ht="15">
      <c r="A43" s="60" t="s">
        <v>17</v>
      </c>
      <c r="B43" s="22">
        <v>20729</v>
      </c>
      <c r="C43" s="22">
        <v>20729</v>
      </c>
    </row>
    <row r="44" spans="1:3" s="15" customFormat="1" ht="15">
      <c r="A44" s="60" t="s">
        <v>161</v>
      </c>
      <c r="B44" s="22">
        <v>5180</v>
      </c>
      <c r="C44" s="22">
        <v>5180</v>
      </c>
    </row>
    <row r="45" spans="1:3" s="15" customFormat="1" ht="15">
      <c r="A45" s="60" t="s">
        <v>162</v>
      </c>
      <c r="B45" s="22">
        <v>8585</v>
      </c>
      <c r="C45" s="22">
        <v>8614</v>
      </c>
    </row>
    <row r="46" spans="1:3" s="15" customFormat="1" ht="15">
      <c r="A46" s="60" t="s">
        <v>163</v>
      </c>
      <c r="B46" s="22">
        <v>31106</v>
      </c>
      <c r="C46" s="22">
        <v>27287</v>
      </c>
    </row>
    <row r="47" spans="1:3" s="15" customFormat="1" ht="15">
      <c r="A47" s="60" t="s">
        <v>18</v>
      </c>
      <c r="B47" s="22">
        <v>6688</v>
      </c>
      <c r="C47" s="22">
        <v>5203</v>
      </c>
    </row>
    <row r="48" spans="1:3" s="15" customFormat="1" ht="15">
      <c r="A48" s="60" t="s">
        <v>159</v>
      </c>
      <c r="B48" s="54">
        <v>-3695</v>
      </c>
      <c r="C48" s="54">
        <v>-3066</v>
      </c>
    </row>
    <row r="49" spans="1:3" s="15" customFormat="1" ht="15">
      <c r="A49" s="60" t="s">
        <v>19</v>
      </c>
      <c r="B49" s="65">
        <v>4689</v>
      </c>
      <c r="C49" s="65">
        <v>5239</v>
      </c>
    </row>
    <row r="50" spans="1:3" s="15" customFormat="1" ht="16.5" thickBot="1">
      <c r="A50" s="124" t="s">
        <v>20</v>
      </c>
      <c r="B50" s="25">
        <f>SUM(B43:B49)</f>
        <v>73282</v>
      </c>
      <c r="C50" s="25">
        <f>SUM(C43:C49)</f>
        <v>69186</v>
      </c>
    </row>
    <row r="51" spans="1:3" s="15" customFormat="1" ht="9" customHeight="1" thickTop="1">
      <c r="A51" s="28"/>
      <c r="B51" s="24"/>
      <c r="C51" s="24"/>
    </row>
    <row r="52" spans="1:3" s="15" customFormat="1" ht="16.5" thickBot="1">
      <c r="A52" s="130" t="s">
        <v>57</v>
      </c>
      <c r="B52" s="25">
        <v>71381</v>
      </c>
      <c r="C52" s="25">
        <v>70407</v>
      </c>
    </row>
    <row r="53" spans="1:3" s="15" customFormat="1" ht="9.75" customHeight="1" thickTop="1">
      <c r="A53" s="129"/>
      <c r="B53" s="24"/>
      <c r="C53" s="24"/>
    </row>
    <row r="54" spans="1:3" s="15" customFormat="1" ht="15.75">
      <c r="A54" s="193" t="s">
        <v>106</v>
      </c>
      <c r="B54" s="194"/>
      <c r="C54" s="195"/>
    </row>
    <row r="55" spans="1:3" s="15" customFormat="1" ht="15.75">
      <c r="A55" s="131" t="s">
        <v>39</v>
      </c>
      <c r="B55" s="132"/>
      <c r="C55" s="133"/>
    </row>
    <row r="56" spans="1:3" s="15" customFormat="1" ht="15">
      <c r="A56" s="21" t="s">
        <v>59</v>
      </c>
      <c r="B56" s="22">
        <v>2252</v>
      </c>
      <c r="C56" s="22">
        <v>1464</v>
      </c>
    </row>
    <row r="57" spans="1:3" s="15" customFormat="1" ht="15">
      <c r="A57" s="21" t="s">
        <v>58</v>
      </c>
      <c r="B57" s="22">
        <v>502</v>
      </c>
      <c r="C57" s="22">
        <v>540</v>
      </c>
    </row>
    <row r="58" spans="1:3" s="15" customFormat="1" ht="15">
      <c r="A58" s="134" t="s">
        <v>131</v>
      </c>
      <c r="B58" s="22">
        <v>424</v>
      </c>
      <c r="C58" s="22">
        <v>424</v>
      </c>
    </row>
    <row r="59" spans="1:3" s="15" customFormat="1" ht="15">
      <c r="A59" s="134" t="s">
        <v>128</v>
      </c>
      <c r="B59" s="22">
        <v>863</v>
      </c>
      <c r="C59" s="22">
        <v>242</v>
      </c>
    </row>
    <row r="60" spans="1:3" s="15" customFormat="1" ht="15.75">
      <c r="A60" s="106" t="s">
        <v>107</v>
      </c>
      <c r="B60" s="29">
        <f>SUM(B56:B59)</f>
        <v>4041</v>
      </c>
      <c r="C60" s="29">
        <f>SUM(C56:C59)</f>
        <v>2670</v>
      </c>
    </row>
    <row r="61" spans="1:3" s="15" customFormat="1" ht="15.75">
      <c r="A61" s="190" t="s">
        <v>21</v>
      </c>
      <c r="B61" s="191"/>
      <c r="C61" s="192"/>
    </row>
    <row r="62" spans="1:3" s="15" customFormat="1" ht="15">
      <c r="A62" s="21" t="s">
        <v>59</v>
      </c>
      <c r="B62" s="22">
        <v>1246</v>
      </c>
      <c r="C62" s="22">
        <v>1874</v>
      </c>
    </row>
    <row r="63" spans="1:3" s="15" customFormat="1" ht="15">
      <c r="A63" s="31" t="s">
        <v>61</v>
      </c>
      <c r="B63" s="22">
        <v>3064</v>
      </c>
      <c r="C63" s="22">
        <v>608</v>
      </c>
    </row>
    <row r="64" spans="1:3" s="15" customFormat="1" ht="15">
      <c r="A64" s="60" t="s">
        <v>62</v>
      </c>
      <c r="B64" s="67">
        <v>17222</v>
      </c>
      <c r="C64" s="67">
        <v>13950</v>
      </c>
    </row>
    <row r="65" spans="1:3" s="15" customFormat="1" ht="15">
      <c r="A65" s="135" t="s">
        <v>63</v>
      </c>
      <c r="B65" s="67">
        <v>1197</v>
      </c>
      <c r="C65" s="67">
        <v>894</v>
      </c>
    </row>
    <row r="66" spans="1:3" s="15" customFormat="1" ht="15">
      <c r="A66" s="55" t="s">
        <v>6</v>
      </c>
      <c r="B66" s="67">
        <v>2625</v>
      </c>
      <c r="C66" s="67">
        <v>2455</v>
      </c>
    </row>
    <row r="67" spans="1:3" s="15" customFormat="1" ht="15">
      <c r="A67" s="135" t="s">
        <v>64</v>
      </c>
      <c r="B67" s="63">
        <v>872</v>
      </c>
      <c r="C67" s="63">
        <v>843</v>
      </c>
    </row>
    <row r="68" spans="1:3" s="15" customFormat="1" ht="15">
      <c r="A68" s="55" t="s">
        <v>65</v>
      </c>
      <c r="B68" s="67">
        <v>1514</v>
      </c>
      <c r="C68" s="67">
        <v>862</v>
      </c>
    </row>
    <row r="69" spans="1:3" s="15" customFormat="1" ht="15">
      <c r="A69" s="135" t="s">
        <v>58</v>
      </c>
      <c r="B69" s="63">
        <v>1958</v>
      </c>
      <c r="C69" s="63">
        <v>1682</v>
      </c>
    </row>
    <row r="70" spans="1:3" s="15" customFormat="1" ht="15">
      <c r="A70" s="55" t="s">
        <v>66</v>
      </c>
      <c r="B70" s="63">
        <v>374</v>
      </c>
      <c r="C70" s="63">
        <v>330</v>
      </c>
    </row>
    <row r="71" spans="1:3" s="15" customFormat="1" ht="15">
      <c r="A71" s="136" t="s">
        <v>60</v>
      </c>
      <c r="B71" s="63">
        <v>353</v>
      </c>
      <c r="C71" s="63">
        <v>167</v>
      </c>
    </row>
    <row r="72" spans="1:3" s="15" customFormat="1" ht="15">
      <c r="A72" s="134" t="s">
        <v>128</v>
      </c>
      <c r="B72" s="63">
        <v>858</v>
      </c>
      <c r="C72" s="63">
        <v>1175</v>
      </c>
    </row>
    <row r="73" spans="1:3" s="68" customFormat="1" ht="15.75">
      <c r="A73" s="106" t="s">
        <v>108</v>
      </c>
      <c r="B73" s="184">
        <f>SUM(B62:B72)</f>
        <v>31283</v>
      </c>
      <c r="C73" s="67">
        <f>SUM(C62:C72)</f>
        <v>24840</v>
      </c>
    </row>
    <row r="74" spans="1:3" s="68" customFormat="1" ht="15.75">
      <c r="A74" s="159"/>
      <c r="B74" s="160"/>
      <c r="C74" s="160"/>
    </row>
    <row r="75" spans="1:3" s="15" customFormat="1" ht="16.5" thickBot="1">
      <c r="A75" s="126" t="s">
        <v>109</v>
      </c>
      <c r="B75" s="61">
        <f>B60+B73</f>
        <v>35324</v>
      </c>
      <c r="C75" s="61">
        <f>C60+C73</f>
        <v>27510</v>
      </c>
    </row>
    <row r="76" spans="1:3" s="15" customFormat="1" ht="8.25" customHeight="1" thickBot="1" thickTop="1">
      <c r="A76" s="71"/>
      <c r="B76" s="72"/>
      <c r="C76" s="69"/>
    </row>
    <row r="77" spans="1:3" s="15" customFormat="1" ht="16.5" thickBot="1">
      <c r="A77" s="125" t="s">
        <v>105</v>
      </c>
      <c r="B77" s="34">
        <f>B50+B52+B60+B73</f>
        <v>179987</v>
      </c>
      <c r="C77" s="34">
        <f>C50+C52+C60+C73</f>
        <v>167103</v>
      </c>
    </row>
    <row r="78" spans="1:3" s="15" customFormat="1" ht="7.5" customHeight="1" thickTop="1">
      <c r="A78" s="28"/>
      <c r="B78" s="24"/>
      <c r="C78" s="24"/>
    </row>
    <row r="79" spans="1:4" s="15" customFormat="1" ht="15.75">
      <c r="A79" s="31" t="s">
        <v>158</v>
      </c>
      <c r="B79" s="29">
        <v>141</v>
      </c>
      <c r="C79" s="29">
        <v>810</v>
      </c>
      <c r="D79" s="107"/>
    </row>
    <row r="80" spans="1:3" s="108" customFormat="1" ht="9" customHeight="1">
      <c r="A80" s="105"/>
      <c r="B80" s="107"/>
      <c r="C80" s="107"/>
    </row>
    <row r="81" spans="1:3" s="109" customFormat="1" ht="14.25">
      <c r="A81" s="2" t="s">
        <v>176</v>
      </c>
      <c r="B81" s="110"/>
      <c r="C81" s="110"/>
    </row>
    <row r="82" spans="1:3" s="109" customFormat="1" ht="14.25">
      <c r="A82" s="2"/>
      <c r="B82" s="110"/>
      <c r="C82" s="110"/>
    </row>
    <row r="83" spans="1:3" s="109" customFormat="1" ht="14.25">
      <c r="A83" s="8" t="s">
        <v>115</v>
      </c>
      <c r="B83" s="147" t="s">
        <v>132</v>
      </c>
      <c r="C83" s="111"/>
    </row>
    <row r="84" spans="1:3" s="109" customFormat="1" ht="14.25">
      <c r="A84" s="8" t="s">
        <v>114</v>
      </c>
      <c r="B84" s="110"/>
      <c r="C84" s="112" t="s">
        <v>116</v>
      </c>
    </row>
  </sheetData>
  <sheetProtection/>
  <mergeCells count="8">
    <mergeCell ref="A2:D2"/>
    <mergeCell ref="A1:C1"/>
    <mergeCell ref="A25:C25"/>
    <mergeCell ref="A42:C42"/>
    <mergeCell ref="A54:C54"/>
    <mergeCell ref="A61:C61"/>
    <mergeCell ref="A3:C3"/>
    <mergeCell ref="A6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0:C80 D79 B76:C78 B41:C46 B51:C53 B62:C74 B8:C24 B26:C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4:C54">
      <formula1>-99999999999</formula1>
      <formula2>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7" s="79" customFormat="1" ht="36" customHeight="1">
      <c r="A1" s="186" t="s">
        <v>40</v>
      </c>
      <c r="B1" s="186"/>
      <c r="C1" s="186"/>
      <c r="D1" s="163"/>
      <c r="E1" s="163"/>
      <c r="F1" s="163"/>
      <c r="G1" s="163"/>
    </row>
    <row r="2" spans="1:3" s="38" customFormat="1" ht="15.75">
      <c r="A2" s="18"/>
      <c r="B2" s="53"/>
      <c r="C2" s="53"/>
    </row>
    <row r="3" spans="1:4" s="38" customFormat="1" ht="15.75">
      <c r="A3" s="200" t="s">
        <v>124</v>
      </c>
      <c r="B3" s="200"/>
      <c r="C3" s="200"/>
      <c r="D3" s="200"/>
    </row>
    <row r="4" spans="1:3" ht="17.25" customHeight="1">
      <c r="A4" s="196" t="s">
        <v>170</v>
      </c>
      <c r="B4" s="196"/>
      <c r="C4" s="196"/>
    </row>
    <row r="5" spans="2:3" ht="17.25" customHeight="1">
      <c r="B5" s="48"/>
      <c r="C5" s="101" t="s">
        <v>0</v>
      </c>
    </row>
    <row r="6" spans="1:3" ht="15.75">
      <c r="A6" s="19"/>
      <c r="B6" s="20">
        <v>41547</v>
      </c>
      <c r="C6" s="20">
        <v>41182</v>
      </c>
    </row>
    <row r="7" spans="1:3" ht="15">
      <c r="A7" s="41" t="s">
        <v>67</v>
      </c>
      <c r="B7" s="65">
        <v>128139</v>
      </c>
      <c r="C7" s="65">
        <v>120498</v>
      </c>
    </row>
    <row r="8" spans="1:3" ht="15">
      <c r="A8" s="41" t="s">
        <v>68</v>
      </c>
      <c r="B8" s="65">
        <v>1934</v>
      </c>
      <c r="C8" s="65">
        <v>1501</v>
      </c>
    </row>
    <row r="9" spans="1:3" ht="15">
      <c r="A9" s="41" t="s">
        <v>69</v>
      </c>
      <c r="B9" s="65">
        <v>1939</v>
      </c>
      <c r="C9" s="65">
        <v>1859</v>
      </c>
    </row>
    <row r="10" spans="1:3" ht="15">
      <c r="A10" s="41" t="s">
        <v>70</v>
      </c>
      <c r="B10" s="65">
        <v>2763</v>
      </c>
      <c r="C10" s="65">
        <v>2192</v>
      </c>
    </row>
    <row r="11" spans="1:3" ht="15">
      <c r="A11" s="41" t="s">
        <v>80</v>
      </c>
      <c r="B11" s="65">
        <v>391</v>
      </c>
      <c r="C11" s="65">
        <v>364</v>
      </c>
    </row>
    <row r="12" spans="1:3" ht="15">
      <c r="A12" s="41" t="s">
        <v>150</v>
      </c>
      <c r="B12" s="65">
        <v>72</v>
      </c>
      <c r="C12" s="65">
        <v>90</v>
      </c>
    </row>
    <row r="13" spans="1:4" ht="15">
      <c r="A13" s="31" t="s">
        <v>110</v>
      </c>
      <c r="B13" s="62">
        <v>719</v>
      </c>
      <c r="C13" s="62">
        <v>609</v>
      </c>
      <c r="D13" s="149"/>
    </row>
    <row r="14" spans="1:4" ht="15">
      <c r="A14" s="31" t="s">
        <v>71</v>
      </c>
      <c r="B14" s="62">
        <v>-72</v>
      </c>
      <c r="C14" s="62">
        <v>-53</v>
      </c>
      <c r="D14" s="149"/>
    </row>
    <row r="15" spans="1:4" ht="15">
      <c r="A15" s="31" t="s">
        <v>121</v>
      </c>
      <c r="B15" s="62">
        <v>10</v>
      </c>
      <c r="C15" s="62">
        <v>7</v>
      </c>
      <c r="D15" s="149"/>
    </row>
    <row r="16" spans="1:4" ht="15">
      <c r="A16" s="31" t="s">
        <v>72</v>
      </c>
      <c r="B16" s="62">
        <v>-245</v>
      </c>
      <c r="C16" s="62">
        <v>-209</v>
      </c>
      <c r="D16" s="149"/>
    </row>
    <row r="17" spans="1:4" ht="15">
      <c r="A17" s="31" t="s">
        <v>73</v>
      </c>
      <c r="B17" s="62">
        <v>-69902</v>
      </c>
      <c r="C17" s="62">
        <v>-66007</v>
      </c>
      <c r="D17" s="149"/>
    </row>
    <row r="18" spans="1:4" ht="15">
      <c r="A18" s="31" t="s">
        <v>74</v>
      </c>
      <c r="B18" s="52">
        <v>-12213</v>
      </c>
      <c r="C18" s="52">
        <v>-10975</v>
      </c>
      <c r="D18" s="149"/>
    </row>
    <row r="19" spans="1:4" ht="15">
      <c r="A19" s="31" t="s">
        <v>75</v>
      </c>
      <c r="B19" s="52">
        <v>-9248</v>
      </c>
      <c r="C19" s="52">
        <v>-8914</v>
      </c>
      <c r="D19" s="149"/>
    </row>
    <row r="20" spans="1:4" ht="15">
      <c r="A20" s="31" t="s">
        <v>76</v>
      </c>
      <c r="B20" s="52">
        <v>-21038</v>
      </c>
      <c r="C20" s="52">
        <v>-20668</v>
      </c>
      <c r="D20" s="149"/>
    </row>
    <row r="21" spans="1:4" ht="15">
      <c r="A21" s="31" t="s">
        <v>77</v>
      </c>
      <c r="B21" s="52">
        <v>-4424</v>
      </c>
      <c r="C21" s="52">
        <v>-4294</v>
      </c>
      <c r="D21" s="149"/>
    </row>
    <row r="22" spans="1:4" ht="33" customHeight="1">
      <c r="A22" s="31" t="s">
        <v>78</v>
      </c>
      <c r="B22" s="52">
        <v>-1566</v>
      </c>
      <c r="C22" s="52">
        <v>899</v>
      </c>
      <c r="D22" s="149"/>
    </row>
    <row r="23" spans="1:4" ht="15">
      <c r="A23" s="31" t="s">
        <v>79</v>
      </c>
      <c r="B23" s="52">
        <v>-3008</v>
      </c>
      <c r="C23" s="52">
        <v>-2312</v>
      </c>
      <c r="D23" s="149"/>
    </row>
    <row r="24" spans="1:4" ht="15">
      <c r="A24" s="31" t="s">
        <v>44</v>
      </c>
      <c r="B24" s="62">
        <v>-765</v>
      </c>
      <c r="C24" s="62">
        <v>-301</v>
      </c>
      <c r="D24" s="149"/>
    </row>
    <row r="25" spans="1:3" ht="15">
      <c r="A25" s="39"/>
      <c r="B25" s="30"/>
      <c r="C25" s="30"/>
    </row>
    <row r="26" spans="1:3" ht="15.75">
      <c r="A26" s="46" t="s">
        <v>45</v>
      </c>
      <c r="B26" s="29">
        <f>SUM(B7:B25)</f>
        <v>13486</v>
      </c>
      <c r="C26" s="29">
        <f>SUM(C7:C25)</f>
        <v>14286</v>
      </c>
    </row>
    <row r="27" spans="1:3" ht="15">
      <c r="A27" s="39"/>
      <c r="B27" s="30"/>
      <c r="C27" s="30"/>
    </row>
    <row r="28" spans="1:3" ht="15">
      <c r="A28" s="55" t="s">
        <v>46</v>
      </c>
      <c r="B28" s="67">
        <v>1347</v>
      </c>
      <c r="C28" s="67">
        <v>1597</v>
      </c>
    </row>
    <row r="29" spans="1:3" ht="15.75">
      <c r="A29" s="46" t="s">
        <v>81</v>
      </c>
      <c r="B29" s="29">
        <f>B26-B28</f>
        <v>12139</v>
      </c>
      <c r="C29" s="29">
        <f>C26-C28</f>
        <v>12689</v>
      </c>
    </row>
    <row r="30" spans="1:3" ht="15.75">
      <c r="A30" s="127"/>
      <c r="B30" s="128"/>
      <c r="C30" s="128"/>
    </row>
    <row r="31" spans="1:3" ht="15">
      <c r="A31" s="31" t="s">
        <v>82</v>
      </c>
      <c r="B31" s="22">
        <v>7450</v>
      </c>
      <c r="C31" s="22">
        <v>7985</v>
      </c>
    </row>
    <row r="32" spans="1:3" s="137" customFormat="1" ht="16.5" thickBot="1">
      <c r="A32" s="130" t="s">
        <v>83</v>
      </c>
      <c r="B32" s="25">
        <f>B29-B31</f>
        <v>4689</v>
      </c>
      <c r="C32" s="25">
        <f>C29-C31</f>
        <v>4704</v>
      </c>
    </row>
    <row r="33" spans="1:3" ht="15.75" thickTop="1">
      <c r="A33" s="39"/>
      <c r="B33" s="30"/>
      <c r="C33" s="30"/>
    </row>
    <row r="34" spans="1:3" ht="16.5" thickBot="1">
      <c r="A34" s="130" t="s">
        <v>47</v>
      </c>
      <c r="B34" s="138">
        <f>B32/20729</f>
        <v>0.226204833807709</v>
      </c>
      <c r="C34" s="138">
        <f>C32/21000</f>
        <v>0.224</v>
      </c>
    </row>
    <row r="35" spans="1:3" s="117" customFormat="1" ht="15.75" thickTop="1">
      <c r="A35" s="114"/>
      <c r="B35" s="115"/>
      <c r="C35" s="116"/>
    </row>
    <row r="36" spans="1:3" s="120" customFormat="1" ht="14.25">
      <c r="A36" s="2"/>
      <c r="B36" s="119"/>
      <c r="C36" s="119"/>
    </row>
    <row r="37" spans="1:3" s="120" customFormat="1" ht="14.25">
      <c r="A37" s="2"/>
      <c r="B37" s="119"/>
      <c r="C37" s="119"/>
    </row>
    <row r="38" spans="1:4" s="109" customFormat="1" ht="14.25">
      <c r="A38" s="158" t="s">
        <v>117</v>
      </c>
      <c r="B38" s="201" t="s">
        <v>132</v>
      </c>
      <c r="C38" s="201"/>
      <c r="D38" s="201"/>
    </row>
    <row r="39" spans="1:3" s="120" customFormat="1" ht="14.25">
      <c r="A39" s="118"/>
      <c r="B39" s="119"/>
      <c r="C39" s="119"/>
    </row>
    <row r="40" spans="1:3" s="109" customFormat="1" ht="14.25">
      <c r="A40" s="2"/>
      <c r="B40" s="110"/>
      <c r="C40" s="110"/>
    </row>
    <row r="41" spans="1:3" s="109" customFormat="1" ht="14.25">
      <c r="A41" s="8"/>
      <c r="B41" s="112"/>
      <c r="C41" s="111"/>
    </row>
    <row r="42" spans="1:3" s="109" customFormat="1" ht="14.25">
      <c r="A42" s="8"/>
      <c r="B42" s="110"/>
      <c r="C42" s="148"/>
    </row>
    <row r="43" spans="1:3" s="109" customFormat="1" ht="14.25" customHeight="1">
      <c r="A43" s="113"/>
      <c r="B43" s="111"/>
      <c r="C43" s="112"/>
    </row>
    <row r="44" spans="1:3" s="120" customFormat="1" ht="14.25">
      <c r="A44" s="118"/>
      <c r="B44" s="121"/>
      <c r="C44" s="119"/>
    </row>
    <row r="45" spans="1:3" s="38" customFormat="1" ht="15">
      <c r="A45" s="36"/>
      <c r="B45" s="35"/>
      <c r="C45" s="35"/>
    </row>
    <row r="46" spans="1:3" s="38" customFormat="1" ht="15">
      <c r="A46" s="36"/>
      <c r="B46" s="35"/>
      <c r="C46" s="37"/>
    </row>
  </sheetData>
  <sheetProtection/>
  <mergeCells count="4">
    <mergeCell ref="A4:C4"/>
    <mergeCell ref="A3:D3"/>
    <mergeCell ref="B38:D38"/>
    <mergeCell ref="A1:C1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7" s="79" customFormat="1" ht="36" customHeight="1">
      <c r="A1" s="186" t="s">
        <v>40</v>
      </c>
      <c r="B1" s="186"/>
      <c r="C1" s="186"/>
      <c r="D1" s="163"/>
      <c r="E1" s="163"/>
      <c r="F1" s="163"/>
      <c r="G1" s="163"/>
    </row>
    <row r="2" spans="1:3" ht="20.25">
      <c r="A2" s="12"/>
      <c r="B2" s="12"/>
      <c r="C2" s="12"/>
    </row>
    <row r="3" spans="1:3" ht="15.75">
      <c r="A3" s="202" t="s">
        <v>84</v>
      </c>
      <c r="B3" s="202"/>
      <c r="C3" s="202"/>
    </row>
    <row r="4" spans="1:3" ht="15" customHeight="1">
      <c r="A4" s="196" t="s">
        <v>170</v>
      </c>
      <c r="B4" s="196"/>
      <c r="C4" s="196"/>
    </row>
    <row r="5" spans="1:3" ht="15">
      <c r="A5" s="1"/>
      <c r="B5" s="4"/>
      <c r="C5" s="4"/>
    </row>
    <row r="6" spans="1:3" ht="15">
      <c r="A6" s="1"/>
      <c r="B6" s="5"/>
      <c r="C6" s="98" t="s">
        <v>2</v>
      </c>
    </row>
    <row r="7" spans="1:3" s="13" customFormat="1" ht="16.5" customHeight="1">
      <c r="A7" s="46" t="s">
        <v>22</v>
      </c>
      <c r="B7" s="20">
        <v>41547</v>
      </c>
      <c r="C7" s="20">
        <v>41182</v>
      </c>
    </row>
    <row r="8" spans="1:3" ht="18" customHeight="1">
      <c r="A8" s="31" t="s">
        <v>85</v>
      </c>
      <c r="B8" s="54">
        <v>132110</v>
      </c>
      <c r="C8" s="54">
        <v>132352</v>
      </c>
    </row>
    <row r="9" spans="1:3" ht="18" customHeight="1">
      <c r="A9" s="31" t="s">
        <v>23</v>
      </c>
      <c r="B9" s="54">
        <v>-91647</v>
      </c>
      <c r="C9" s="54">
        <v>-90952</v>
      </c>
    </row>
    <row r="10" spans="1:3" ht="18" customHeight="1">
      <c r="A10" s="31" t="s">
        <v>157</v>
      </c>
      <c r="B10" s="54">
        <v>61</v>
      </c>
      <c r="C10" s="54">
        <v>267</v>
      </c>
    </row>
    <row r="11" spans="1:3" ht="15">
      <c r="A11" s="99" t="s">
        <v>25</v>
      </c>
      <c r="B11" s="54">
        <v>-26588</v>
      </c>
      <c r="C11" s="54">
        <v>-26492</v>
      </c>
    </row>
    <row r="12" spans="1:3" ht="18" customHeight="1">
      <c r="A12" s="99" t="s">
        <v>113</v>
      </c>
      <c r="B12" s="54">
        <v>3594</v>
      </c>
      <c r="C12" s="54">
        <v>1741</v>
      </c>
    </row>
    <row r="13" spans="1:3" ht="18" customHeight="1">
      <c r="A13" s="55" t="s">
        <v>120</v>
      </c>
      <c r="B13" s="139">
        <v>541</v>
      </c>
      <c r="C13" s="139">
        <v>264</v>
      </c>
    </row>
    <row r="14" spans="1:3" ht="18" customHeight="1" thickBot="1">
      <c r="A14" s="100" t="s">
        <v>24</v>
      </c>
      <c r="B14" s="57">
        <v>-1069</v>
      </c>
      <c r="C14" s="57">
        <v>-1389</v>
      </c>
    </row>
    <row r="15" spans="1:3" ht="18" customHeight="1">
      <c r="A15" s="142" t="s">
        <v>29</v>
      </c>
      <c r="B15" s="143">
        <f>SUM(B8:B14)</f>
        <v>17002</v>
      </c>
      <c r="C15" s="143">
        <f>SUM(C8:C14)</f>
        <v>15791</v>
      </c>
    </row>
    <row r="16" spans="1:3" ht="18" customHeight="1">
      <c r="A16" s="141"/>
      <c r="B16" s="144"/>
      <c r="C16" s="144"/>
    </row>
    <row r="17" spans="1:3" ht="15.75">
      <c r="A17" s="45" t="s">
        <v>26</v>
      </c>
      <c r="B17" s="45"/>
      <c r="C17" s="45"/>
    </row>
    <row r="18" spans="1:3" ht="18" customHeight="1">
      <c r="A18" s="31" t="s">
        <v>28</v>
      </c>
      <c r="B18" s="54">
        <v>-11543</v>
      </c>
      <c r="C18" s="54">
        <v>-7138</v>
      </c>
    </row>
    <row r="19" spans="1:3" ht="18" customHeight="1">
      <c r="A19" s="31" t="s">
        <v>127</v>
      </c>
      <c r="B19" s="54">
        <v>126</v>
      </c>
      <c r="C19" s="54">
        <v>31</v>
      </c>
    </row>
    <row r="20" spans="1:3" ht="18" customHeight="1">
      <c r="A20" s="31" t="s">
        <v>86</v>
      </c>
      <c r="B20" s="54">
        <v>733</v>
      </c>
      <c r="C20" s="54">
        <v>-55</v>
      </c>
    </row>
    <row r="21" spans="1:3" ht="18" customHeight="1">
      <c r="A21" s="31" t="s">
        <v>167</v>
      </c>
      <c r="B21" s="54"/>
      <c r="C21" s="54">
        <v>-29</v>
      </c>
    </row>
    <row r="22" spans="1:3" ht="18" customHeight="1">
      <c r="A22" s="31" t="s">
        <v>112</v>
      </c>
      <c r="B22" s="54">
        <v>70</v>
      </c>
      <c r="C22" s="54">
        <v>95</v>
      </c>
    </row>
    <row r="23" spans="1:3" ht="18" customHeight="1">
      <c r="A23" s="179" t="s">
        <v>173</v>
      </c>
      <c r="B23" s="56">
        <v>-4200</v>
      </c>
      <c r="C23" s="56"/>
    </row>
    <row r="24" spans="1:3" ht="18" customHeight="1">
      <c r="A24" s="179" t="s">
        <v>156</v>
      </c>
      <c r="B24" s="56">
        <v>2211</v>
      </c>
      <c r="C24" s="56">
        <v>10</v>
      </c>
    </row>
    <row r="25" spans="1:3" ht="18" customHeight="1" thickBot="1">
      <c r="A25" s="100" t="s">
        <v>174</v>
      </c>
      <c r="B25" s="56">
        <v>-8</v>
      </c>
      <c r="C25" s="56"/>
    </row>
    <row r="26" spans="1:3" ht="18" customHeight="1">
      <c r="A26" s="46" t="s">
        <v>30</v>
      </c>
      <c r="B26" s="182">
        <f>SUM(B18:B25)</f>
        <v>-12611</v>
      </c>
      <c r="C26" s="182">
        <f>SUM(C18:C24)</f>
        <v>-7086</v>
      </c>
    </row>
    <row r="27" spans="1:3" ht="18" customHeight="1">
      <c r="A27" s="180"/>
      <c r="B27" s="181"/>
      <c r="C27" s="181"/>
    </row>
    <row r="28" spans="1:3" ht="18" customHeight="1">
      <c r="A28" s="46" t="s">
        <v>27</v>
      </c>
      <c r="B28" s="54"/>
      <c r="C28" s="54"/>
    </row>
    <row r="29" spans="1:3" ht="18" customHeight="1">
      <c r="A29" s="31" t="s">
        <v>171</v>
      </c>
      <c r="B29" s="54"/>
      <c r="C29" s="54">
        <v>3</v>
      </c>
    </row>
    <row r="30" spans="1:3" ht="18" customHeight="1">
      <c r="A30" s="31" t="s">
        <v>151</v>
      </c>
      <c r="B30" s="54"/>
      <c r="C30" s="54">
        <v>-27</v>
      </c>
    </row>
    <row r="31" spans="1:3" ht="18" customHeight="1">
      <c r="A31" s="31" t="s">
        <v>35</v>
      </c>
      <c r="B31" s="54">
        <v>317</v>
      </c>
      <c r="C31" s="54">
        <v>926</v>
      </c>
    </row>
    <row r="32" spans="1:3" ht="18" customHeight="1">
      <c r="A32" s="31" t="s">
        <v>36</v>
      </c>
      <c r="B32" s="54">
        <v>-826</v>
      </c>
      <c r="C32" s="54">
        <v>-1830</v>
      </c>
    </row>
    <row r="33" spans="1:3" ht="18" customHeight="1">
      <c r="A33" s="55" t="s">
        <v>87</v>
      </c>
      <c r="B33" s="139">
        <v>-63</v>
      </c>
      <c r="C33" s="139">
        <v>-58</v>
      </c>
    </row>
    <row r="34" spans="1:3" ht="18" customHeight="1">
      <c r="A34" s="55" t="s">
        <v>88</v>
      </c>
      <c r="B34" s="139">
        <v>-86</v>
      </c>
      <c r="C34" s="139">
        <v>-69</v>
      </c>
    </row>
    <row r="35" spans="1:3" ht="18" customHeight="1">
      <c r="A35" s="55" t="s">
        <v>37</v>
      </c>
      <c r="B35" s="139">
        <v>-3553</v>
      </c>
      <c r="C35" s="139">
        <v>-3847</v>
      </c>
    </row>
    <row r="36" spans="1:3" ht="18" customHeight="1" thickBot="1">
      <c r="A36" s="32" t="s">
        <v>89</v>
      </c>
      <c r="B36" s="57">
        <v>787</v>
      </c>
      <c r="C36" s="57">
        <v>-933</v>
      </c>
    </row>
    <row r="37" spans="1:3" ht="18" customHeight="1">
      <c r="A37" s="45" t="s">
        <v>31</v>
      </c>
      <c r="B37" s="73">
        <f>SUM(B30:B36)</f>
        <v>-3424</v>
      </c>
      <c r="C37" s="73">
        <f>SUM(C29:C36)</f>
        <v>-5835</v>
      </c>
    </row>
    <row r="38" spans="1:3" ht="18" customHeight="1">
      <c r="A38" s="141"/>
      <c r="B38" s="144"/>
      <c r="C38" s="144"/>
    </row>
    <row r="39" spans="1:3" ht="18" customHeight="1">
      <c r="A39" s="31" t="s">
        <v>32</v>
      </c>
      <c r="B39" s="54">
        <f>B15+B26+B37</f>
        <v>967</v>
      </c>
      <c r="C39" s="54">
        <f>C15+C26+C37</f>
        <v>2870</v>
      </c>
    </row>
    <row r="40" spans="1:3" ht="18" customHeight="1">
      <c r="A40" s="55" t="s">
        <v>33</v>
      </c>
      <c r="B40" s="139">
        <v>23052</v>
      </c>
      <c r="C40" s="139">
        <v>22973</v>
      </c>
    </row>
    <row r="41" spans="1:3" ht="15.75" thickBot="1">
      <c r="A41" s="145"/>
      <c r="B41" s="146"/>
      <c r="C41" s="146"/>
    </row>
    <row r="42" spans="1:3" ht="18" customHeight="1">
      <c r="A42" s="45" t="s">
        <v>34</v>
      </c>
      <c r="B42" s="56">
        <f>B40+B39</f>
        <v>24019</v>
      </c>
      <c r="C42" s="56">
        <f>C40+C39</f>
        <v>25843</v>
      </c>
    </row>
    <row r="43" spans="1:3" ht="18" customHeight="1">
      <c r="A43" s="6"/>
      <c r="B43" s="7"/>
      <c r="C43" s="7"/>
    </row>
    <row r="44" spans="1:3" ht="18" customHeight="1">
      <c r="A44" s="2"/>
      <c r="B44" s="7"/>
      <c r="C44" s="7"/>
    </row>
    <row r="45" spans="1:3" ht="18" customHeight="1">
      <c r="A45" s="2"/>
      <c r="B45" s="7"/>
      <c r="C45" s="7"/>
    </row>
    <row r="46" spans="1:4" s="109" customFormat="1" ht="14.25">
      <c r="A46" s="158" t="s">
        <v>117</v>
      </c>
      <c r="B46" s="203" t="s">
        <v>132</v>
      </c>
      <c r="C46" s="203"/>
      <c r="D46" s="203"/>
    </row>
    <row r="47" spans="1:3" ht="25.5" customHeight="1">
      <c r="A47" s="9"/>
      <c r="B47" s="10"/>
      <c r="C47" s="3"/>
    </row>
  </sheetData>
  <sheetProtection/>
  <mergeCells count="4">
    <mergeCell ref="A3:C3"/>
    <mergeCell ref="A4:C4"/>
    <mergeCell ref="B46:D46"/>
    <mergeCell ref="A1:C1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3:C45 B8:B21 B26:C38 B40:C40 C8:C20">
      <formula1>-999999999999999</formula1>
      <formula2>999999999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2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="75" zoomScaleNormal="75" zoomScalePageLayoutView="0" workbookViewId="0" topLeftCell="A1">
      <selection activeCell="A1" sqref="A1:H1"/>
    </sheetView>
  </sheetViews>
  <sheetFormatPr defaultColWidth="9.28125" defaultRowHeight="12.75"/>
  <cols>
    <col min="1" max="1" width="41.8515625" style="96" customWidth="1"/>
    <col min="2" max="2" width="11.421875" style="79" customWidth="1"/>
    <col min="3" max="3" width="11.00390625" style="79" customWidth="1"/>
    <col min="4" max="4" width="13.7109375" style="79" customWidth="1"/>
    <col min="5" max="5" width="10.140625" style="79" customWidth="1"/>
    <col min="6" max="6" width="16.57421875" style="79" customWidth="1"/>
    <col min="7" max="7" width="16.00390625" style="79" customWidth="1"/>
    <col min="8" max="8" width="16.140625" style="79" customWidth="1"/>
    <col min="9" max="16384" width="9.28125" style="79" customWidth="1"/>
  </cols>
  <sheetData>
    <row r="1" spans="1:8" ht="36" customHeight="1">
      <c r="A1" s="186" t="s">
        <v>40</v>
      </c>
      <c r="B1" s="186"/>
      <c r="C1" s="186"/>
      <c r="D1" s="186"/>
      <c r="E1" s="186"/>
      <c r="F1" s="186"/>
      <c r="G1" s="186"/>
      <c r="H1" s="186"/>
    </row>
    <row r="2" spans="1:7" ht="15.75">
      <c r="A2" s="80"/>
      <c r="B2" s="80"/>
      <c r="C2" s="80"/>
      <c r="D2" s="80"/>
      <c r="E2" s="80"/>
      <c r="F2" s="80"/>
      <c r="G2" s="80"/>
    </row>
    <row r="3" spans="1:8" s="81" customFormat="1" ht="15.75">
      <c r="A3" s="204" t="s">
        <v>90</v>
      </c>
      <c r="B3" s="204"/>
      <c r="C3" s="204"/>
      <c r="D3" s="204"/>
      <c r="E3" s="204"/>
      <c r="F3" s="204"/>
      <c r="G3" s="204"/>
      <c r="H3" s="204"/>
    </row>
    <row r="4" spans="1:8" s="81" customFormat="1" ht="15.75">
      <c r="A4" s="205" t="s">
        <v>172</v>
      </c>
      <c r="B4" s="205"/>
      <c r="C4" s="205"/>
      <c r="D4" s="205"/>
      <c r="E4" s="205"/>
      <c r="F4" s="205"/>
      <c r="G4" s="205"/>
      <c r="H4" s="205"/>
    </row>
    <row r="5" spans="1:7" s="81" customFormat="1" ht="15.75">
      <c r="A5" s="42"/>
      <c r="B5" s="82"/>
      <c r="C5" s="82"/>
      <c r="D5" s="82"/>
      <c r="E5" s="82"/>
      <c r="F5" s="82"/>
      <c r="G5" s="83"/>
    </row>
    <row r="6" spans="1:8" s="81" customFormat="1" ht="15.75">
      <c r="A6" s="42"/>
      <c r="B6" s="84"/>
      <c r="C6" s="84"/>
      <c r="D6" s="84"/>
      <c r="E6" s="84"/>
      <c r="F6" s="84"/>
      <c r="H6" s="102" t="s">
        <v>0</v>
      </c>
    </row>
    <row r="7" spans="1:8" s="103" customFormat="1" ht="42.75">
      <c r="A7" s="155" t="s">
        <v>41</v>
      </c>
      <c r="B7" s="155" t="s">
        <v>164</v>
      </c>
      <c r="C7" s="155" t="s">
        <v>161</v>
      </c>
      <c r="D7" s="156" t="s">
        <v>162</v>
      </c>
      <c r="E7" s="156" t="s">
        <v>163</v>
      </c>
      <c r="F7" s="156" t="s">
        <v>165</v>
      </c>
      <c r="G7" s="156" t="s">
        <v>166</v>
      </c>
      <c r="H7" s="156" t="s">
        <v>91</v>
      </c>
    </row>
    <row r="8" spans="1:8" ht="37.5" customHeight="1">
      <c r="A8" s="150" t="s">
        <v>160</v>
      </c>
      <c r="B8" s="85">
        <v>20729</v>
      </c>
      <c r="C8" s="85">
        <v>5180</v>
      </c>
      <c r="D8" s="85">
        <v>8614</v>
      </c>
      <c r="E8" s="86">
        <v>27287</v>
      </c>
      <c r="F8" s="85">
        <v>7376</v>
      </c>
      <c r="G8" s="85">
        <v>69186</v>
      </c>
      <c r="H8" s="85">
        <v>70407</v>
      </c>
    </row>
    <row r="9" spans="1:8" ht="30" customHeight="1">
      <c r="A9" s="150" t="s">
        <v>42</v>
      </c>
      <c r="B9" s="86"/>
      <c r="C9" s="86"/>
      <c r="D9" s="86"/>
      <c r="E9" s="86"/>
      <c r="F9" s="151">
        <v>4689</v>
      </c>
      <c r="G9" s="152">
        <f>F9</f>
        <v>4689</v>
      </c>
      <c r="H9" s="152">
        <v>7450</v>
      </c>
    </row>
    <row r="10" spans="1:8" ht="30" customHeight="1">
      <c r="A10" s="153" t="s">
        <v>168</v>
      </c>
      <c r="B10" s="86"/>
      <c r="C10" s="86"/>
      <c r="D10" s="86"/>
      <c r="E10" s="86"/>
      <c r="F10" s="154">
        <v>-320</v>
      </c>
      <c r="G10" s="152">
        <f>SUM(C10:F10)</f>
        <v>-320</v>
      </c>
      <c r="H10" s="157">
        <v>-5921</v>
      </c>
    </row>
    <row r="11" spans="1:8" ht="30" customHeight="1">
      <c r="A11" s="153" t="s">
        <v>169</v>
      </c>
      <c r="B11" s="86"/>
      <c r="C11" s="86"/>
      <c r="D11" s="86"/>
      <c r="E11" s="183">
        <v>3730</v>
      </c>
      <c r="F11" s="154">
        <v>-4075</v>
      </c>
      <c r="G11" s="152">
        <f>SUM(C11:F11)</f>
        <v>-345</v>
      </c>
      <c r="H11" s="157">
        <v>-551</v>
      </c>
    </row>
    <row r="12" spans="1:8" ht="30" customHeight="1">
      <c r="A12" s="153" t="s">
        <v>122</v>
      </c>
      <c r="B12" s="87"/>
      <c r="C12" s="87"/>
      <c r="D12" s="157">
        <v>-29</v>
      </c>
      <c r="E12" s="157">
        <v>89</v>
      </c>
      <c r="F12" s="154">
        <v>12</v>
      </c>
      <c r="G12" s="157">
        <f>SUM(B12:F12)</f>
        <v>72</v>
      </c>
      <c r="H12" s="157">
        <v>-4</v>
      </c>
    </row>
    <row r="13" spans="1:8" ht="30" customHeight="1">
      <c r="A13" s="150" t="s">
        <v>43</v>
      </c>
      <c r="B13" s="85">
        <v>20729</v>
      </c>
      <c r="C13" s="85">
        <f aca="true" t="shared" si="0" ref="C13:H13">SUM(C8:C12)</f>
        <v>5180</v>
      </c>
      <c r="D13" s="85">
        <f t="shared" si="0"/>
        <v>8585</v>
      </c>
      <c r="E13" s="85">
        <f t="shared" si="0"/>
        <v>31106</v>
      </c>
      <c r="F13" s="85">
        <f t="shared" si="0"/>
        <v>7682</v>
      </c>
      <c r="G13" s="85">
        <f t="shared" si="0"/>
        <v>73282</v>
      </c>
      <c r="H13" s="85">
        <f t="shared" si="0"/>
        <v>71381</v>
      </c>
    </row>
    <row r="14" spans="1:6" s="14" customFormat="1" ht="15">
      <c r="A14" s="17"/>
      <c r="B14" s="16"/>
      <c r="C14" s="16"/>
      <c r="D14" s="16"/>
      <c r="E14" s="17"/>
      <c r="F14" s="91"/>
    </row>
    <row r="15" spans="1:6" s="14" customFormat="1" ht="15">
      <c r="A15" s="2"/>
      <c r="B15" s="16"/>
      <c r="C15" s="16"/>
      <c r="D15" s="16"/>
      <c r="E15" s="17"/>
      <c r="F15" s="91"/>
    </row>
    <row r="16" spans="1:6" s="14" customFormat="1" ht="15">
      <c r="A16" s="2"/>
      <c r="B16" s="16"/>
      <c r="C16" s="16"/>
      <c r="D16" s="16"/>
      <c r="E16" s="17"/>
      <c r="F16" s="91"/>
    </row>
    <row r="17" spans="1:8" ht="15">
      <c r="A17" s="8" t="s">
        <v>117</v>
      </c>
      <c r="F17" s="203" t="s">
        <v>132</v>
      </c>
      <c r="G17" s="203"/>
      <c r="H17" s="203"/>
    </row>
    <row r="18" spans="1:7" ht="15.75">
      <c r="A18" s="88"/>
      <c r="B18" s="89"/>
      <c r="C18" s="89"/>
      <c r="D18" s="89"/>
      <c r="E18" s="89"/>
      <c r="F18" s="89"/>
      <c r="G18" s="90"/>
    </row>
    <row r="19" spans="1:7" ht="15.75">
      <c r="A19" s="88"/>
      <c r="B19" s="89"/>
      <c r="C19" s="89"/>
      <c r="D19" s="89"/>
      <c r="E19" s="89"/>
      <c r="F19" s="89"/>
      <c r="G19" s="90"/>
    </row>
    <row r="20" spans="1:7" ht="15">
      <c r="A20" s="92"/>
      <c r="B20" s="90"/>
      <c r="C20" s="90"/>
      <c r="D20" s="90"/>
      <c r="E20" s="90"/>
      <c r="F20" s="90"/>
      <c r="G20" s="90"/>
    </row>
    <row r="21" spans="1:7" ht="15" customHeight="1">
      <c r="A21" s="93"/>
      <c r="B21" s="94"/>
      <c r="C21" s="94"/>
      <c r="D21" s="94"/>
      <c r="E21" s="94"/>
      <c r="F21" s="94"/>
      <c r="G21" s="58"/>
    </row>
    <row r="22" spans="1:7" ht="15">
      <c r="A22" s="93"/>
      <c r="B22" s="94"/>
      <c r="C22" s="94"/>
      <c r="D22" s="94"/>
      <c r="E22" s="94"/>
      <c r="F22" s="94"/>
      <c r="G22" s="95"/>
    </row>
    <row r="23" spans="1:7" ht="15">
      <c r="A23" s="93"/>
      <c r="B23" s="94"/>
      <c r="C23" s="94"/>
      <c r="D23" s="94"/>
      <c r="E23" s="94"/>
      <c r="F23" s="94"/>
      <c r="G23" s="95"/>
    </row>
    <row r="24" spans="1:7" ht="15">
      <c r="A24" s="93"/>
      <c r="B24" s="94"/>
      <c r="C24" s="94"/>
      <c r="D24" s="94"/>
      <c r="E24" s="94"/>
      <c r="F24" s="94"/>
      <c r="G24" s="95"/>
    </row>
    <row r="25" spans="1:7" ht="15">
      <c r="A25" s="93"/>
      <c r="B25" s="94"/>
      <c r="C25" s="94"/>
      <c r="D25" s="94"/>
      <c r="E25" s="94"/>
      <c r="F25" s="94"/>
      <c r="G25" s="94"/>
    </row>
    <row r="26" spans="1:7" ht="15">
      <c r="A26" s="93"/>
      <c r="B26" s="94"/>
      <c r="C26" s="94"/>
      <c r="D26" s="94"/>
      <c r="E26" s="94"/>
      <c r="F26" s="94"/>
      <c r="G26" s="94"/>
    </row>
    <row r="28" ht="15" customHeight="1">
      <c r="F28" s="97"/>
    </row>
    <row r="29" ht="15" customHeight="1">
      <c r="F29" s="59"/>
    </row>
  </sheetData>
  <sheetProtection/>
  <mergeCells count="4">
    <mergeCell ref="F17:H17"/>
    <mergeCell ref="A1:H1"/>
    <mergeCell ref="A3:H3"/>
    <mergeCell ref="A4:H4"/>
  </mergeCells>
  <hyperlinks>
    <hyperlink ref="A1:E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600" verticalDpi="600" orientation="portrait" paperSize="9" scale="7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7" s="79" customFormat="1" ht="36" customHeight="1">
      <c r="A1" s="186" t="s">
        <v>40</v>
      </c>
      <c r="B1" s="186"/>
      <c r="C1" s="186"/>
      <c r="D1" s="163"/>
      <c r="E1" s="163"/>
      <c r="F1" s="163"/>
      <c r="G1" s="163"/>
    </row>
    <row r="2" spans="1:3" ht="15.75">
      <c r="A2" s="74"/>
      <c r="B2" s="74"/>
      <c r="C2" s="74"/>
    </row>
    <row r="3" spans="1:3" ht="15.75">
      <c r="A3" s="209" t="s">
        <v>119</v>
      </c>
      <c r="B3" s="209"/>
      <c r="C3" s="209"/>
    </row>
    <row r="4" spans="1:3" ht="15.75">
      <c r="A4" s="209" t="s">
        <v>7</v>
      </c>
      <c r="B4" s="209"/>
      <c r="C4" s="209"/>
    </row>
    <row r="5" spans="1:3" ht="15.75">
      <c r="A5" s="210" t="s">
        <v>172</v>
      </c>
      <c r="B5" s="210"/>
      <c r="C5" s="210"/>
    </row>
    <row r="6" spans="2:3" s="76" customFormat="1" ht="15">
      <c r="B6" s="77"/>
      <c r="C6" s="77"/>
    </row>
    <row r="7" spans="1:4" s="104" customFormat="1" ht="75">
      <c r="A7" s="164" t="s">
        <v>8</v>
      </c>
      <c r="B7" s="165" t="s">
        <v>9</v>
      </c>
      <c r="C7" s="165" t="s">
        <v>10</v>
      </c>
      <c r="D7" s="166"/>
    </row>
    <row r="8" spans="1:3" ht="30" customHeight="1">
      <c r="A8" s="207" t="s">
        <v>11</v>
      </c>
      <c r="B8" s="208"/>
      <c r="C8" s="208"/>
    </row>
    <row r="9" spans="1:3" ht="20.25" customHeight="1">
      <c r="A9" s="161" t="s">
        <v>133</v>
      </c>
      <c r="B9" s="172">
        <v>0</v>
      </c>
      <c r="C9" s="173">
        <v>64.53</v>
      </c>
    </row>
    <row r="10" spans="1:3" ht="20.25" customHeight="1">
      <c r="A10" s="161" t="s">
        <v>136</v>
      </c>
      <c r="B10" s="172">
        <v>0</v>
      </c>
      <c r="C10" s="173">
        <v>51.4</v>
      </c>
    </row>
    <row r="11" spans="1:3" ht="20.25" customHeight="1">
      <c r="A11" s="161" t="s">
        <v>137</v>
      </c>
      <c r="B11" s="172">
        <v>0</v>
      </c>
      <c r="C11" s="173">
        <v>53.6</v>
      </c>
    </row>
    <row r="12" spans="1:3" ht="20.25" customHeight="1">
      <c r="A12" s="161" t="s">
        <v>134</v>
      </c>
      <c r="B12" s="172">
        <v>0</v>
      </c>
      <c r="C12" s="173">
        <v>98.74</v>
      </c>
    </row>
    <row r="13" spans="1:3" ht="20.25" customHeight="1">
      <c r="A13" s="161" t="s">
        <v>135</v>
      </c>
      <c r="B13" s="172">
        <v>0</v>
      </c>
      <c r="C13" s="173">
        <v>86.88</v>
      </c>
    </row>
    <row r="14" spans="1:3" ht="20.25" customHeight="1">
      <c r="A14" s="161" t="s">
        <v>138</v>
      </c>
      <c r="B14" s="172">
        <v>0</v>
      </c>
      <c r="C14" s="173">
        <v>65</v>
      </c>
    </row>
    <row r="15" spans="1:3" ht="20.25" customHeight="1">
      <c r="A15" s="174" t="s">
        <v>3</v>
      </c>
      <c r="B15" s="175">
        <f>SUM(B9:B14)</f>
        <v>0</v>
      </c>
      <c r="C15" s="176"/>
    </row>
    <row r="16" spans="1:3" ht="33" customHeight="1">
      <c r="A16" s="207" t="s">
        <v>153</v>
      </c>
      <c r="B16" s="208"/>
      <c r="C16" s="208"/>
    </row>
    <row r="17" spans="1:3" ht="20.25" customHeight="1">
      <c r="A17" s="161" t="s">
        <v>139</v>
      </c>
      <c r="B17" s="172">
        <v>0</v>
      </c>
      <c r="C17" s="173">
        <v>30.91</v>
      </c>
    </row>
    <row r="18" spans="1:3" ht="20.25" customHeight="1">
      <c r="A18" s="161" t="s">
        <v>140</v>
      </c>
      <c r="B18" s="172">
        <v>0</v>
      </c>
      <c r="C18" s="173">
        <v>49.99</v>
      </c>
    </row>
    <row r="19" spans="1:4" ht="20.25" customHeight="1">
      <c r="A19" s="161" t="s">
        <v>155</v>
      </c>
      <c r="B19" s="172">
        <v>0</v>
      </c>
      <c r="C19" s="173">
        <v>50</v>
      </c>
      <c r="D19" s="162"/>
    </row>
    <row r="20" spans="1:3" ht="20.25" customHeight="1">
      <c r="A20" s="161" t="s">
        <v>141</v>
      </c>
      <c r="B20" s="172">
        <v>0</v>
      </c>
      <c r="C20" s="173">
        <v>50</v>
      </c>
    </row>
    <row r="21" spans="1:3" ht="20.25" customHeight="1">
      <c r="A21" s="174" t="s">
        <v>5</v>
      </c>
      <c r="B21" s="175">
        <f>SUM(B17:B20)</f>
        <v>0</v>
      </c>
      <c r="C21" s="176"/>
    </row>
    <row r="22" spans="1:3" ht="29.25" customHeight="1">
      <c r="A22" s="207" t="s">
        <v>154</v>
      </c>
      <c r="B22" s="208"/>
      <c r="C22" s="208"/>
    </row>
    <row r="23" spans="1:3" ht="20.25" customHeight="1">
      <c r="A23" s="161" t="s">
        <v>147</v>
      </c>
      <c r="B23" s="175">
        <v>746</v>
      </c>
      <c r="C23" s="176">
        <v>31.98</v>
      </c>
    </row>
    <row r="24" spans="1:3" ht="20.25" customHeight="1">
      <c r="A24" s="174" t="s">
        <v>4</v>
      </c>
      <c r="B24" s="175">
        <f>SUM(B23)</f>
        <v>746</v>
      </c>
      <c r="C24" s="176"/>
    </row>
    <row r="25" spans="1:3" ht="28.5" customHeight="1">
      <c r="A25" s="207" t="s">
        <v>146</v>
      </c>
      <c r="B25" s="208"/>
      <c r="C25" s="208"/>
    </row>
    <row r="26" spans="1:3" ht="20.25" customHeight="1">
      <c r="A26" s="161" t="s">
        <v>152</v>
      </c>
      <c r="B26" s="177">
        <v>3942</v>
      </c>
      <c r="C26" s="176">
        <v>12.97</v>
      </c>
    </row>
    <row r="27" spans="1:3" ht="20.25" customHeight="1">
      <c r="A27" s="161" t="s">
        <v>175</v>
      </c>
      <c r="B27" s="177">
        <v>4200</v>
      </c>
      <c r="C27" s="176">
        <v>40</v>
      </c>
    </row>
    <row r="28" spans="1:3" ht="20.25" customHeight="1">
      <c r="A28" s="161" t="s">
        <v>144</v>
      </c>
      <c r="B28" s="177">
        <v>1883</v>
      </c>
      <c r="C28" s="176">
        <v>8.28</v>
      </c>
    </row>
    <row r="29" spans="1:3" ht="20.25" customHeight="1">
      <c r="A29" s="161" t="s">
        <v>136</v>
      </c>
      <c r="B29" s="177">
        <v>132</v>
      </c>
      <c r="C29" s="176">
        <v>0.8</v>
      </c>
    </row>
    <row r="30" spans="1:3" ht="20.25" customHeight="1">
      <c r="A30" s="161" t="s">
        <v>142</v>
      </c>
      <c r="B30" s="175">
        <v>13</v>
      </c>
      <c r="C30" s="176">
        <v>5</v>
      </c>
    </row>
    <row r="31" spans="1:3" ht="20.25" customHeight="1">
      <c r="A31" s="161" t="s">
        <v>138</v>
      </c>
      <c r="B31" s="177">
        <v>4</v>
      </c>
      <c r="C31" s="176">
        <v>20</v>
      </c>
    </row>
    <row r="32" spans="1:3" ht="20.25" customHeight="1">
      <c r="A32" s="161" t="s">
        <v>145</v>
      </c>
      <c r="B32" s="172">
        <v>287</v>
      </c>
      <c r="C32" s="176">
        <v>24.2</v>
      </c>
    </row>
    <row r="33" spans="1:3" ht="20.25" customHeight="1">
      <c r="A33" s="161" t="s">
        <v>143</v>
      </c>
      <c r="B33" s="177">
        <v>9</v>
      </c>
      <c r="C33" s="176">
        <v>16.67</v>
      </c>
    </row>
    <row r="34" spans="1:3" ht="20.25" customHeight="1">
      <c r="A34" s="161" t="s">
        <v>58</v>
      </c>
      <c r="B34" s="172">
        <v>16</v>
      </c>
      <c r="C34" s="176"/>
    </row>
    <row r="35" spans="1:3" ht="20.25" customHeight="1">
      <c r="A35" s="174" t="s">
        <v>149</v>
      </c>
      <c r="B35" s="175">
        <f>SUM(B26:B34)</f>
        <v>10486</v>
      </c>
      <c r="C35" s="176"/>
    </row>
    <row r="36" spans="1:3" ht="26.25" customHeight="1">
      <c r="A36" s="178" t="s">
        <v>148</v>
      </c>
      <c r="B36" s="175">
        <f>B15+B24+B21+B35</f>
        <v>11232</v>
      </c>
      <c r="C36" s="176"/>
    </row>
    <row r="37" spans="1:4" s="122" customFormat="1" ht="24" customHeight="1">
      <c r="A37" s="167"/>
      <c r="B37" s="168"/>
      <c r="C37" s="168"/>
      <c r="D37" s="75"/>
    </row>
    <row r="38" spans="1:4" s="122" customFormat="1" ht="15">
      <c r="A38" s="2"/>
      <c r="B38" s="169"/>
      <c r="C38" s="169"/>
      <c r="D38" s="75"/>
    </row>
    <row r="39" spans="1:4" s="122" customFormat="1" ht="15">
      <c r="A39" s="2"/>
      <c r="B39" s="169"/>
      <c r="C39" s="169"/>
      <c r="D39" s="75"/>
    </row>
    <row r="40" spans="1:4" s="109" customFormat="1" ht="15">
      <c r="A40" s="170" t="s">
        <v>117</v>
      </c>
      <c r="B40" s="206" t="s">
        <v>132</v>
      </c>
      <c r="C40" s="206"/>
      <c r="D40" s="206"/>
    </row>
    <row r="41" spans="1:4" s="122" customFormat="1" ht="15">
      <c r="A41" s="171"/>
      <c r="B41" s="16"/>
      <c r="C41" s="14"/>
      <c r="D41" s="75"/>
    </row>
    <row r="44" spans="1:2" ht="15">
      <c r="A44" s="78"/>
      <c r="B44" s="78"/>
    </row>
    <row r="45" ht="15">
      <c r="B45" s="78"/>
    </row>
    <row r="46" spans="1:2" ht="15">
      <c r="A46" s="78"/>
      <c r="B46" s="78"/>
    </row>
    <row r="48" spans="1:2" ht="15">
      <c r="A48" s="78"/>
      <c r="B48" s="78"/>
    </row>
    <row r="50" spans="1:2" ht="15">
      <c r="A50" s="78"/>
      <c r="B50" s="78"/>
    </row>
  </sheetData>
  <sheetProtection/>
  <mergeCells count="9">
    <mergeCell ref="B40:D40"/>
    <mergeCell ref="A22:C22"/>
    <mergeCell ref="A16:C16"/>
    <mergeCell ref="A25:C25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C20 C19:D19 B9:C14 B26:C34 B17:C1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Iskra</cp:lastModifiedBy>
  <cp:lastPrinted>2013-11-26T12:36:19Z</cp:lastPrinted>
  <dcterms:created xsi:type="dcterms:W3CDTF">2004-07-26T14:28:27Z</dcterms:created>
  <dcterms:modified xsi:type="dcterms:W3CDTF">2013-11-27T08:28:58Z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