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35" windowHeight="9540" tabRatio="706" firstSheet="1" activeTab="2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<sst xmlns="http://schemas.openxmlformats.org/spreadsheetml/2006/main" count="667" uniqueCount="536">
  <si>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</si>
  <si>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</si>
  <si>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</si>
  <si>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</si>
  <si>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</si>
  <si>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</si>
  <si>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</si>
  <si>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</si>
  <si>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</si>
  <si>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</si>
  <si>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</si>
  <si>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</si>
  <si>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</si>
  <si>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</si>
  <si>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</si>
  <si>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</si>
  <si>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</si>
  <si>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</si>
  <si>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</si>
  <si>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</si>
  <si>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</si>
  <si>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</si>
  <si>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</si>
  <si>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</si>
  <si>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</si>
  <si>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</si>
  <si>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</si>
  <si>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</si>
  <si>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</si>
  <si>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</si>
  <si>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</si>
  <si>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</si>
  <si>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</si>
  <si>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</si>
  <si>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</si>
  <si>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</si>
  <si>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</si>
  <si>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</si>
  <si>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</si>
  <si>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</si>
  <si>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</si>
  <si>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</si>
  <si>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</si>
  <si>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</si>
  <si>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</si>
  <si>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</si>
  <si>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</si>
  <si>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</si>
  <si>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</si>
  <si>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</si>
  <si>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</si>
  <si>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</si>
  <si>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</si>
  <si>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</si>
  <si>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</si>
  <si>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</si>
  <si>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</si>
  <si>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</si>
  <si>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</si>
  <si>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</si>
  <si>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</si>
  <si>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</si>
  <si>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</si>
  <si>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</si>
  <si>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</si>
  <si>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</si>
  <si>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</si>
  <si>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</si>
  <si>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</si>
  <si>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</si>
  <si>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</si>
  <si>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</si>
  <si>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</si>
  <si>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</si>
  <si>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</si>
  <si>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</si>
  <si>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</si>
  <si>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</si>
  <si>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</si>
  <si>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</si>
  <si>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</si>
  <si>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</si>
  <si>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</si>
  <si>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</si>
  <si>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</si>
  <si>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</si>
  <si>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</si>
  <si>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</si>
  <si>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</si>
  <si>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</si>
  <si>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</si>
  <si>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</si>
  <si>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</si>
  <si>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</si>
  <si>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</si>
  <si>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</si>
  <si>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</si>
  <si>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</si>
  <si>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</si>
  <si>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</si>
  <si>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</si>
  <si>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</si>
  <si>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</si>
  <si>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</si>
  <si>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</si>
  <si>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</si>
  <si>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</si>
  <si>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</si>
  <si>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</si>
  <si>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</si>
  <si>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</si>
  <si>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</si>
  <si>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</si>
  <si>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</si>
  <si>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</si>
  <si>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</si>
  <si>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</si>
  <si>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</si>
  <si>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</si>
  <si>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</si>
  <si>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</si>
  <si>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</si>
  <si>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</si>
  <si>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</si>
  <si>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</si>
  <si>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</si>
  <si>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</si>
  <si>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</si>
  <si>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</si>
  <si>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</si>
  <si>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</si>
  <si>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</si>
  <si>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</si>
  <si>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</si>
  <si>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</si>
  <si>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</si>
  <si>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</si>
  <si>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</si>
  <si>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</si>
  <si>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</si>
  <si>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</si>
  <si>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</si>
  <si>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</si>
  <si>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</si>
  <si>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</si>
  <si>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</si>
  <si>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</si>
  <si>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</si>
  <si>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</si>
  <si>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</si>
  <si>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</si>
  <si>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</si>
  <si>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</si>
  <si>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</si>
  <si>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</si>
  <si>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</si>
  <si>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</si>
  <si>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</si>
  <si>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</si>
  <si>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</si>
  <si>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</si>
  <si>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</si>
  <si>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</si>
  <si>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</si>
  <si>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</si>
  <si>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</si>
  <si>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</si>
  <si>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</si>
  <si>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</si>
  <si>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</si>
  <si>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</si>
  <si>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</si>
  <si>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</si>
  <si>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</si>
  <si>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</si>
  <si>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</si>
  <si>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</si>
  <si>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</si>
  <si>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</si>
  <si>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</si>
  <si>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</si>
  <si>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</si>
  <si>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</si>
  <si>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</si>
  <si>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</si>
  <si>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</si>
  <si>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</si>
  <si>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</si>
  <si>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</si>
  <si>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</si>
  <si>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</si>
  <si>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</si>
  <si>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</si>
  <si>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</si>
  <si>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</si>
  <si>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</si>
  <si>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</si>
  <si>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</si>
  <si>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</si>
  <si>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</si>
  <si>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</si>
  <si>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</si>
  <si>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</si>
  <si>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</si>
  <si>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</si>
  <si>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</si>
  <si>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</si>
  <si>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</si>
  <si>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</si>
  <si>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</si>
  <si>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</si>
  <si>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</si>
  <si>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</si>
  <si>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</si>
  <si>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</si>
  <si>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</si>
  <si>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</si>
  <si>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</si>
  <si>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</si>
  <si>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</si>
  <si>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</si>
  <si>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</si>
  <si>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</si>
  <si>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</si>
  <si>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</si>
  <si>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</si>
  <si>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</si>
  <si>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</si>
  <si>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</si>
  <si>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</si>
  <si>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</si>
  <si>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</si>
  <si>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</si>
  <si>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</si>
  <si>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</si>
  <si>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</si>
  <si>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</si>
  <si>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</si>
  <si>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</si>
  <si>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</si>
  <si>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</si>
  <si>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</si>
  <si>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</si>
  <si>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</si>
  <si>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</si>
  <si>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</si>
  <si>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</si>
  <si>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</si>
  <si>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</si>
  <si>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</si>
  <si>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</si>
  <si>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</si>
  <si>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</si>
  <si>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</si>
  <si>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</si>
  <si>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</si>
  <si>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</si>
  <si>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</si>
  <si>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</si>
  <si>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</si>
  <si>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</si>
  <si>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</si>
  <si>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</si>
  <si>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</si>
  <si>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</si>
  <si>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</si>
  <si>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</si>
  <si>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</si>
  <si>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</si>
  <si>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</si>
  <si>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</si>
  <si>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</si>
  <si>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</si>
  <si>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</si>
  <si>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</si>
  <si>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</si>
  <si>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</si>
  <si>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</si>
  <si>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</si>
  <si>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</si>
  <si>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</si>
  <si>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</si>
  <si>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</si>
  <si>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</si>
  <si>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</si>
  <si>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</si>
  <si>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</si>
  <si>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</si>
  <si>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</si>
  <si>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</si>
  <si>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</si>
  <si>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</si>
  <si>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</si>
  <si>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</si>
  <si>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</si>
  <si>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</si>
  <si>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</si>
  <si>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</si>
  <si>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</si>
  <si>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</si>
  <si>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</si>
  <si>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</si>
  <si>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</si>
  <si>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</si>
  <si>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</si>
  <si>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</si>
  <si>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</si>
  <si>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</si>
  <si>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</si>
  <si>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</si>
  <si>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</si>
  <si>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</si>
  <si>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</si>
  <si>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</si>
  <si>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</si>
  <si>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</si>
  <si>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</si>
  <si>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</si>
  <si>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</si>
  <si>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</si>
  <si>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</si>
  <si>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</si>
  <si>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</si>
  <si>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</si>
  <si>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</si>
  <si>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</si>
  <si>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</si>
  <si>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</si>
  <si>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</si>
  <si>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</si>
  <si>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</si>
  <si>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</si>
  <si>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</si>
  <si>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</si>
  <si>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</si>
  <si>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</si>
  <si>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</si>
  <si>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</si>
  <si>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</si>
  <si>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</si>
  <si>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</si>
  <si>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</si>
  <si>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</si>
  <si>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</si>
  <si>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</si>
  <si>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</si>
  <si>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</si>
  <si>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</si>
  <si>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</si>
  <si>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</si>
  <si>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</si>
  <si>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</si>
  <si>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</si>
  <si>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</si>
  <si>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</si>
  <si>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</si>
  <si>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</si>
  <si>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</si>
  <si>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</si>
  <si>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</si>
  <si>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</si>
  <si>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</si>
  <si>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</si>
  <si>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</si>
  <si>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</si>
  <si>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</si>
  <si>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</si>
  <si>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</si>
  <si>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</si>
  <si>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</si>
  <si>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</si>
  <si>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</si>
  <si>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</si>
  <si>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</si>
  <si>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</si>
  <si>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</si>
  <si>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</si>
  <si>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</si>
  <si>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</si>
  <si>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</si>
  <si>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</si>
  <si>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</si>
  <si>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</si>
  <si>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</si>
  <si>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</si>
  <si>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</si>
  <si>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</si>
  <si>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</si>
  <si>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</si>
  <si>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</si>
  <si>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</si>
  <si>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</si>
  <si>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</si>
  <si>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</si>
  <si>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</si>
  <si>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</si>
  <si>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</si>
  <si>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</si>
  <si>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</si>
  <si>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</si>
  <si>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</si>
  <si>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</si>
  <si>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</si>
  <si>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</si>
  <si>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</si>
  <si>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</si>
  <si>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</si>
  <si>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</si>
  <si>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</si>
  <si>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</si>
  <si>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</si>
  <si>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</si>
  <si>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</si>
  <si>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</si>
  <si>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</si>
  <si>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</si>
  <si>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</si>
  <si>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</si>
  <si>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</si>
  <si>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</si>
  <si>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</si>
  <si>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</si>
  <si>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</si>
  <si>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</si>
  <si>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</si>
  <si>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</si>
  <si>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</si>
  <si>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</si>
  <si>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</si>
  <si>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</si>
  <si>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</si>
  <si>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</si>
  <si>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</si>
  <si>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</si>
  <si>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</si>
  <si>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</si>
  <si>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</si>
  <si>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</si>
  <si>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</si>
  <si>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</si>
  <si>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</si>
  <si>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</si>
  <si>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</si>
  <si>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</si>
  <si>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</si>
  <si>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</si>
  <si>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</si>
  <si>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</si>
  <si>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</si>
  <si>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</si>
  <si>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</si>
  <si>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</si>
  <si>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</si>
  <si>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</si>
  <si>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</si>
  <si>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</si>
  <si>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</si>
  <si>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</si>
  <si>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</si>
  <si>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</si>
  <si>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</si>
  <si>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</si>
  <si>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</si>
  <si>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</si>
  <si>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</si>
  <si>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</si>
  <si>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</si>
  <si>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</si>
  <si>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</si>
  <si>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</si>
  <si>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</si>
  <si>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</si>
  <si>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</si>
  <si>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</si>
  <si>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</si>
  <si>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</si>
  <si>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</si>
  <si>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</si>
  <si>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</si>
  <si>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</si>
  <si>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</si>
  <si>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</si>
  <si>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</si>
  <si>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</si>
  <si>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</si>
  <si>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</si>
  <si>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</si>
  <si>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</si>
  <si>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</si>
  <si>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</si>
  <si>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</si>
  <si>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</si>
  <si>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</si>
  <si>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</si>
  <si>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</si>
  <si>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</si>
  <si>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</si>
  <si>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</si>
  <si>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</si>
  <si>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</si>
  <si>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</si>
  <si>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</si>
  <si>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</si>
  <si>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</si>
  <si>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</si>
  <si>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</si>
  <si>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</si>
  <si>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</si>
  <si>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</si>
  <si>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</si>
  <si>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</si>
  <si>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</si>
  <si>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</si>
  <si>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</si>
  <si>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</si>
  <si>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</si>
  <si>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</si>
  <si>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 xml:space="preserve">в ЛИКВИДАЦИЯ </t>
  </si>
  <si>
    <t>Вписано решение за ликвидация</t>
  </si>
  <si>
    <t>175276565</t>
  </si>
  <si>
    <t>Елена Симеонова Дойнова</t>
  </si>
  <si>
    <t>Ликвидатор</t>
  </si>
  <si>
    <t>гр. София, бул.Янко Сакъзов No 3, ет. 2, ап. 2</t>
  </si>
  <si>
    <t>гр.София, бул. ВАСИЛ ЛЕВСКИ No 109</t>
  </si>
  <si>
    <t>02/9819290</t>
  </si>
  <si>
    <t>в ЛИКВИДАЦИЯ</t>
  </si>
  <si>
    <t>Улпина АДСИЦ - в ликвидация</t>
  </si>
  <si>
    <t>Елена Дойнова</t>
  </si>
  <si>
    <t xml:space="preserve"> Като разходи за външни услуги се отчитат текущи разходи за годишна поддържаща такса към БФБ, такса общ финансов надзор към КФН,такси към Централен Депозитар, одит и разходи за услуги от обслужващо дружество</t>
  </si>
  <si>
    <t>Съставител: Елена Дойнова</t>
  </si>
  <si>
    <t>01.01.2018</t>
  </si>
  <si>
    <t>10.04.2018</t>
  </si>
  <si>
    <t>30.09.2018</t>
  </si>
  <si>
    <t>Дата на съставяне: 10.10.2018 г.</t>
  </si>
  <si>
    <t xml:space="preserve"> Дата  на съставяне: 10.10.2018 г.                                        </t>
  </si>
  <si>
    <t xml:space="preserve">Дата на съставяне:  10.10.2018 г.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</si>
</sst>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0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66" applyFont="1" applyBorder="1" applyAlignment="1" applyProtection="1">
      <alignment horizontal="centerContinuous" vertical="center" wrapText="1"/>
      <protection/>
    </xf>
    <xf numFmtId="0" fontId="3" fillId="0" borderId="11" xfId="66" applyFont="1" applyBorder="1" applyAlignment="1" applyProtection="1">
      <alignment horizontal="centerContinuous" vertical="center" wrapText="1"/>
      <protection/>
    </xf>
    <xf numFmtId="0" fontId="76" fillId="0" borderId="0" xfId="61" applyFont="1" applyProtection="1">
      <alignment/>
      <protection/>
    </xf>
    <xf numFmtId="0" fontId="77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2" fillId="0" borderId="12" xfId="66" applyFont="1" applyBorder="1" applyAlignment="1" applyProtection="1">
      <alignment horizontal="centerContinuous" vertical="center" wrapText="1"/>
      <protection/>
    </xf>
    <xf numFmtId="0" fontId="2" fillId="0" borderId="14" xfId="66" applyFont="1" applyFill="1" applyBorder="1" applyAlignment="1" applyProtection="1">
      <alignment horizontal="centerContinuous" vertical="center" wrapText="1"/>
      <protection/>
    </xf>
    <xf numFmtId="0" fontId="3" fillId="0" borderId="15" xfId="66" applyFont="1" applyFill="1" applyBorder="1" applyAlignment="1" applyProtection="1">
      <alignment horizontal="centerContinuous" vertical="center" wrapText="1"/>
      <protection/>
    </xf>
    <xf numFmtId="0" fontId="2" fillId="0" borderId="14" xfId="66" applyFont="1" applyBorder="1" applyAlignment="1" applyProtection="1">
      <alignment horizontal="centerContinuous" vertical="center"/>
      <protection/>
    </xf>
    <xf numFmtId="0" fontId="2" fillId="0" borderId="15" xfId="66" applyFont="1" applyBorder="1" applyAlignment="1" applyProtection="1">
      <alignment horizontal="centerContinuous" vertical="center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14" fontId="3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6" applyFont="1" applyBorder="1" applyAlignment="1" applyProtection="1">
      <alignment horizontal="left" vertical="center" wrapText="1"/>
      <protection/>
    </xf>
    <xf numFmtId="0" fontId="3" fillId="0" borderId="11" xfId="66" applyFont="1" applyBorder="1" applyAlignment="1" applyProtection="1">
      <alignment horizontal="left" vertical="center" wrapText="1"/>
      <protection/>
    </xf>
    <xf numFmtId="0" fontId="2" fillId="0" borderId="14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49" fontId="3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6" applyFont="1" applyBorder="1" applyAlignment="1" applyProtection="1">
      <alignment horizontal="right"/>
      <protection/>
    </xf>
    <xf numFmtId="49" fontId="3" fillId="33" borderId="16" xfId="66" applyNumberFormat="1" applyFont="1" applyFill="1" applyBorder="1" applyProtection="1">
      <alignment/>
      <protection locked="0"/>
    </xf>
    <xf numFmtId="49" fontId="78" fillId="33" borderId="17" xfId="56" applyNumberFormat="1" applyFont="1" applyFill="1" applyBorder="1" applyAlignment="1" applyProtection="1">
      <alignment/>
      <protection locked="0"/>
    </xf>
    <xf numFmtId="0" fontId="3" fillId="0" borderId="0" xfId="60" applyFont="1" applyProtection="1">
      <alignment/>
      <protection/>
    </xf>
    <xf numFmtId="0" fontId="5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/>
      <protection locked="0"/>
    </xf>
    <xf numFmtId="0" fontId="9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10" fillId="0" borderId="0" xfId="63" applyFont="1" applyAlignment="1" applyProtection="1">
      <alignment vertical="top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8" fillId="0" borderId="18" xfId="63" applyFont="1" applyBorder="1" applyAlignment="1">
      <alignment horizontal="centerContinuous" vertical="top"/>
      <protection/>
    </xf>
    <xf numFmtId="0" fontId="8" fillId="0" borderId="16" xfId="63" applyFont="1" applyBorder="1" applyAlignment="1">
      <alignment horizontal="centerContinuous" vertical="top"/>
      <protection/>
    </xf>
    <xf numFmtId="0" fontId="8" fillId="0" borderId="18" xfId="63" applyFont="1" applyBorder="1" applyAlignment="1">
      <alignment horizontal="center" vertical="top"/>
      <protection/>
    </xf>
    <xf numFmtId="49" fontId="8" fillId="0" borderId="17" xfId="63" applyNumberFormat="1" applyFont="1" applyBorder="1" applyAlignment="1">
      <alignment horizontal="center" vertical="top" wrapText="1"/>
      <protection/>
    </xf>
    <xf numFmtId="49" fontId="8" fillId="0" borderId="19" xfId="63" applyNumberFormat="1" applyFont="1" applyBorder="1" applyAlignment="1">
      <alignment horizontal="centerContinuous" vertical="top"/>
      <protection/>
    </xf>
    <xf numFmtId="49" fontId="8" fillId="0" borderId="20" xfId="63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3" applyFont="1" applyBorder="1" applyAlignment="1">
      <alignment horizontal="center" vertical="top"/>
      <protection/>
    </xf>
    <xf numFmtId="49" fontId="8" fillId="0" borderId="16" xfId="63" applyNumberFormat="1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center" vertical="top" wrapText="1"/>
      <protection/>
    </xf>
    <xf numFmtId="0" fontId="8" fillId="0" borderId="19" xfId="63" applyFont="1" applyBorder="1" applyAlignment="1">
      <alignment horizontal="center" vertical="top" wrapText="1"/>
      <protection/>
    </xf>
    <xf numFmtId="49" fontId="8" fillId="0" borderId="16" xfId="63" applyNumberFormat="1" applyFont="1" applyBorder="1" applyAlignment="1">
      <alignment horizontal="center" vertical="top"/>
      <protection/>
    </xf>
    <xf numFmtId="0" fontId="8" fillId="0" borderId="16" xfId="63" applyFont="1" applyBorder="1" applyAlignment="1">
      <alignment horizontal="center" vertical="top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16" xfId="63" applyFont="1" applyBorder="1" applyAlignment="1">
      <alignment horizontal="left" vertical="top" wrapText="1"/>
      <protection/>
    </xf>
    <xf numFmtId="3" fontId="7" fillId="0" borderId="16" xfId="63" applyNumberFormat="1" applyFont="1" applyBorder="1" applyAlignment="1">
      <alignment horizontal="center" vertical="top"/>
      <protection/>
    </xf>
    <xf numFmtId="3" fontId="7" fillId="0" borderId="16" xfId="63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 wrapText="1"/>
      <protection/>
    </xf>
    <xf numFmtId="3" fontId="8" fillId="0" borderId="16" xfId="63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3" applyNumberFormat="1" applyFont="1" applyFill="1" applyBorder="1" applyAlignment="1" applyProtection="1">
      <alignment horizontal="right" vertical="top"/>
      <protection locked="0"/>
    </xf>
    <xf numFmtId="3" fontId="7" fillId="0" borderId="16" xfId="63" applyNumberFormat="1" applyFont="1" applyFill="1" applyBorder="1" applyAlignment="1" applyProtection="1">
      <alignment horizontal="right" vertical="top"/>
      <protection/>
    </xf>
    <xf numFmtId="3" fontId="7" fillId="33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3" applyNumberFormat="1" applyFont="1" applyBorder="1" applyAlignment="1" applyProtection="1">
      <alignment horizontal="center" vertical="top" wrapText="1"/>
      <protection/>
    </xf>
    <xf numFmtId="0" fontId="9" fillId="0" borderId="0" xfId="63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3" applyFont="1" applyBorder="1" applyAlignment="1" applyProtection="1">
      <alignment horizontal="left" vertical="top" wrapText="1"/>
      <protection/>
    </xf>
    <xf numFmtId="3" fontId="7" fillId="34" borderId="16" xfId="63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3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3" applyFont="1" applyBorder="1" applyAlignment="1" applyProtection="1">
      <alignment horizontal="right" vertical="top" wrapText="1"/>
      <protection/>
    </xf>
    <xf numFmtId="49" fontId="11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 wrapText="1"/>
      <protection/>
    </xf>
    <xf numFmtId="49" fontId="7" fillId="0" borderId="16" xfId="63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3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3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3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3" applyNumberFormat="1" applyFont="1" applyBorder="1" applyAlignment="1" applyProtection="1">
      <alignment horizontal="center" vertical="top" wrapText="1"/>
      <protection/>
    </xf>
    <xf numFmtId="3" fontId="7" fillId="0" borderId="16" xfId="63" applyNumberFormat="1" applyFont="1" applyBorder="1" applyAlignment="1" applyProtection="1">
      <alignment horizontal="right" vertical="top"/>
      <protection/>
    </xf>
    <xf numFmtId="0" fontId="11" fillId="0" borderId="16" xfId="63" applyFont="1" applyBorder="1" applyAlignment="1">
      <alignment horizontal="right" vertical="top" wrapText="1"/>
      <protection/>
    </xf>
    <xf numFmtId="49" fontId="11" fillId="0" borderId="16" xfId="63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3" applyNumberFormat="1" applyFont="1" applyBorder="1" applyAlignment="1">
      <alignment horizontal="right" vertical="top"/>
      <protection/>
    </xf>
    <xf numFmtId="3" fontId="7" fillId="0" borderId="16" xfId="63" applyNumberFormat="1" applyFont="1" applyFill="1" applyBorder="1" applyAlignment="1">
      <alignment horizontal="right" vertical="top"/>
      <protection/>
    </xf>
    <xf numFmtId="3" fontId="7" fillId="0" borderId="16" xfId="63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3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3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right" vertical="top" wrapText="1"/>
      <protection/>
    </xf>
    <xf numFmtId="3" fontId="9" fillId="0" borderId="16" xfId="63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3" applyNumberFormat="1" applyFont="1" applyBorder="1" applyAlignment="1" applyProtection="1">
      <alignment horizontal="center" vertical="top" wrapText="1"/>
      <protection/>
    </xf>
    <xf numFmtId="49" fontId="14" fillId="0" borderId="16" xfId="63" applyNumberFormat="1" applyFont="1" applyBorder="1" applyAlignment="1" applyProtection="1">
      <alignment horizontal="center" vertical="top" wrapText="1"/>
      <protection/>
    </xf>
    <xf numFmtId="49" fontId="15" fillId="0" borderId="16" xfId="63" applyNumberFormat="1" applyFont="1" applyBorder="1" applyAlignment="1" applyProtection="1">
      <alignment horizontal="center" vertical="top" wrapText="1"/>
      <protection/>
    </xf>
    <xf numFmtId="0" fontId="9" fillId="0" borderId="16" xfId="63" applyFont="1" applyBorder="1" applyAlignment="1">
      <alignment vertical="top" wrapText="1"/>
      <protection/>
    </xf>
    <xf numFmtId="0" fontId="9" fillId="0" borderId="16" xfId="63" applyFont="1" applyBorder="1" applyAlignment="1" applyProtection="1">
      <alignment vertical="top" wrapText="1"/>
      <protection/>
    </xf>
    <xf numFmtId="0" fontId="9" fillId="0" borderId="16" xfId="63" applyFont="1" applyBorder="1" applyAlignment="1" applyProtection="1">
      <alignment horizontal="center" vertical="top" wrapText="1"/>
      <protection/>
    </xf>
    <xf numFmtId="0" fontId="7" fillId="0" borderId="16" xfId="63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3" applyFont="1" applyBorder="1" applyAlignment="1">
      <alignment vertical="top"/>
      <protection/>
    </xf>
    <xf numFmtId="3" fontId="7" fillId="0" borderId="16" xfId="63" applyNumberFormat="1" applyFont="1" applyBorder="1" applyAlignment="1" applyProtection="1">
      <alignment horizontal="right" vertical="top" wrapText="1"/>
      <protection locked="0"/>
    </xf>
    <xf numFmtId="3" fontId="7" fillId="0" borderId="16" xfId="63" applyNumberFormat="1" applyFont="1" applyBorder="1" applyAlignment="1" applyProtection="1">
      <alignment horizontal="right" vertical="top"/>
      <protection locked="0"/>
    </xf>
    <xf numFmtId="0" fontId="16" fillId="0" borderId="16" xfId="63" applyFont="1" applyBorder="1" applyAlignment="1" applyProtection="1">
      <alignment horizontal="left" vertical="top" wrapText="1"/>
      <protection/>
    </xf>
    <xf numFmtId="0" fontId="8" fillId="0" borderId="16" xfId="63" applyFont="1" applyBorder="1" applyAlignment="1">
      <alignment horizontal="right" vertical="top" wrapText="1"/>
      <protection/>
    </xf>
    <xf numFmtId="0" fontId="8" fillId="0" borderId="16" xfId="63" applyFont="1" applyBorder="1" applyAlignment="1" applyProtection="1">
      <alignment horizontal="left" vertical="top" wrapText="1"/>
      <protection/>
    </xf>
    <xf numFmtId="0" fontId="8" fillId="0" borderId="0" xfId="63" applyFont="1" applyBorder="1" applyAlignment="1">
      <alignment horizontal="right" vertical="top" wrapText="1"/>
      <protection/>
    </xf>
    <xf numFmtId="49" fontId="7" fillId="0" borderId="0" xfId="63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 applyBorder="1" applyAlignment="1">
      <alignment vertical="top" wrapText="1"/>
      <protection/>
    </xf>
    <xf numFmtId="3" fontId="8" fillId="0" borderId="0" xfId="63" applyNumberFormat="1" applyFont="1" applyBorder="1" applyAlignment="1" applyProtection="1">
      <alignment vertical="top"/>
      <protection locked="0"/>
    </xf>
    <xf numFmtId="0" fontId="8" fillId="0" borderId="0" xfId="63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3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3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right" vertical="top" wrapText="1"/>
      <protection locked="0"/>
    </xf>
    <xf numFmtId="49" fontId="11" fillId="0" borderId="0" xfId="63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9" fillId="0" borderId="0" xfId="63" applyFont="1" applyAlignment="1">
      <alignment vertical="top" wrapText="1"/>
      <protection/>
    </xf>
    <xf numFmtId="49" fontId="7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horizontal="center" vertical="top" wrapText="1"/>
      <protection/>
    </xf>
    <xf numFmtId="49" fontId="15" fillId="0" borderId="0" xfId="63" applyNumberFormat="1" applyFont="1" applyBorder="1" applyAlignment="1">
      <alignment vertical="top" wrapText="1"/>
      <protection/>
    </xf>
    <xf numFmtId="49" fontId="11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0" fontId="18" fillId="0" borderId="0" xfId="65" applyFont="1" applyBorder="1" applyAlignment="1" applyProtection="1">
      <alignment horizontal="centerContinuous" vertical="center" wrapText="1"/>
      <protection locked="0"/>
    </xf>
    <xf numFmtId="0" fontId="19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horizontal="centerContinuous" wrapText="1"/>
      <protection locked="0"/>
    </xf>
    <xf numFmtId="0" fontId="19" fillId="0" borderId="0" xfId="65" applyFont="1" applyProtection="1">
      <alignment/>
      <protection locked="0"/>
    </xf>
    <xf numFmtId="0" fontId="19" fillId="0" borderId="0" xfId="65" applyFont="1">
      <alignment/>
      <protection/>
    </xf>
    <xf numFmtId="0" fontId="20" fillId="0" borderId="0" xfId="63" applyFont="1" applyBorder="1" applyAlignment="1" applyProtection="1">
      <alignment vertical="top" wrapText="1"/>
      <protection locked="0"/>
    </xf>
    <xf numFmtId="0" fontId="18" fillId="0" borderId="0" xfId="65" applyFont="1" applyAlignment="1" applyProtection="1">
      <alignment horizontal="centerContinuous"/>
      <protection locked="0"/>
    </xf>
    <xf numFmtId="0" fontId="19" fillId="0" borderId="0" xfId="65" applyFont="1" applyAlignment="1" applyProtection="1">
      <alignment wrapText="1"/>
      <protection locked="0"/>
    </xf>
    <xf numFmtId="0" fontId="20" fillId="0" borderId="0" xfId="63" applyFont="1" applyBorder="1" applyAlignment="1" applyProtection="1">
      <alignment horizontal="centerContinuous" vertical="top"/>
      <protection locked="0"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7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wrapText="1"/>
      <protection/>
    </xf>
    <xf numFmtId="0" fontId="18" fillId="0" borderId="21" xfId="65" applyFont="1" applyBorder="1" applyAlignment="1">
      <alignment horizontal="center" wrapText="1"/>
      <protection/>
    </xf>
    <xf numFmtId="0" fontId="18" fillId="0" borderId="16" xfId="65" applyFont="1" applyBorder="1" applyAlignment="1">
      <alignment horizontal="center"/>
      <protection/>
    </xf>
    <xf numFmtId="0" fontId="18" fillId="0" borderId="16" xfId="65" applyFont="1" applyBorder="1" applyAlignment="1">
      <alignment vertical="center" wrapText="1"/>
      <protection/>
    </xf>
    <xf numFmtId="3" fontId="18" fillId="0" borderId="16" xfId="65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5" applyNumberFormat="1" applyFont="1" applyBorder="1" applyAlignment="1" applyProtection="1">
      <alignment vertical="center"/>
      <protection locked="0"/>
    </xf>
    <xf numFmtId="0" fontId="19" fillId="0" borderId="16" xfId="65" applyFont="1" applyBorder="1" applyAlignment="1">
      <alignment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3" borderId="16" xfId="65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5" applyNumberFormat="1" applyFont="1" applyBorder="1">
      <alignment/>
      <protection/>
    </xf>
    <xf numFmtId="3" fontId="19" fillId="0" borderId="16" xfId="65" applyNumberFormat="1" applyFont="1" applyBorder="1" applyProtection="1">
      <alignment/>
      <protection/>
    </xf>
    <xf numFmtId="0" fontId="19" fillId="0" borderId="0" xfId="65" applyFont="1" applyProtection="1">
      <alignment/>
      <protection/>
    </xf>
    <xf numFmtId="0" fontId="19" fillId="0" borderId="16" xfId="65" applyFont="1" applyBorder="1" applyAlignment="1">
      <alignment horizontal="left" vertical="center" wrapText="1"/>
      <protection/>
    </xf>
    <xf numFmtId="0" fontId="19" fillId="0" borderId="16" xfId="65" applyFont="1" applyBorder="1" applyAlignment="1">
      <alignment horizontal="center" vertical="center" wrapText="1"/>
      <protection/>
    </xf>
    <xf numFmtId="3" fontId="19" fillId="34" borderId="16" xfId="65" applyNumberFormat="1" applyFont="1" applyFill="1" applyBorder="1" applyProtection="1">
      <alignment/>
      <protection locked="0"/>
    </xf>
    <xf numFmtId="0" fontId="22" fillId="0" borderId="16" xfId="65" applyFont="1" applyBorder="1" applyAlignment="1">
      <alignment horizontal="right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>
      <alignment horizontal="center" vertical="center" wrapText="1"/>
      <protection/>
    </xf>
    <xf numFmtId="0" fontId="22" fillId="0" borderId="16" xfId="65" applyFont="1" applyBorder="1" applyAlignment="1" applyProtection="1">
      <alignment horizontal="right" vertical="center" wrapText="1"/>
      <protection/>
    </xf>
    <xf numFmtId="0" fontId="22" fillId="0" borderId="16" xfId="65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left" vertical="center" wrapText="1"/>
      <protection/>
    </xf>
    <xf numFmtId="3" fontId="19" fillId="0" borderId="16" xfId="65" applyNumberFormat="1" applyFont="1" applyFill="1" applyBorder="1">
      <alignment/>
      <protection/>
    </xf>
    <xf numFmtId="0" fontId="18" fillId="0" borderId="16" xfId="65" applyFont="1" applyBorder="1" applyAlignment="1" applyProtection="1">
      <alignment horizontal="left" vertical="center" wrapText="1"/>
      <protection/>
    </xf>
    <xf numFmtId="0" fontId="18" fillId="0" borderId="16" xfId="65" applyFont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center" vertical="center" wrapText="1"/>
      <protection/>
    </xf>
    <xf numFmtId="49" fontId="22" fillId="0" borderId="16" xfId="65" applyNumberFormat="1" applyFont="1" applyBorder="1" applyAlignment="1">
      <alignment horizontal="center" vertical="center" wrapText="1"/>
      <protection/>
    </xf>
    <xf numFmtId="3" fontId="18" fillId="0" borderId="16" xfId="65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5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5" applyNumberFormat="1" applyFont="1" applyFill="1" applyBorder="1" applyProtection="1">
      <alignment/>
      <protection/>
    </xf>
    <xf numFmtId="49" fontId="18" fillId="0" borderId="16" xfId="65" applyNumberFormat="1" applyFont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right" vertical="center" wrapText="1"/>
      <protection/>
    </xf>
    <xf numFmtId="0" fontId="18" fillId="0" borderId="16" xfId="65" applyFont="1" applyBorder="1" applyAlignment="1" applyProtection="1">
      <alignment horizontal="right" vertical="center" wrapText="1"/>
      <protection/>
    </xf>
    <xf numFmtId="49" fontId="7" fillId="0" borderId="0" xfId="63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3" applyNumberFormat="1" applyFont="1" applyBorder="1" applyAlignment="1">
      <alignment horizontal="left" vertical="top" wrapText="1"/>
      <protection/>
    </xf>
    <xf numFmtId="1" fontId="7" fillId="0" borderId="0" xfId="63" applyNumberFormat="1" applyFont="1" applyBorder="1" applyAlignment="1" applyProtection="1">
      <alignment horizontal="left" vertical="top" wrapText="1"/>
      <protection locked="0"/>
    </xf>
    <xf numFmtId="3" fontId="8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3" applyFont="1" applyBorder="1" applyAlignment="1" applyProtection="1">
      <alignment horizontal="left" vertical="top"/>
      <protection locked="0"/>
    </xf>
    <xf numFmtId="0" fontId="20" fillId="0" borderId="0" xfId="63" applyFont="1" applyBorder="1" applyAlignment="1" applyProtection="1">
      <alignment horizontal="right" vertical="top" wrapText="1"/>
      <protection locked="0"/>
    </xf>
    <xf numFmtId="0" fontId="21" fillId="0" borderId="0" xfId="63" applyFont="1" applyBorder="1" applyAlignment="1" applyProtection="1">
      <alignment vertical="top"/>
      <protection locked="0"/>
    </xf>
    <xf numFmtId="0" fontId="19" fillId="0" borderId="0" xfId="65" applyFont="1" applyAlignment="1" applyProtection="1">
      <alignment/>
      <protection locked="0"/>
    </xf>
    <xf numFmtId="0" fontId="19" fillId="0" borderId="0" xfId="65" applyFont="1" applyAlignment="1">
      <alignment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8" fillId="0" borderId="0" xfId="63" applyFont="1" applyBorder="1" applyAlignment="1" applyProtection="1">
      <alignment horizontal="center" vertical="top" wrapText="1"/>
      <protection locked="0"/>
    </xf>
    <xf numFmtId="0" fontId="15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10" fillId="0" borderId="0" xfId="63" applyFont="1" applyAlignment="1" applyProtection="1">
      <alignment horizontal="right" vertical="top"/>
      <protection locked="0"/>
    </xf>
    <xf numFmtId="0" fontId="8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5" fillId="0" borderId="0" xfId="65" applyFont="1" applyAlignment="1" applyProtection="1">
      <alignment horizontal="right"/>
      <protection/>
    </xf>
    <xf numFmtId="0" fontId="15" fillId="0" borderId="16" xfId="64" applyFont="1" applyBorder="1" applyAlignment="1" applyProtection="1">
      <alignment horizontal="center" vertical="center" wrapText="1"/>
      <protection/>
    </xf>
    <xf numFmtId="0" fontId="15" fillId="0" borderId="16" xfId="64" applyFont="1" applyBorder="1" applyAlignment="1" applyProtection="1">
      <alignment horizontal="center" wrapText="1"/>
      <protection/>
    </xf>
    <xf numFmtId="0" fontId="14" fillId="0" borderId="16" xfId="64" applyFont="1" applyBorder="1" applyAlignment="1" applyProtection="1">
      <alignment wrapText="1"/>
      <protection/>
    </xf>
    <xf numFmtId="3" fontId="9" fillId="0" borderId="16" xfId="64" applyNumberFormat="1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wrapText="1"/>
      <protection/>
    </xf>
    <xf numFmtId="0" fontId="9" fillId="0" borderId="16" xfId="64" applyFont="1" applyBorder="1" applyAlignment="1" applyProtection="1">
      <alignment horizontal="center" wrapText="1"/>
      <protection/>
    </xf>
    <xf numFmtId="3" fontId="9" fillId="33" borderId="16" xfId="64" applyNumberFormat="1" applyFont="1" applyFill="1" applyBorder="1" applyAlignment="1" applyProtection="1">
      <alignment wrapText="1"/>
      <protection locked="0"/>
    </xf>
    <xf numFmtId="0" fontId="14" fillId="0" borderId="16" xfId="64" applyFont="1" applyBorder="1" applyAlignment="1" applyProtection="1">
      <alignment horizontal="right" wrapText="1"/>
      <protection/>
    </xf>
    <xf numFmtId="0" fontId="14" fillId="0" borderId="16" xfId="64" applyFont="1" applyBorder="1" applyAlignment="1" applyProtection="1">
      <alignment horizontal="center" wrapText="1"/>
      <protection/>
    </xf>
    <xf numFmtId="0" fontId="15" fillId="0" borderId="16" xfId="64" applyFont="1" applyBorder="1" applyAlignment="1" applyProtection="1">
      <alignment horizontal="right" wrapText="1"/>
      <protection/>
    </xf>
    <xf numFmtId="0" fontId="24" fillId="0" borderId="16" xfId="64" applyFont="1" applyBorder="1" applyAlignment="1" applyProtection="1">
      <alignment wrapText="1"/>
      <protection/>
    </xf>
    <xf numFmtId="0" fontId="14" fillId="0" borderId="16" xfId="64" applyFont="1" applyBorder="1" applyAlignment="1" applyProtection="1">
      <alignment horizontal="left" wrapText="1"/>
      <protection/>
    </xf>
    <xf numFmtId="0" fontId="19" fillId="0" borderId="0" xfId="64" applyFont="1" applyBorder="1" applyAlignment="1" applyProtection="1">
      <alignment wrapText="1"/>
      <protection/>
    </xf>
    <xf numFmtId="0" fontId="14" fillId="0" borderId="0" xfId="64" applyFont="1" applyBorder="1" applyAlignment="1" applyProtection="1">
      <alignment horizontal="left" wrapText="1"/>
      <protection locked="0"/>
    </xf>
    <xf numFmtId="0" fontId="15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8" fillId="0" borderId="0" xfId="64" applyFont="1" applyAlignment="1" applyProtection="1">
      <alignment horizontal="left"/>
      <protection locked="0"/>
    </xf>
    <xf numFmtId="0" fontId="15" fillId="0" borderId="0" xfId="64" applyFont="1" applyAlignment="1" applyProtection="1">
      <alignment horizontal="right"/>
      <protection locked="0"/>
    </xf>
    <xf numFmtId="0" fontId="8" fillId="0" borderId="0" xfId="64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3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2" applyNumberFormat="1" applyFont="1" applyAlignment="1" applyProtection="1">
      <alignment horizontal="left"/>
      <protection locked="0"/>
    </xf>
    <xf numFmtId="0" fontId="7" fillId="0" borderId="0" xfId="62" applyFont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26" fillId="0" borderId="0" xfId="62" applyFont="1" applyAlignment="1" applyProtection="1">
      <alignment horizontal="right"/>
      <protection locked="0"/>
    </xf>
    <xf numFmtId="0" fontId="21" fillId="0" borderId="0" xfId="62" applyFont="1" applyProtection="1">
      <alignment/>
      <protection locked="0"/>
    </xf>
    <xf numFmtId="0" fontId="21" fillId="0" borderId="0" xfId="62" applyFont="1" applyProtection="1">
      <alignment/>
      <protection/>
    </xf>
    <xf numFmtId="0" fontId="8" fillId="0" borderId="0" xfId="62" applyFont="1" applyProtection="1">
      <alignment/>
      <protection locked="0"/>
    </xf>
    <xf numFmtId="0" fontId="8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 locked="0"/>
    </xf>
    <xf numFmtId="0" fontId="21" fillId="0" borderId="0" xfId="62" applyFont="1" applyBorder="1" applyProtection="1">
      <alignment/>
      <protection/>
    </xf>
    <xf numFmtId="0" fontId="8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7" fillId="0" borderId="0" xfId="62" applyFont="1" applyBorder="1" applyProtection="1">
      <alignment/>
      <protection/>
    </xf>
    <xf numFmtId="0" fontId="8" fillId="0" borderId="16" xfId="62" applyFont="1" applyBorder="1" applyAlignment="1" applyProtection="1">
      <alignment horizontal="left" vertical="center" wrapText="1"/>
      <protection/>
    </xf>
    <xf numFmtId="3" fontId="8" fillId="0" borderId="16" xfId="62" applyNumberFormat="1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3" fontId="8" fillId="0" borderId="19" xfId="62" applyNumberFormat="1" applyFont="1" applyBorder="1" applyAlignment="1" applyProtection="1">
      <alignment horizontal="center" vertical="center" wrapText="1"/>
      <protection/>
    </xf>
    <xf numFmtId="0" fontId="7" fillId="0" borderId="18" xfId="62" applyFont="1" applyBorder="1" applyAlignment="1" applyProtection="1">
      <alignment horizontal="left" vertical="center"/>
      <protection/>
    </xf>
    <xf numFmtId="3" fontId="7" fillId="36" borderId="17" xfId="62" applyNumberFormat="1" applyFont="1" applyFill="1" applyBorder="1" applyProtection="1">
      <alignment/>
      <protection locked="0"/>
    </xf>
    <xf numFmtId="3" fontId="8" fillId="36" borderId="16" xfId="6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2" applyFont="1" applyBorder="1" applyAlignment="1" applyProtection="1">
      <alignment vertical="center" wrapText="1"/>
      <protection/>
    </xf>
    <xf numFmtId="3" fontId="7" fillId="33" borderId="16" xfId="62" applyNumberFormat="1" applyFont="1" applyFill="1" applyBorder="1" applyProtection="1">
      <alignment/>
      <protection locked="0"/>
    </xf>
    <xf numFmtId="3" fontId="7" fillId="33" borderId="19" xfId="62" applyNumberFormat="1" applyFont="1" applyFill="1" applyBorder="1" applyProtection="1">
      <alignment/>
      <protection locked="0"/>
    </xf>
    <xf numFmtId="0" fontId="7" fillId="0" borderId="21" xfId="62" applyFont="1" applyBorder="1" applyAlignment="1" applyProtection="1">
      <alignment horizontal="left" vertical="center"/>
      <protection/>
    </xf>
    <xf numFmtId="3" fontId="7" fillId="36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horizontal="left" vertical="center" wrapText="1"/>
      <protection/>
    </xf>
    <xf numFmtId="49" fontId="7" fillId="0" borderId="16" xfId="63" applyNumberFormat="1" applyFont="1" applyFill="1" applyBorder="1" applyAlignment="1" applyProtection="1">
      <alignment horizontal="center" vertical="top" wrapText="1"/>
      <protection/>
    </xf>
    <xf numFmtId="3" fontId="7" fillId="33" borderId="16" xfId="62" applyNumberFormat="1" applyFont="1" applyFill="1" applyBorder="1" applyAlignment="1" applyProtection="1">
      <alignment vertical="center"/>
      <protection locked="0"/>
    </xf>
    <xf numFmtId="3" fontId="7" fillId="34" borderId="16" xfId="62" applyNumberFormat="1" applyFont="1" applyFill="1" applyBorder="1" applyProtection="1">
      <alignment/>
      <protection locked="0"/>
    </xf>
    <xf numFmtId="0" fontId="7" fillId="0" borderId="16" xfId="62" applyFont="1" applyBorder="1" applyAlignment="1" applyProtection="1">
      <alignment wrapText="1"/>
      <protection/>
    </xf>
    <xf numFmtId="3" fontId="7" fillId="0" borderId="16" xfId="62" applyNumberFormat="1" applyFont="1" applyBorder="1" applyProtection="1">
      <alignment/>
      <protection/>
    </xf>
    <xf numFmtId="0" fontId="7" fillId="0" borderId="16" xfId="62" applyFont="1" applyBorder="1" applyAlignment="1" applyProtection="1">
      <alignment horizontal="left" vertical="center" wrapText="1"/>
      <protection/>
    </xf>
    <xf numFmtId="49" fontId="11" fillId="0" borderId="16" xfId="63" applyNumberFormat="1" applyFont="1" applyFill="1" applyBorder="1" applyAlignment="1" applyProtection="1">
      <alignment horizontal="center" vertical="top" wrapText="1"/>
      <protection/>
    </xf>
    <xf numFmtId="0" fontId="7" fillId="0" borderId="16" xfId="62" applyFont="1" applyBorder="1" applyAlignment="1" applyProtection="1">
      <alignment wrapText="1"/>
      <protection/>
    </xf>
    <xf numFmtId="0" fontId="7" fillId="0" borderId="16" xfId="62" applyFont="1" applyBorder="1" applyProtection="1">
      <alignment/>
      <protection locked="0"/>
    </xf>
    <xf numFmtId="3" fontId="11" fillId="36" borderId="16" xfId="62" applyNumberFormat="1" applyFont="1" applyFill="1" applyBorder="1" applyProtection="1">
      <alignment/>
      <protection locked="0"/>
    </xf>
    <xf numFmtId="0" fontId="27" fillId="0" borderId="0" xfId="62" applyFont="1" applyBorder="1" applyProtection="1">
      <alignment/>
      <protection/>
    </xf>
    <xf numFmtId="3" fontId="21" fillId="33" borderId="0" xfId="62" applyNumberFormat="1" applyFont="1" applyFill="1" applyBorder="1" applyProtection="1">
      <alignment/>
      <protection locked="0"/>
    </xf>
    <xf numFmtId="49" fontId="7" fillId="0" borderId="16" xfId="62" applyNumberFormat="1" applyFont="1" applyBorder="1" applyAlignment="1" applyProtection="1">
      <alignment horizontal="left"/>
      <protection locked="0"/>
    </xf>
    <xf numFmtId="3" fontId="7" fillId="36" borderId="16" xfId="62" applyNumberFormat="1" applyFont="1" applyFill="1" applyBorder="1" applyAlignment="1" applyProtection="1">
      <alignment wrapText="1"/>
      <protection locked="0"/>
    </xf>
    <xf numFmtId="0" fontId="7" fillId="0" borderId="16" xfId="62" applyFont="1" applyBorder="1" applyAlignment="1" applyProtection="1">
      <alignment wrapText="1"/>
      <protection locked="0"/>
    </xf>
    <xf numFmtId="49" fontId="7" fillId="0" borderId="16" xfId="62" applyNumberFormat="1" applyFont="1" applyBorder="1" applyAlignment="1" applyProtection="1">
      <alignment horizontal="center"/>
      <protection/>
    </xf>
    <xf numFmtId="49" fontId="11" fillId="0" borderId="16" xfId="62" applyNumberFormat="1" applyFont="1" applyBorder="1" applyAlignment="1" applyProtection="1">
      <alignment horizontal="center"/>
      <protection/>
    </xf>
    <xf numFmtId="49" fontId="8" fillId="0" borderId="16" xfId="62" applyNumberFormat="1" applyFont="1" applyBorder="1" applyAlignment="1" applyProtection="1">
      <alignment horizontal="center"/>
      <protection/>
    </xf>
    <xf numFmtId="0" fontId="8" fillId="0" borderId="16" xfId="63" applyFont="1" applyBorder="1" applyAlignment="1" applyProtection="1">
      <alignment horizontal="right" vertical="top" wrapText="1"/>
      <protection/>
    </xf>
    <xf numFmtId="3" fontId="7" fillId="0" borderId="16" xfId="62" applyNumberFormat="1" applyFont="1" applyFill="1" applyBorder="1" applyProtection="1">
      <alignment/>
      <protection/>
    </xf>
    <xf numFmtId="0" fontId="8" fillId="0" borderId="0" xfId="62" applyFont="1" applyProtection="1">
      <alignment/>
      <protection/>
    </xf>
    <xf numFmtId="0" fontId="7" fillId="0" borderId="0" xfId="62" applyFont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28" fillId="0" borderId="0" xfId="62" applyFont="1" applyAlignment="1" applyProtection="1">
      <alignment wrapText="1"/>
      <protection/>
    </xf>
    <xf numFmtId="0" fontId="7" fillId="0" borderId="0" xfId="62" applyFont="1" applyBorder="1" applyAlignment="1" applyProtection="1">
      <alignment wrapText="1"/>
      <protection locked="0"/>
    </xf>
    <xf numFmtId="0" fontId="7" fillId="0" borderId="0" xfId="62" applyFont="1" applyBorder="1" applyAlignment="1" applyProtection="1">
      <alignment horizontal="right" wrapText="1"/>
      <protection locked="0"/>
    </xf>
    <xf numFmtId="0" fontId="8" fillId="0" borderId="0" xfId="63" applyFont="1" applyBorder="1" applyAlignment="1" applyProtection="1">
      <alignment vertical="top"/>
      <protection locked="0"/>
    </xf>
    <xf numFmtId="0" fontId="18" fillId="0" borderId="0" xfId="65" applyFont="1" applyAlignment="1" applyProtection="1">
      <alignment horizontal="left"/>
      <protection locked="0"/>
    </xf>
    <xf numFmtId="0" fontId="30" fillId="0" borderId="0" xfId="64" applyFont="1" applyAlignment="1" applyProtection="1">
      <alignment wrapText="1"/>
      <protection/>
    </xf>
    <xf numFmtId="0" fontId="3" fillId="0" borderId="0" xfId="64" applyFont="1" applyAlignment="1" applyProtection="1">
      <alignment wrapText="1"/>
      <protection/>
    </xf>
    <xf numFmtId="0" fontId="3" fillId="0" borderId="0" xfId="64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30" fillId="0" borderId="0" xfId="64" applyFont="1" applyAlignment="1" applyProtection="1">
      <alignment wrapText="1"/>
      <protection locked="0"/>
    </xf>
    <xf numFmtId="0" fontId="3" fillId="0" borderId="0" xfId="64" applyFont="1" applyAlignment="1" applyProtection="1">
      <alignment wrapText="1"/>
      <protection locked="0"/>
    </xf>
    <xf numFmtId="0" fontId="3" fillId="0" borderId="0" xfId="64" applyFont="1" applyFill="1" applyAlignment="1" applyProtection="1">
      <alignment wrapText="1"/>
      <protection locked="0"/>
    </xf>
    <xf numFmtId="0" fontId="21" fillId="0" borderId="16" xfId="0" applyFont="1" applyBorder="1" applyAlignment="1">
      <alignment horizontal="left" vertical="center"/>
    </xf>
    <xf numFmtId="0" fontId="8" fillId="0" borderId="18" xfId="63" applyFont="1" applyBorder="1" applyAlignment="1">
      <alignment horizontal="center" vertical="top" wrapText="1"/>
      <protection/>
    </xf>
    <xf numFmtId="0" fontId="8" fillId="0" borderId="21" xfId="63" applyFont="1" applyBorder="1" applyAlignment="1">
      <alignment horizontal="center" vertical="top" wrapText="1"/>
      <protection/>
    </xf>
    <xf numFmtId="0" fontId="8" fillId="0" borderId="0" xfId="63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31" fillId="0" borderId="0" xfId="64" applyFont="1" applyAlignment="1" applyProtection="1">
      <alignment horizontal="left" wrapText="1"/>
      <protection locked="0"/>
    </xf>
    <xf numFmtId="0" fontId="8" fillId="0" borderId="0" xfId="63" applyFont="1" applyBorder="1" applyAlignment="1" applyProtection="1">
      <alignment horizontal="center" wrapText="1"/>
      <protection locked="0"/>
    </xf>
    <xf numFmtId="0" fontId="31" fillId="0" borderId="0" xfId="64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0" xfId="63" applyFont="1" applyBorder="1" applyAlignment="1" applyProtection="1">
      <alignment vertical="top"/>
      <protection locked="0"/>
    </xf>
    <xf numFmtId="0" fontId="7" fillId="0" borderId="18" xfId="62" applyFont="1" applyBorder="1" applyAlignment="1" applyProtection="1">
      <alignment wrapText="1"/>
      <protection/>
    </xf>
    <xf numFmtId="0" fontId="7" fillId="0" borderId="21" xfId="62" applyFont="1" applyBorder="1" applyAlignment="1" applyProtection="1">
      <alignment wrapText="1"/>
      <protection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6" xfId="62" applyFont="1" applyBorder="1" applyAlignment="1" applyProtection="1">
      <alignment/>
      <protection/>
    </xf>
    <xf numFmtId="0" fontId="25" fillId="0" borderId="21" xfId="62" applyBorder="1" applyProtection="1">
      <alignment/>
      <protection/>
    </xf>
    <xf numFmtId="49" fontId="7" fillId="0" borderId="0" xfId="62" applyNumberFormat="1" applyFont="1" applyBorder="1" applyAlignment="1" applyProtection="1">
      <alignment horizontal="left" wrapText="1"/>
      <protection/>
    </xf>
    <xf numFmtId="0" fontId="7" fillId="0" borderId="0" xfId="62" applyFont="1" applyBorder="1" applyAlignment="1" applyProtection="1">
      <alignment horizontal="center" wrapText="1"/>
      <protection locked="0"/>
    </xf>
    <xf numFmtId="0" fontId="28" fillId="0" borderId="0" xfId="62" applyFont="1" applyAlignment="1" applyProtection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 t="s">
        <v>530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 t="s">
        <v>532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 t="s">
        <v>531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526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/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518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520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523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524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/>
    </row>
    <row r="24" spans="1:2" ht="15.75">
      <c r="A24" s="18" t="s">
        <v>18</v>
      </c>
      <c r="B24" s="17" t="s">
        <v>520</v>
      </c>
    </row>
    <row r="25" spans="1:2" ht="15.75">
      <c r="A25" s="18" t="s">
        <v>19</v>
      </c>
      <c r="B25" s="19" t="s">
        <v>521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7">
      <selection activeCell="O29" sqref="O29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51" t="str">
        <f>CONCATENATE("Име на отчитащото се предприятие: ",Начална!pdeName)</f>
        <v>Име на отчитащото се предприятие: Улпина АДСИЦ - в ликвидация</v>
      </c>
      <c r="B3" s="351"/>
      <c r="C3" s="351"/>
      <c r="D3" s="351"/>
      <c r="E3" s="31"/>
      <c r="F3" s="340" t="s">
        <v>517</v>
      </c>
      <c r="G3" s="31"/>
      <c r="H3" s="32"/>
      <c r="I3" s="33" t="str">
        <f>CONCATENATE("ЕИК: ",Начална!pdeManager)</f>
        <v>ЕИК: 175276565</v>
      </c>
      <c r="J3" s="27"/>
      <c r="L3" s="28"/>
    </row>
    <row r="4" spans="1:12" ht="14.25">
      <c r="A4" s="352" t="str">
        <f>CONCATENATE("Отчетен период: от ",TEXT(Начална!B8,"dd.mm.yyyy")," г. до ",TEXT(Начална!B9,"dd.mm.yyyy")," г.")</f>
        <v>Отчетен период: от 01.01.2018 г. до 30.09.2018 г.</v>
      </c>
      <c r="B4" s="352"/>
      <c r="C4" s="352"/>
      <c r="D4" s="352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9" t="s">
        <v>28</v>
      </c>
      <c r="G7" s="38"/>
      <c r="H7" s="39" t="s">
        <v>26</v>
      </c>
      <c r="I7" s="40" t="s">
        <v>27</v>
      </c>
      <c r="J7" s="41"/>
      <c r="K7" s="42"/>
      <c r="L7" s="349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50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50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/>
      <c r="J12" s="64"/>
      <c r="K12" s="63">
        <f>I12+J12</f>
        <v>0</v>
      </c>
      <c r="L12" s="64">
        <v>650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0</v>
      </c>
      <c r="J16" s="75">
        <f>J15+J12</f>
        <v>0</v>
      </c>
      <c r="K16" s="75">
        <f>K15+K12</f>
        <v>0</v>
      </c>
      <c r="L16" s="75">
        <f>L15+L12</f>
        <v>650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>
        <v>-6</v>
      </c>
      <c r="J18" s="78"/>
      <c r="K18" s="63">
        <f>I18+J18</f>
        <v>-6</v>
      </c>
      <c r="L18" s="79">
        <v>-39</v>
      </c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/>
      <c r="D19" s="81"/>
      <c r="E19" s="63">
        <f t="shared" si="0"/>
        <v>0</v>
      </c>
      <c r="F19" s="70"/>
      <c r="G19" s="77" t="s">
        <v>69</v>
      </c>
      <c r="H19" s="74" t="s">
        <v>70</v>
      </c>
      <c r="I19" s="78"/>
      <c r="J19" s="78"/>
      <c r="K19" s="63">
        <f>I19+J19</f>
        <v>0</v>
      </c>
      <c r="L19" s="79"/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/>
      <c r="J22" s="64"/>
      <c r="K22" s="90">
        <f>I22+J22</f>
        <v>0</v>
      </c>
      <c r="L22" s="64"/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7</v>
      </c>
      <c r="J23" s="78"/>
      <c r="K23" s="90">
        <f>I23+J23</f>
        <v>7</v>
      </c>
      <c r="L23" s="78">
        <v>194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7</v>
      </c>
      <c r="J24" s="75">
        <f>J23+J22</f>
        <v>0</v>
      </c>
      <c r="K24" s="75">
        <f>K23+K22</f>
        <v>7</v>
      </c>
      <c r="L24" s="75">
        <f>L23+L22</f>
        <v>194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5" t="s">
        <v>88</v>
      </c>
      <c r="H26" s="96" t="s">
        <v>89</v>
      </c>
      <c r="I26" s="75">
        <f>I24+I18+I16+I19</f>
        <v>1</v>
      </c>
      <c r="J26" s="75">
        <f>J24+J18+J16+J19</f>
        <v>0</v>
      </c>
      <c r="K26" s="75">
        <f>K24+K18+K16+K19</f>
        <v>1</v>
      </c>
      <c r="L26" s="75">
        <f>L24+L18+L16+L19</f>
        <v>805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/>
      <c r="E27" s="63">
        <f t="shared" si="0"/>
        <v>0</v>
      </c>
      <c r="F27" s="61"/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/>
      <c r="D30" s="68"/>
      <c r="E30" s="63">
        <f t="shared" si="0"/>
        <v>0</v>
      </c>
      <c r="F30" s="68"/>
      <c r="G30" s="100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100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100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100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/>
      <c r="E34" s="63">
        <f t="shared" si="0"/>
        <v>0</v>
      </c>
      <c r="F34" s="64"/>
      <c r="G34" s="65" t="s">
        <v>117</v>
      </c>
      <c r="H34" s="66" t="s">
        <v>118</v>
      </c>
      <c r="I34" s="64"/>
      <c r="J34" s="64"/>
      <c r="K34" s="63">
        <f t="shared" si="1"/>
        <v>0</v>
      </c>
      <c r="L34" s="64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/>
      <c r="J35" s="64"/>
      <c r="K35" s="63">
        <f t="shared" si="1"/>
        <v>0</v>
      </c>
      <c r="L35" s="64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125</v>
      </c>
      <c r="H36" s="66" t="s">
        <v>126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/>
      <c r="J38" s="64"/>
      <c r="K38" s="63">
        <f t="shared" si="1"/>
        <v>0</v>
      </c>
      <c r="L38" s="64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/>
      <c r="D39" s="103"/>
      <c r="E39" s="63">
        <f t="shared" si="0"/>
        <v>0</v>
      </c>
      <c r="F39" s="103"/>
      <c r="G39" s="100" t="s">
        <v>135</v>
      </c>
      <c r="H39" s="104" t="s">
        <v>136</v>
      </c>
      <c r="I39" s="64"/>
      <c r="J39" s="64"/>
      <c r="K39" s="63">
        <f t="shared" si="1"/>
        <v>0</v>
      </c>
      <c r="L39" s="64"/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5" t="s">
        <v>139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0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100" t="s">
        <v>146</v>
      </c>
      <c r="H43" s="66" t="s">
        <v>147</v>
      </c>
      <c r="I43" s="64"/>
      <c r="J43" s="64"/>
      <c r="K43" s="63">
        <f aca="true" t="shared" si="2" ref="K43:K50">I43+J43</f>
        <v>0</v>
      </c>
      <c r="L43" s="64">
        <v>1</v>
      </c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/>
      <c r="J46" s="64"/>
      <c r="K46" s="63">
        <f t="shared" si="2"/>
        <v>0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/>
      <c r="E47" s="63">
        <f t="shared" si="0"/>
        <v>0</v>
      </c>
      <c r="F47" s="68"/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100" t="s">
        <v>165</v>
      </c>
      <c r="H49" s="66" t="s">
        <v>166</v>
      </c>
      <c r="I49" s="64">
        <v>1</v>
      </c>
      <c r="J49" s="64"/>
      <c r="K49" s="63">
        <f t="shared" si="2"/>
        <v>1</v>
      </c>
      <c r="L49" s="64">
        <v>1</v>
      </c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100" t="s">
        <v>71</v>
      </c>
      <c r="H50" s="66" t="s">
        <v>169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1</v>
      </c>
      <c r="J51" s="75">
        <f>SUM(J43:J50)</f>
        <v>0</v>
      </c>
      <c r="K51" s="75">
        <f>SUM(K43:K50)</f>
        <v>1</v>
      </c>
      <c r="L51" s="75">
        <f>SUM(L43:L50)</f>
        <v>2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/>
      <c r="D52" s="68"/>
      <c r="E52" s="63">
        <f t="shared" si="0"/>
        <v>0</v>
      </c>
      <c r="F52" s="68">
        <v>4</v>
      </c>
      <c r="G52" s="97" t="s">
        <v>175</v>
      </c>
      <c r="H52" s="74" t="s">
        <v>176</v>
      </c>
      <c r="I52" s="75">
        <f>I40+I51</f>
        <v>1</v>
      </c>
      <c r="J52" s="75">
        <f>J40+J51</f>
        <v>0</v>
      </c>
      <c r="K52" s="75">
        <f>K40+K51</f>
        <v>1</v>
      </c>
      <c r="L52" s="75">
        <f>L40+L51</f>
        <v>2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0</v>
      </c>
      <c r="D53" s="88">
        <f>SUM(D47:D52)</f>
        <v>0</v>
      </c>
      <c r="E53" s="63">
        <f t="shared" si="0"/>
        <v>0</v>
      </c>
      <c r="F53" s="88">
        <f>SUM(F47:F52)</f>
        <v>4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/>
      <c r="D67" s="64"/>
      <c r="E67" s="63">
        <f t="shared" si="0"/>
        <v>0</v>
      </c>
      <c r="F67" s="64">
        <v>1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2</v>
      </c>
      <c r="D68" s="64"/>
      <c r="E68" s="63">
        <f t="shared" si="0"/>
        <v>2</v>
      </c>
      <c r="F68" s="64">
        <v>802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2</v>
      </c>
      <c r="D69" s="102">
        <f>D68+D67</f>
        <v>0</v>
      </c>
      <c r="E69" s="63">
        <f t="shared" si="0"/>
        <v>2</v>
      </c>
      <c r="F69" s="102">
        <f>F68+F67</f>
        <v>803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2</v>
      </c>
      <c r="D70" s="75">
        <f>D69+D65+D53+D44</f>
        <v>0</v>
      </c>
      <c r="E70" s="63">
        <f t="shared" si="0"/>
        <v>2</v>
      </c>
      <c r="F70" s="75">
        <f>F69+F65+F53+F44</f>
        <v>807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2</v>
      </c>
      <c r="D71" s="88">
        <f>D70+D36</f>
        <v>0</v>
      </c>
      <c r="E71" s="63">
        <f t="shared" si="0"/>
        <v>2</v>
      </c>
      <c r="F71" s="88">
        <f>F70+F36</f>
        <v>807</v>
      </c>
      <c r="G71" s="117" t="s">
        <v>209</v>
      </c>
      <c r="H71" s="96" t="s">
        <v>210</v>
      </c>
      <c r="I71" s="75">
        <f>I52+I26</f>
        <v>2</v>
      </c>
      <c r="J71" s="75">
        <f>J52+J26</f>
        <v>0</v>
      </c>
      <c r="K71" s="75">
        <f>K52+K26</f>
        <v>2</v>
      </c>
      <c r="L71" s="75">
        <f>L52+L26</f>
        <v>807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533</v>
      </c>
      <c r="B75" s="128"/>
      <c r="C75" s="129"/>
      <c r="D75" s="130" t="s">
        <v>211</v>
      </c>
      <c r="E75" s="130"/>
      <c r="F75" s="131" t="s">
        <v>527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C13" sqref="C13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Улпина АДСИЦ - в ликвидация</v>
      </c>
      <c r="B3" s="159"/>
      <c r="C3" s="160"/>
      <c r="D3" s="160" t="s">
        <v>517</v>
      </c>
      <c r="E3" s="161"/>
      <c r="F3" s="33" t="str">
        <f>bulstat</f>
        <v>ЕИК: 175276565</v>
      </c>
      <c r="G3" s="27"/>
      <c r="H3" s="27"/>
    </row>
    <row r="4" spans="1:8" ht="15">
      <c r="A4" s="159" t="str">
        <f>'справка №1-БАЛАНС'!A4:D4</f>
        <v>Отчетен период: от 01.01.2018 г. до 30.09.2018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/>
      <c r="D9" s="175"/>
      <c r="E9" s="176" t="s">
        <v>223</v>
      </c>
      <c r="F9" s="177" t="s">
        <v>224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12</v>
      </c>
      <c r="D10" s="175">
        <v>16</v>
      </c>
      <c r="E10" s="176" t="s">
        <v>227</v>
      </c>
      <c r="F10" s="177" t="s">
        <v>228</v>
      </c>
      <c r="G10" s="175"/>
      <c r="H10" s="175"/>
    </row>
    <row r="11" spans="1:8" ht="12.75">
      <c r="A11" s="173" t="s">
        <v>229</v>
      </c>
      <c r="B11" s="174" t="s">
        <v>230</v>
      </c>
      <c r="C11" s="175"/>
      <c r="D11" s="175">
        <v>1</v>
      </c>
      <c r="E11" s="176" t="s">
        <v>231</v>
      </c>
      <c r="F11" s="177" t="s">
        <v>232</v>
      </c>
      <c r="G11" s="175"/>
      <c r="H11" s="175"/>
    </row>
    <row r="12" spans="1:8" ht="12.75">
      <c r="A12" s="173" t="s">
        <v>233</v>
      </c>
      <c r="B12" s="174" t="s">
        <v>234</v>
      </c>
      <c r="C12" s="175"/>
      <c r="D12" s="175"/>
      <c r="E12" s="176" t="s">
        <v>235</v>
      </c>
      <c r="F12" s="177" t="s">
        <v>236</v>
      </c>
      <c r="G12" s="175"/>
      <c r="H12" s="175"/>
    </row>
    <row r="13" spans="1:8" ht="25.5">
      <c r="A13" s="173" t="s">
        <v>237</v>
      </c>
      <c r="B13" s="174" t="s">
        <v>238</v>
      </c>
      <c r="C13" s="175"/>
      <c r="D13" s="175"/>
      <c r="E13" s="176" t="s">
        <v>239</v>
      </c>
      <c r="F13" s="177" t="s">
        <v>240</v>
      </c>
      <c r="G13" s="175"/>
      <c r="H13" s="175"/>
    </row>
    <row r="14" spans="1:8" ht="12.75">
      <c r="A14" s="173" t="s">
        <v>241</v>
      </c>
      <c r="B14" s="174" t="s">
        <v>242</v>
      </c>
      <c r="C14" s="175"/>
      <c r="D14" s="175"/>
      <c r="E14" s="176" t="s">
        <v>243</v>
      </c>
      <c r="F14" s="177" t="s">
        <v>244</v>
      </c>
      <c r="G14" s="175">
        <v>49</v>
      </c>
      <c r="H14" s="175"/>
    </row>
    <row r="15" spans="1:8" ht="12.75">
      <c r="A15" s="173" t="s">
        <v>245</v>
      </c>
      <c r="B15" s="174" t="s">
        <v>246</v>
      </c>
      <c r="C15" s="175">
        <v>33</v>
      </c>
      <c r="D15" s="175">
        <v>22</v>
      </c>
      <c r="E15" s="181" t="s">
        <v>247</v>
      </c>
      <c r="F15" s="182" t="s">
        <v>248</v>
      </c>
      <c r="G15" s="183">
        <v>49</v>
      </c>
      <c r="H15" s="183"/>
    </row>
    <row r="16" spans="1:8" ht="12.75">
      <c r="A16" s="181" t="s">
        <v>249</v>
      </c>
      <c r="B16" s="174" t="s">
        <v>250</v>
      </c>
      <c r="C16" s="183"/>
      <c r="D16" s="183"/>
      <c r="E16" s="176" t="s">
        <v>251</v>
      </c>
      <c r="F16" s="182" t="s">
        <v>252</v>
      </c>
      <c r="G16" s="175"/>
      <c r="H16" s="175"/>
    </row>
    <row r="17" spans="1:18" ht="13.5">
      <c r="A17" s="176" t="s">
        <v>253</v>
      </c>
      <c r="B17" s="182" t="s">
        <v>254</v>
      </c>
      <c r="C17" s="175"/>
      <c r="D17" s="175"/>
      <c r="E17" s="184" t="s">
        <v>255</v>
      </c>
      <c r="F17" s="185" t="s">
        <v>256</v>
      </c>
      <c r="G17" s="178">
        <f>+G16+G14+G13+G9</f>
        <v>49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45</v>
      </c>
      <c r="D18" s="178">
        <f>SUM(D9:D15)+D17</f>
        <v>39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4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0</v>
      </c>
      <c r="H19" s="179">
        <f>+IF((D18-H17)&lt;0,0,(D18-H17))</f>
        <v>39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/>
      <c r="D20" s="175"/>
      <c r="E20" s="189" t="s">
        <v>265</v>
      </c>
      <c r="F20" s="193" t="s">
        <v>266</v>
      </c>
      <c r="G20" s="178">
        <f>IF((C19=0),(G19+C20),IF((C19-C20)&lt;0,C20-C19,0))</f>
        <v>0</v>
      </c>
      <c r="H20" s="178">
        <f>IF((D19=0),(H19+D20),IF((D19-D20)&lt;0,D20-D19,0))</f>
        <v>39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4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/>
      <c r="D24" s="175"/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/>
      <c r="D25" s="175"/>
      <c r="E25" s="176" t="s">
        <v>275</v>
      </c>
      <c r="F25" s="177" t="s">
        <v>276</v>
      </c>
      <c r="G25" s="175"/>
      <c r="H25" s="175"/>
    </row>
    <row r="26" spans="1:8" ht="12.75">
      <c r="A26" s="176" t="s">
        <v>277</v>
      </c>
      <c r="B26" s="177" t="s">
        <v>230</v>
      </c>
      <c r="C26" s="175"/>
      <c r="D26" s="175"/>
      <c r="E26" s="176" t="s">
        <v>278</v>
      </c>
      <c r="F26" s="177" t="s">
        <v>279</v>
      </c>
      <c r="G26" s="175"/>
      <c r="H26" s="175"/>
    </row>
    <row r="27" spans="1:8" ht="12.75">
      <c r="A27" s="176" t="s">
        <v>280</v>
      </c>
      <c r="B27" s="177" t="s">
        <v>281</v>
      </c>
      <c r="C27" s="175"/>
      <c r="D27" s="175"/>
      <c r="E27" s="176" t="s">
        <v>282</v>
      </c>
      <c r="F27" s="177" t="s">
        <v>283</v>
      </c>
      <c r="G27" s="175"/>
      <c r="H27" s="175"/>
    </row>
    <row r="28" spans="1:8" ht="12.75">
      <c r="A28" s="176" t="s">
        <v>284</v>
      </c>
      <c r="B28" s="177" t="s">
        <v>246</v>
      </c>
      <c r="C28" s="175"/>
      <c r="D28" s="175"/>
      <c r="E28" s="176" t="s">
        <v>285</v>
      </c>
      <c r="F28" s="177" t="s">
        <v>286</v>
      </c>
      <c r="G28" s="175"/>
      <c r="H28" s="175">
        <v>8</v>
      </c>
    </row>
    <row r="29" spans="1:8" ht="12.75">
      <c r="A29" s="176" t="s">
        <v>287</v>
      </c>
      <c r="B29" s="177" t="s">
        <v>234</v>
      </c>
      <c r="C29" s="183"/>
      <c r="D29" s="183"/>
      <c r="E29" s="176" t="s">
        <v>288</v>
      </c>
      <c r="F29" s="177" t="s">
        <v>289</v>
      </c>
      <c r="G29" s="183"/>
      <c r="H29" s="183"/>
    </row>
    <row r="30" spans="1:8" ht="12.75">
      <c r="A30" s="198" t="s">
        <v>290</v>
      </c>
      <c r="B30" s="177" t="s">
        <v>238</v>
      </c>
      <c r="C30" s="175"/>
      <c r="D30" s="175"/>
      <c r="E30" s="176" t="s">
        <v>291</v>
      </c>
      <c r="F30" s="177" t="s">
        <v>292</v>
      </c>
      <c r="G30" s="175"/>
      <c r="H30" s="175"/>
    </row>
    <row r="31" spans="1:18" ht="15.75" customHeight="1">
      <c r="A31" s="176" t="s">
        <v>293</v>
      </c>
      <c r="B31" s="177" t="s">
        <v>242</v>
      </c>
      <c r="C31" s="175"/>
      <c r="D31" s="175"/>
      <c r="E31" s="184" t="s">
        <v>294</v>
      </c>
      <c r="F31" s="199" t="s">
        <v>256</v>
      </c>
      <c r="G31" s="200">
        <f>+G24+G28+G30</f>
        <v>0</v>
      </c>
      <c r="H31" s="200">
        <f>+H24+H28+H30</f>
        <v>8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0</v>
      </c>
      <c r="D32" s="178">
        <f>SUM(D24:D28)+D30+D31</f>
        <v>0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8</v>
      </c>
      <c r="E33" s="191" t="s">
        <v>297</v>
      </c>
      <c r="F33" s="188" t="s">
        <v>262</v>
      </c>
      <c r="G33" s="202">
        <f>+IF((C32-G31)&lt;0,0,(C32-G31))</f>
        <v>0</v>
      </c>
      <c r="H33" s="202">
        <f>+IF((D32-H31)&lt;0,0,(D32-H31))</f>
        <v>0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/>
      <c r="D34" s="175"/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8</v>
      </c>
      <c r="E35" s="191" t="s">
        <v>300</v>
      </c>
      <c r="F35" s="203" t="s">
        <v>266</v>
      </c>
      <c r="G35" s="178">
        <f>IF((C33=0),(G33+C34),IF((C33-C34)&lt;0,C34-C33,0))</f>
        <v>0</v>
      </c>
      <c r="H35" s="178">
        <f>IF((D33=0),(H33+D34),IF((D33-D34)&lt;0,D34-D33,0))</f>
        <v>0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49</v>
      </c>
      <c r="D36" s="178">
        <f>+D35+D34+D32+D21+D20+D18</f>
        <v>47</v>
      </c>
      <c r="E36" s="205" t="s">
        <v>303</v>
      </c>
      <c r="F36" s="192" t="s">
        <v>304</v>
      </c>
      <c r="G36" s="179">
        <f>+G35+G31+G20+G17</f>
        <v>49</v>
      </c>
      <c r="H36" s="179">
        <f>+H35+H31+H20+H17</f>
        <v>47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533</v>
      </c>
      <c r="B39" s="212"/>
      <c r="C39" s="213" t="s">
        <v>211</v>
      </c>
      <c r="D39" s="214" t="s">
        <v>527</v>
      </c>
      <c r="E39" s="132" t="s">
        <v>516</v>
      </c>
      <c r="F39" s="215"/>
      <c r="G39" s="216" t="s">
        <v>212</v>
      </c>
      <c r="H39" s="217"/>
    </row>
    <row r="40" spans="1:8" ht="12.75">
      <c r="A40" s="212"/>
      <c r="B40" s="212"/>
      <c r="C40" s="213"/>
      <c r="D40" s="214"/>
      <c r="E40" s="132"/>
      <c r="F40" s="215"/>
      <c r="G40" s="216"/>
      <c r="H40" s="217"/>
    </row>
    <row r="41" spans="1:8" ht="15.75">
      <c r="A41" s="345" t="s">
        <v>405</v>
      </c>
      <c r="B41" s="212"/>
      <c r="C41" s="213"/>
      <c r="D41" s="214"/>
      <c r="E41" s="132"/>
      <c r="F41" s="215"/>
      <c r="G41" s="216"/>
      <c r="H41" s="217"/>
    </row>
    <row r="42" spans="1:8" ht="63.75">
      <c r="A42" s="161" t="s">
        <v>528</v>
      </c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5.75">
      <c r="A44" s="345"/>
      <c r="B44" s="346"/>
      <c r="C44" s="347"/>
      <c r="D44" s="347"/>
      <c r="E44" s="161"/>
      <c r="F44" s="161"/>
      <c r="G44" s="217"/>
      <c r="H44" s="217"/>
    </row>
    <row r="45" spans="1:8" ht="12.75">
      <c r="A45" s="353"/>
      <c r="B45" s="353"/>
      <c r="C45" s="353"/>
      <c r="D45" s="353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  <row r="49" spans="1:8" ht="12.75">
      <c r="A49" s="161"/>
      <c r="B49" s="161"/>
      <c r="C49" s="217"/>
      <c r="D49" s="217"/>
      <c r="E49" s="161"/>
      <c r="F49" s="161"/>
      <c r="G49" s="217"/>
      <c r="H49" s="217"/>
    </row>
    <row r="50" spans="1:8" ht="12.75">
      <c r="A50" s="161"/>
      <c r="B50" s="161"/>
      <c r="C50" s="217"/>
      <c r="D50" s="217"/>
      <c r="E50" s="161"/>
      <c r="F50" s="161"/>
      <c r="G50" s="217"/>
      <c r="H50" s="217"/>
    </row>
  </sheetData>
  <sheetProtection password="D554" sheet="1" objects="1" scenarios="1" insertRows="0"/>
  <mergeCells count="1">
    <mergeCell ref="A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B52" sqref="B52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Улпина АДСИЦ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01.01.2018 г. до 30.09.2018 г.</v>
      </c>
      <c r="B4" s="30"/>
      <c r="C4" s="225"/>
      <c r="D4" s="226" t="str">
        <f>bulstat</f>
        <v>ЕИК: 175276565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/>
      <c r="D10" s="236"/>
    </row>
    <row r="11" spans="1:4" ht="12.75">
      <c r="A11" s="234" t="s">
        <v>312</v>
      </c>
      <c r="B11" s="235" t="s">
        <v>313</v>
      </c>
      <c r="C11" s="236"/>
      <c r="D11" s="236"/>
    </row>
    <row r="12" spans="1:4" ht="12.75">
      <c r="A12" s="234" t="s">
        <v>314</v>
      </c>
      <c r="B12" s="235" t="s">
        <v>315</v>
      </c>
      <c r="C12" s="236"/>
      <c r="D12" s="236"/>
    </row>
    <row r="13" spans="1:4" ht="12.75">
      <c r="A13" s="234" t="s">
        <v>316</v>
      </c>
      <c r="B13" s="235" t="s">
        <v>317</v>
      </c>
      <c r="C13" s="236"/>
      <c r="D13" s="236"/>
    </row>
    <row r="14" spans="1:4" ht="12.75">
      <c r="A14" s="234" t="s">
        <v>318</v>
      </c>
      <c r="B14" s="235" t="s">
        <v>319</v>
      </c>
      <c r="C14" s="236"/>
      <c r="D14" s="236"/>
    </row>
    <row r="15" spans="1:4" ht="12.75">
      <c r="A15" s="234" t="s">
        <v>320</v>
      </c>
      <c r="B15" s="235" t="s">
        <v>321</v>
      </c>
      <c r="C15" s="236"/>
      <c r="D15" s="236"/>
    </row>
    <row r="16" spans="1:4" ht="12.75">
      <c r="A16" s="234" t="s">
        <v>322</v>
      </c>
      <c r="B16" s="235" t="s">
        <v>323</v>
      </c>
      <c r="C16" s="236"/>
      <c r="D16" s="236"/>
    </row>
    <row r="17" spans="1:4" ht="12.75">
      <c r="A17" s="234" t="s">
        <v>324</v>
      </c>
      <c r="B17" s="235" t="s">
        <v>325</v>
      </c>
      <c r="C17" s="236"/>
      <c r="D17" s="236"/>
    </row>
    <row r="18" spans="1:4" ht="12.75">
      <c r="A18" s="234" t="s">
        <v>326</v>
      </c>
      <c r="B18" s="235" t="s">
        <v>327</v>
      </c>
      <c r="C18" s="236"/>
      <c r="D18" s="236"/>
    </row>
    <row r="19" spans="1:4" ht="12.75">
      <c r="A19" s="234" t="s">
        <v>328</v>
      </c>
      <c r="B19" s="235" t="s">
        <v>329</v>
      </c>
      <c r="C19" s="236"/>
      <c r="D19" s="236"/>
    </row>
    <row r="20" spans="1:4" ht="12.75">
      <c r="A20" s="237" t="s">
        <v>330</v>
      </c>
      <c r="B20" s="238" t="s">
        <v>331</v>
      </c>
      <c r="C20" s="233">
        <f>SUM(C10:C19)</f>
        <v>0</v>
      </c>
      <c r="D20" s="233">
        <f>SUM(D10:D19)</f>
        <v>0</v>
      </c>
    </row>
    <row r="21" spans="1:4" ht="12.75">
      <c r="A21" s="234" t="s">
        <v>332</v>
      </c>
      <c r="B21" s="235" t="s">
        <v>333</v>
      </c>
      <c r="C21" s="236"/>
      <c r="D21" s="236"/>
    </row>
    <row r="22" spans="1:4" ht="12.75">
      <c r="A22" s="234" t="s">
        <v>334</v>
      </c>
      <c r="B22" s="235" t="s">
        <v>335</v>
      </c>
      <c r="C22" s="236"/>
      <c r="D22" s="236"/>
    </row>
    <row r="23" spans="1:4" ht="12.75">
      <c r="A23" s="234" t="s">
        <v>336</v>
      </c>
      <c r="B23" s="235" t="s">
        <v>337</v>
      </c>
      <c r="C23" s="236">
        <v>12</v>
      </c>
      <c r="D23" s="236">
        <v>17</v>
      </c>
    </row>
    <row r="24" spans="1:4" ht="12.75">
      <c r="A24" s="234" t="s">
        <v>338</v>
      </c>
      <c r="B24" s="235" t="s">
        <v>339</v>
      </c>
      <c r="C24" s="236"/>
      <c r="D24" s="236">
        <v>2</v>
      </c>
    </row>
    <row r="25" spans="1:4" ht="12.75">
      <c r="A25" s="234" t="s">
        <v>340</v>
      </c>
      <c r="B25" s="235" t="s">
        <v>341</v>
      </c>
      <c r="C25" s="236"/>
      <c r="D25" s="236"/>
    </row>
    <row r="26" spans="1:4" ht="12.75">
      <c r="A26" s="234" t="s">
        <v>342</v>
      </c>
      <c r="B26" s="235" t="s">
        <v>343</v>
      </c>
      <c r="C26" s="236"/>
      <c r="D26" s="236"/>
    </row>
    <row r="27" spans="1:4" ht="12.75">
      <c r="A27" s="234" t="s">
        <v>344</v>
      </c>
      <c r="B27" s="235" t="s">
        <v>345</v>
      </c>
      <c r="C27" s="236">
        <v>789</v>
      </c>
      <c r="D27" s="236">
        <v>20</v>
      </c>
    </row>
    <row r="28" spans="1:4" ht="12.75">
      <c r="A28" s="237" t="s">
        <v>346</v>
      </c>
      <c r="B28" s="238" t="s">
        <v>347</v>
      </c>
      <c r="C28" s="233">
        <f>SUM(C21:C27)</f>
        <v>801</v>
      </c>
      <c r="D28" s="233">
        <f>SUM(D21:D27)</f>
        <v>39</v>
      </c>
    </row>
    <row r="29" spans="1:4" ht="12.75">
      <c r="A29" s="239" t="s">
        <v>348</v>
      </c>
      <c r="B29" s="231" t="s">
        <v>349</v>
      </c>
      <c r="C29" s="233">
        <f>+C20-C28</f>
        <v>-801</v>
      </c>
      <c r="D29" s="233">
        <f>+D20-D28</f>
        <v>-39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/>
    </row>
    <row r="32" spans="1:4" ht="12.75">
      <c r="A32" s="234" t="s">
        <v>353</v>
      </c>
      <c r="B32" s="235" t="s">
        <v>354</v>
      </c>
      <c r="C32" s="236"/>
      <c r="D32" s="236"/>
    </row>
    <row r="33" spans="1:4" ht="12.75">
      <c r="A33" s="234" t="s">
        <v>355</v>
      </c>
      <c r="B33" s="235" t="s">
        <v>356</v>
      </c>
      <c r="C33" s="236"/>
      <c r="D33" s="236"/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0</v>
      </c>
    </row>
    <row r="35" spans="1:4" ht="12.75">
      <c r="A35" s="234" t="s">
        <v>358</v>
      </c>
      <c r="B35" s="235" t="s">
        <v>359</v>
      </c>
      <c r="C35" s="236"/>
      <c r="D35" s="236"/>
    </row>
    <row r="36" spans="1:4" ht="12.75">
      <c r="A36" s="234" t="s">
        <v>360</v>
      </c>
      <c r="B36" s="235" t="s">
        <v>361</v>
      </c>
      <c r="C36" s="236"/>
      <c r="D36" s="236"/>
    </row>
    <row r="37" spans="1:4" ht="12.75">
      <c r="A37" s="234" t="s">
        <v>362</v>
      </c>
      <c r="B37" s="235" t="s">
        <v>363</v>
      </c>
      <c r="C37" s="236"/>
      <c r="D37" s="236"/>
    </row>
    <row r="38" spans="1:4" ht="12.75">
      <c r="A38" s="234" t="s">
        <v>364</v>
      </c>
      <c r="B38" s="235" t="s">
        <v>365</v>
      </c>
      <c r="C38" s="236"/>
      <c r="D38" s="236"/>
    </row>
    <row r="39" spans="1:4" ht="12.75">
      <c r="A39" s="237" t="s">
        <v>346</v>
      </c>
      <c r="B39" s="238" t="s">
        <v>366</v>
      </c>
      <c r="C39" s="233">
        <f>SUM(C35:C38)</f>
        <v>0</v>
      </c>
      <c r="D39" s="233">
        <f>SUM(D35:D38)</f>
        <v>0</v>
      </c>
    </row>
    <row r="40" spans="1:4" ht="12.75">
      <c r="A40" s="239" t="s">
        <v>367</v>
      </c>
      <c r="B40" s="231" t="s">
        <v>368</v>
      </c>
      <c r="C40" s="233">
        <f>+C34-C39</f>
        <v>0</v>
      </c>
      <c r="D40" s="233">
        <f>+D34-D39</f>
        <v>0</v>
      </c>
    </row>
    <row r="41" spans="1:4" ht="12.75">
      <c r="A41" s="241" t="s">
        <v>369</v>
      </c>
      <c r="B41" s="238" t="s">
        <v>370</v>
      </c>
      <c r="C41" s="233">
        <f>+C29+C40</f>
        <v>-801</v>
      </c>
      <c r="D41" s="233">
        <f>+D29+D40</f>
        <v>-39</v>
      </c>
    </row>
    <row r="42" spans="1:4" ht="12.75">
      <c r="A42" s="241" t="s">
        <v>371</v>
      </c>
      <c r="B42" s="238" t="s">
        <v>372</v>
      </c>
      <c r="C42" s="233">
        <f>+D43</f>
        <v>803</v>
      </c>
      <c r="D42" s="236">
        <v>842</v>
      </c>
    </row>
    <row r="43" spans="1:4" s="242" customFormat="1" ht="12.75">
      <c r="A43" s="241" t="s">
        <v>373</v>
      </c>
      <c r="B43" s="231" t="s">
        <v>374</v>
      </c>
      <c r="C43" s="233">
        <f>+C41+C42</f>
        <v>2</v>
      </c>
      <c r="D43" s="233">
        <f>+D41+D42</f>
        <v>803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5" t="s">
        <v>514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529</v>
      </c>
      <c r="B49" s="354" t="s">
        <v>516</v>
      </c>
      <c r="C49" s="354"/>
      <c r="D49" s="247" t="s">
        <v>375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534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Улпина АДСИЦ - в ликвидация</v>
      </c>
      <c r="C3" s="253"/>
      <c r="D3" s="253"/>
      <c r="E3" s="253" t="s">
        <v>525</v>
      </c>
      <c r="G3" s="33" t="str">
        <f>bulstat</f>
        <v>ЕИК: 175276565</v>
      </c>
      <c r="H3" s="27"/>
    </row>
    <row r="4" spans="1:8" ht="15.75">
      <c r="A4" s="339" t="str">
        <f>reportingPeriod</f>
        <v>Отчетен период: от 01.01.2018 г. до 30.09.2018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/>
      <c r="C8" s="262"/>
      <c r="D8" s="263"/>
      <c r="E8" s="263"/>
      <c r="F8" s="262"/>
      <c r="G8" s="263"/>
    </row>
    <row r="9" spans="1:7" ht="12.75">
      <c r="A9" s="176" t="s">
        <v>385</v>
      </c>
      <c r="B9" s="176"/>
      <c r="C9" s="262"/>
      <c r="D9" s="263"/>
      <c r="E9" s="263"/>
      <c r="F9" s="262"/>
      <c r="G9" s="263"/>
    </row>
    <row r="10" spans="1:7" ht="12.75">
      <c r="A10" s="176" t="s">
        <v>386</v>
      </c>
      <c r="B10" s="176"/>
      <c r="C10" s="262"/>
      <c r="D10" s="263"/>
      <c r="E10" s="263"/>
      <c r="F10" s="262"/>
      <c r="G10" s="263"/>
    </row>
    <row r="11" spans="1:7" ht="12.75">
      <c r="A11" s="176" t="s">
        <v>387</v>
      </c>
      <c r="B11" s="176"/>
      <c r="C11" s="262"/>
      <c r="D11" s="263"/>
      <c r="E11" s="263"/>
      <c r="F11" s="262"/>
      <c r="G11" s="263"/>
    </row>
    <row r="12" spans="1:7" ht="12.75">
      <c r="A12" s="176" t="s">
        <v>388</v>
      </c>
      <c r="B12" s="176"/>
      <c r="C12" s="262"/>
      <c r="D12" s="263"/>
      <c r="E12" s="263"/>
      <c r="F12" s="262"/>
      <c r="G12" s="263"/>
    </row>
    <row r="13" spans="1:7" ht="12.75">
      <c r="A13" s="176" t="s">
        <v>389</v>
      </c>
      <c r="B13" s="176"/>
      <c r="C13" s="262"/>
      <c r="D13" s="263"/>
      <c r="E13" s="263"/>
      <c r="F13" s="262"/>
      <c r="G13" s="263"/>
    </row>
    <row r="14" spans="1:7" ht="12.75">
      <c r="A14" s="176" t="s">
        <v>390</v>
      </c>
      <c r="B14" s="176"/>
      <c r="C14" s="262"/>
      <c r="D14" s="263"/>
      <c r="E14" s="263"/>
      <c r="F14" s="262"/>
      <c r="G14" s="263"/>
    </row>
    <row r="15" spans="1:7" ht="12.75">
      <c r="A15" s="176" t="s">
        <v>391</v>
      </c>
      <c r="B15" s="176"/>
      <c r="C15" s="262"/>
      <c r="D15" s="263"/>
      <c r="E15" s="263"/>
      <c r="F15" s="262"/>
      <c r="G15" s="263"/>
    </row>
    <row r="16" spans="1:7" ht="12.75">
      <c r="A16" s="176" t="s">
        <v>392</v>
      </c>
      <c r="B16" s="176"/>
      <c r="C16" s="262"/>
      <c r="D16" s="263"/>
      <c r="E16" s="263"/>
      <c r="F16" s="262"/>
      <c r="G16" s="263"/>
    </row>
    <row r="17" spans="1:7" ht="12.75">
      <c r="A17" s="176" t="s">
        <v>393</v>
      </c>
      <c r="B17" s="176"/>
      <c r="C17" s="262"/>
      <c r="D17" s="263"/>
      <c r="E17" s="263"/>
      <c r="F17" s="262"/>
      <c r="G17" s="263"/>
    </row>
    <row r="18" spans="1:7" ht="12.75">
      <c r="A18" s="176" t="s">
        <v>394</v>
      </c>
      <c r="B18" s="176"/>
      <c r="C18" s="262"/>
      <c r="D18" s="263"/>
      <c r="E18" s="263"/>
      <c r="F18" s="262"/>
      <c r="G18" s="263"/>
    </row>
    <row r="19" spans="1:7" ht="12.75">
      <c r="A19" s="176" t="s">
        <v>395</v>
      </c>
      <c r="B19" s="176"/>
      <c r="C19" s="262"/>
      <c r="D19" s="263"/>
      <c r="E19" s="263"/>
      <c r="F19" s="262"/>
      <c r="G19" s="263"/>
    </row>
    <row r="20" spans="1:7" ht="12.75">
      <c r="A20" s="176" t="s">
        <v>396</v>
      </c>
      <c r="B20" s="176"/>
      <c r="C20" s="262"/>
      <c r="D20" s="263"/>
      <c r="E20" s="263"/>
      <c r="F20" s="262"/>
      <c r="G20" s="263"/>
    </row>
    <row r="21" spans="1:7" ht="12.75">
      <c r="A21" s="176" t="s">
        <v>397</v>
      </c>
      <c r="B21" s="176"/>
      <c r="C21" s="262"/>
      <c r="D21" s="263"/>
      <c r="E21" s="263"/>
      <c r="F21" s="262"/>
      <c r="G21" s="263"/>
    </row>
    <row r="22" spans="1:7" ht="12.75">
      <c r="A22" s="176" t="s">
        <v>398</v>
      </c>
      <c r="B22" s="176"/>
      <c r="C22" s="262"/>
      <c r="D22" s="263"/>
      <c r="E22" s="263"/>
      <c r="F22" s="262"/>
      <c r="G22" s="263"/>
    </row>
    <row r="23" spans="1:7" ht="12.75">
      <c r="A23" s="176" t="s">
        <v>399</v>
      </c>
      <c r="B23" s="176"/>
      <c r="C23" s="262"/>
      <c r="D23" s="263"/>
      <c r="E23" s="263"/>
      <c r="F23" s="262"/>
      <c r="G23" s="263"/>
    </row>
    <row r="24" spans="1:7" ht="12.75">
      <c r="A24" s="176" t="s">
        <v>400</v>
      </c>
      <c r="B24" s="176"/>
      <c r="C24" s="262"/>
      <c r="D24" s="263"/>
      <c r="E24" s="263"/>
      <c r="F24" s="262"/>
      <c r="G24" s="263"/>
    </row>
    <row r="25" spans="1:7" ht="12.75">
      <c r="A25" s="176" t="s">
        <v>401</v>
      </c>
      <c r="B25" s="176"/>
      <c r="C25" s="262"/>
      <c r="D25" s="263"/>
      <c r="E25" s="263"/>
      <c r="F25" s="262"/>
      <c r="G25" s="263"/>
    </row>
    <row r="26" spans="1:7" ht="12.75">
      <c r="A26" s="176" t="s">
        <v>402</v>
      </c>
      <c r="B26" s="176"/>
      <c r="C26" s="262"/>
      <c r="D26" s="263"/>
      <c r="E26" s="263"/>
      <c r="F26" s="262"/>
      <c r="G26" s="263"/>
    </row>
    <row r="27" spans="1:7" ht="12.75">
      <c r="A27" s="176" t="s">
        <v>403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404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Улпина АДСИЦ - в ликвидация</v>
      </c>
      <c r="B3" s="275"/>
      <c r="C3" s="275" t="s">
        <v>525</v>
      </c>
      <c r="D3" s="275"/>
      <c r="E3" s="33" t="str">
        <f>bulstat</f>
        <v>ЕИК: 175276565</v>
      </c>
      <c r="F3" s="33"/>
      <c r="G3" s="274"/>
    </row>
    <row r="4" spans="1:7" ht="12.75" customHeight="1">
      <c r="A4" s="30" t="str">
        <f>reportingPeriod</f>
        <v>Отчетен период: от 01.01.2018 г. до 30.09.2018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348">
        <v>1</v>
      </c>
      <c r="B8" s="262"/>
      <c r="C8" s="262"/>
      <c r="D8" s="263"/>
      <c r="E8" s="262"/>
      <c r="F8" s="265">
        <f aca="true" t="shared" si="0" ref="F8:F28">+B8+C8-E8</f>
        <v>0</v>
      </c>
      <c r="G8" s="268"/>
    </row>
    <row r="9" spans="1:7" ht="12.75">
      <c r="A9" s="348">
        <v>2</v>
      </c>
      <c r="B9" s="262"/>
      <c r="C9" s="262"/>
      <c r="D9" s="263"/>
      <c r="E9" s="262"/>
      <c r="F9" s="265">
        <f t="shared" si="0"/>
        <v>0</v>
      </c>
      <c r="G9" s="268"/>
    </row>
    <row r="10" spans="1:7" ht="12.75">
      <c r="A10" s="348">
        <v>3</v>
      </c>
      <c r="B10" s="262"/>
      <c r="C10" s="262"/>
      <c r="D10" s="263"/>
      <c r="E10" s="262"/>
      <c r="F10" s="265">
        <f t="shared" si="0"/>
        <v>0</v>
      </c>
      <c r="G10" s="268"/>
    </row>
    <row r="11" spans="1:7" ht="12.75">
      <c r="A11" s="348">
        <v>4</v>
      </c>
      <c r="B11" s="262"/>
      <c r="C11" s="262"/>
      <c r="D11" s="263"/>
      <c r="E11" s="262"/>
      <c r="F11" s="265">
        <f t="shared" si="0"/>
        <v>0</v>
      </c>
      <c r="G11" s="268"/>
    </row>
    <row r="12" spans="1:7" ht="12.75">
      <c r="A12" s="348">
        <v>5</v>
      </c>
      <c r="B12" s="262"/>
      <c r="C12" s="262"/>
      <c r="D12" s="263"/>
      <c r="E12" s="262"/>
      <c r="F12" s="265">
        <f t="shared" si="0"/>
        <v>0</v>
      </c>
      <c r="G12" s="268"/>
    </row>
    <row r="13" spans="1:7" ht="12.75">
      <c r="A13" s="348">
        <v>6</v>
      </c>
      <c r="B13" s="262"/>
      <c r="C13" s="262"/>
      <c r="D13" s="263"/>
      <c r="E13" s="262"/>
      <c r="F13" s="265">
        <f t="shared" si="0"/>
        <v>0</v>
      </c>
      <c r="G13" s="268"/>
    </row>
    <row r="14" spans="1:7" ht="12.75">
      <c r="A14" s="348">
        <v>7</v>
      </c>
      <c r="B14" s="262"/>
      <c r="C14" s="262"/>
      <c r="D14" s="263"/>
      <c r="E14" s="262"/>
      <c r="F14" s="265">
        <f t="shared" si="0"/>
        <v>0</v>
      </c>
      <c r="G14" s="268"/>
    </row>
    <row r="15" spans="1:7" ht="12.75">
      <c r="A15" s="176" t="s">
        <v>391</v>
      </c>
      <c r="B15" s="262"/>
      <c r="C15" s="262"/>
      <c r="D15" s="263"/>
      <c r="E15" s="262"/>
      <c r="F15" s="265">
        <f t="shared" si="0"/>
        <v>0</v>
      </c>
      <c r="G15" s="268"/>
    </row>
    <row r="16" spans="1:7" ht="12.75">
      <c r="A16" s="176" t="s">
        <v>392</v>
      </c>
      <c r="B16" s="262"/>
      <c r="C16" s="262"/>
      <c r="D16" s="263"/>
      <c r="E16" s="262"/>
      <c r="F16" s="265">
        <f t="shared" si="0"/>
        <v>0</v>
      </c>
      <c r="G16" s="268"/>
    </row>
    <row r="17" spans="1:7" ht="12.75">
      <c r="A17" s="176" t="s">
        <v>393</v>
      </c>
      <c r="B17" s="262"/>
      <c r="C17" s="262"/>
      <c r="D17" s="263"/>
      <c r="E17" s="262"/>
      <c r="F17" s="265">
        <f t="shared" si="0"/>
        <v>0</v>
      </c>
      <c r="G17" s="268"/>
    </row>
    <row r="18" spans="1:7" ht="12.75">
      <c r="A18" s="176" t="s">
        <v>394</v>
      </c>
      <c r="B18" s="262"/>
      <c r="C18" s="262"/>
      <c r="D18" s="263"/>
      <c r="E18" s="262"/>
      <c r="F18" s="265">
        <f t="shared" si="0"/>
        <v>0</v>
      </c>
      <c r="G18" s="268"/>
    </row>
    <row r="19" spans="1:7" ht="12.75">
      <c r="A19" s="176" t="s">
        <v>395</v>
      </c>
      <c r="B19" s="262"/>
      <c r="C19" s="262"/>
      <c r="D19" s="263"/>
      <c r="E19" s="262"/>
      <c r="F19" s="265">
        <f t="shared" si="0"/>
        <v>0</v>
      </c>
      <c r="G19" s="268"/>
    </row>
    <row r="20" spans="1:7" ht="12.75">
      <c r="A20" s="176" t="s">
        <v>396</v>
      </c>
      <c r="B20" s="262"/>
      <c r="C20" s="262"/>
      <c r="D20" s="263"/>
      <c r="E20" s="262"/>
      <c r="F20" s="265">
        <f t="shared" si="0"/>
        <v>0</v>
      </c>
      <c r="G20" s="268"/>
    </row>
    <row r="21" spans="1:7" ht="12.75">
      <c r="A21" s="176" t="s">
        <v>397</v>
      </c>
      <c r="B21" s="262"/>
      <c r="C21" s="262"/>
      <c r="D21" s="263"/>
      <c r="E21" s="262"/>
      <c r="F21" s="265">
        <f t="shared" si="0"/>
        <v>0</v>
      </c>
      <c r="G21" s="268"/>
    </row>
    <row r="22" spans="1:7" ht="12.75">
      <c r="A22" s="176" t="s">
        <v>398</v>
      </c>
      <c r="B22" s="262"/>
      <c r="C22" s="262"/>
      <c r="D22" s="263"/>
      <c r="E22" s="262"/>
      <c r="F22" s="265">
        <f t="shared" si="0"/>
        <v>0</v>
      </c>
      <c r="G22" s="268"/>
    </row>
    <row r="23" spans="1:7" ht="12.75">
      <c r="A23" s="176" t="s">
        <v>399</v>
      </c>
      <c r="B23" s="262"/>
      <c r="C23" s="262"/>
      <c r="D23" s="263"/>
      <c r="E23" s="262"/>
      <c r="F23" s="265">
        <f t="shared" si="0"/>
        <v>0</v>
      </c>
      <c r="G23" s="268"/>
    </row>
    <row r="24" spans="1:7" ht="12.75">
      <c r="A24" s="176" t="s">
        <v>400</v>
      </c>
      <c r="B24" s="262"/>
      <c r="C24" s="262"/>
      <c r="D24" s="263"/>
      <c r="E24" s="262"/>
      <c r="F24" s="265">
        <f t="shared" si="0"/>
        <v>0</v>
      </c>
      <c r="G24" s="268"/>
    </row>
    <row r="25" spans="1:7" ht="12.75">
      <c r="A25" s="176" t="s">
        <v>401</v>
      </c>
      <c r="B25" s="262"/>
      <c r="C25" s="262"/>
      <c r="D25" s="263"/>
      <c r="E25" s="262"/>
      <c r="F25" s="265">
        <f t="shared" si="0"/>
        <v>0</v>
      </c>
      <c r="G25" s="268"/>
    </row>
    <row r="26" spans="1:7" ht="12.75">
      <c r="A26" s="176" t="s">
        <v>402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403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419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0</v>
      </c>
      <c r="C29" s="265">
        <f>SUM(C8:C28)</f>
        <v>0</v>
      </c>
      <c r="D29" s="263"/>
      <c r="E29" s="265">
        <f>SUM(E8:E28)</f>
        <v>0</v>
      </c>
      <c r="F29" s="265">
        <f>SUM(F8:F28)</f>
        <v>0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6" t="s">
        <v>421</v>
      </c>
      <c r="B32" s="356"/>
      <c r="C32" s="356"/>
      <c r="D32" s="356"/>
      <c r="E32" s="356"/>
      <c r="F32" s="356"/>
      <c r="G32" s="268"/>
    </row>
    <row r="33" spans="1:7" ht="12.75">
      <c r="A33" s="356" t="s">
        <v>422</v>
      </c>
      <c r="B33" s="356"/>
      <c r="C33" s="356"/>
      <c r="D33" s="356"/>
      <c r="E33" s="356"/>
      <c r="F33" s="356"/>
      <c r="G33" s="268"/>
    </row>
    <row r="34" spans="1:7" ht="12.75">
      <c r="A34" s="357" t="s">
        <v>423</v>
      </c>
      <c r="B34" s="358"/>
      <c r="C34" s="358"/>
      <c r="D34" s="358"/>
      <c r="E34" s="358"/>
      <c r="F34" s="358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535</v>
      </c>
      <c r="B36" s="267" t="s">
        <v>211</v>
      </c>
      <c r="C36" s="266" t="s">
        <v>527</v>
      </c>
      <c r="D36" s="266"/>
      <c r="E36" s="344" t="s">
        <v>516</v>
      </c>
      <c r="F36" s="266" t="s">
        <v>424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C60" sqref="C60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59" t="str">
        <f>reportingEntity</f>
        <v>Име на отчитащото се предприятие: Улпина АДСИЦ - в ликвидация</v>
      </c>
      <c r="B3" s="359"/>
      <c r="C3" s="359"/>
      <c r="D3" s="294" t="s">
        <v>22</v>
      </c>
      <c r="E3" s="294"/>
      <c r="F3" s="293"/>
      <c r="G3" s="288"/>
      <c r="H3" s="33" t="str">
        <f>bulstat</f>
        <v>ЕИК: 175276565</v>
      </c>
      <c r="I3" s="33"/>
      <c r="J3" s="291"/>
    </row>
    <row r="4" spans="1:10" s="296" customFormat="1" ht="14.25">
      <c r="A4" s="30" t="str">
        <f>reportingPeriod</f>
        <v>Отчетен период: от 01.01.2018 г. до 30.09.2018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62" t="s">
        <v>427</v>
      </c>
      <c r="B6" s="362"/>
      <c r="C6" s="362"/>
      <c r="D6" s="362"/>
      <c r="E6" s="362"/>
      <c r="F6" s="362"/>
      <c r="G6" s="362" t="s">
        <v>428</v>
      </c>
      <c r="H6" s="363"/>
      <c r="I6" s="363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60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64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60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64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60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61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60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61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60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61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60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61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60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61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60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61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60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61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65" t="s">
        <v>511</v>
      </c>
      <c r="B65" s="365"/>
      <c r="C65" s="365"/>
      <c r="D65" s="365"/>
      <c r="E65" s="365"/>
      <c r="F65" s="365"/>
      <c r="G65" s="367"/>
      <c r="H65" s="367"/>
      <c r="I65" s="367"/>
    </row>
    <row r="66" spans="1:9" ht="12.75" customHeight="1">
      <c r="A66" s="365"/>
      <c r="B66" s="358"/>
      <c r="C66" s="358"/>
      <c r="D66" s="358"/>
      <c r="E66" s="358"/>
      <c r="F66" s="358"/>
      <c r="G66" s="358"/>
      <c r="H66" s="358"/>
      <c r="I66" s="358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6" t="s">
        <v>516</v>
      </c>
      <c r="G68" s="366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G16:G17"/>
    <mergeCell ref="G19:G20"/>
    <mergeCell ref="A66:I66"/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Desislava Bogeva</cp:lastModifiedBy>
  <dcterms:created xsi:type="dcterms:W3CDTF">2016-09-14T07:14:33Z</dcterms:created>
  <dcterms:modified xsi:type="dcterms:W3CDTF">2018-10-16T06:55:21Z</dcterms:modified>
  <cp:category/>
  <cp:version/>
  <cp:contentType/>
  <cp:contentStatus/>
</cp:coreProperties>
</file>