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75" windowWidth="14940" windowHeight="8280" tabRatio="822" activeTab="0"/>
  </bookViews>
  <sheets>
    <sheet name="SFP" sheetId="1" r:id="rId1"/>
    <sheet name="SCI" sheetId="2" r:id="rId2"/>
    <sheet name="CFS" sheetId="3" r:id="rId3"/>
    <sheet name="SCE" sheetId="4" r:id="rId4"/>
    <sheet name="Investmens" sheetId="5" r:id="rId5"/>
    <sheet name="Notes" sheetId="6" r:id="rId6"/>
  </sheets>
  <definedNames>
    <definedName name="_Ref149986744" localSheetId="5">'Notes'!#REF!</definedName>
    <definedName name="_Ref149988108" localSheetId="5">'Notes'!#REF!</definedName>
    <definedName name="_Toc95275307" localSheetId="5">'Notes'!$B$24</definedName>
    <definedName name="_xlnm.Print_Area" localSheetId="0">'SFP'!$A$1:$C$83</definedName>
  </definedNames>
  <calcPr fullCalcOnLoad="1"/>
</workbook>
</file>

<file path=xl/sharedStrings.xml><?xml version="1.0" encoding="utf-8"?>
<sst xmlns="http://schemas.openxmlformats.org/spreadsheetml/2006/main" count="282" uniqueCount="234">
  <si>
    <t>BGN’000s</t>
  </si>
  <si>
    <t>ASSETS</t>
  </si>
  <si>
    <t>Non-current assets</t>
  </si>
  <si>
    <t>Land</t>
  </si>
  <si>
    <t>Buildings</t>
  </si>
  <si>
    <t>Outfits</t>
  </si>
  <si>
    <t>Furniture and fixtures</t>
  </si>
  <si>
    <t>Construction in progress</t>
  </si>
  <si>
    <t>Other</t>
  </si>
  <si>
    <t>Intangible assets</t>
  </si>
  <si>
    <t>Other investments</t>
  </si>
  <si>
    <t>Long-term receivables</t>
  </si>
  <si>
    <t>Prepaid expenses</t>
  </si>
  <si>
    <t>Total Non-current assets</t>
  </si>
  <si>
    <t>Current assets</t>
  </si>
  <si>
    <t>Materials</t>
  </si>
  <si>
    <t>Finished goods</t>
  </si>
  <si>
    <t>Trading Goods</t>
  </si>
  <si>
    <t>Work in progress</t>
  </si>
  <si>
    <t>Cash and cash equivalents</t>
  </si>
  <si>
    <t>Trade receivables</t>
  </si>
  <si>
    <t>Prepayments</t>
  </si>
  <si>
    <t>Court receivables</t>
  </si>
  <si>
    <t>Tax receivables</t>
  </si>
  <si>
    <t>Total current assets</t>
  </si>
  <si>
    <t>TOTAL ASSETS</t>
  </si>
  <si>
    <t>EQUITY</t>
  </si>
  <si>
    <t>Total equity</t>
  </si>
  <si>
    <t>Share capital</t>
  </si>
  <si>
    <t>Retained earnings</t>
  </si>
  <si>
    <t>Minority interest</t>
  </si>
  <si>
    <t>LIABILITIES</t>
  </si>
  <si>
    <t>Non-current</t>
  </si>
  <si>
    <t>Deferred income</t>
  </si>
  <si>
    <t>Total non-current liabilities</t>
  </si>
  <si>
    <t>Current</t>
  </si>
  <si>
    <t>Total current liabilities</t>
  </si>
  <si>
    <t>Total liabilities</t>
  </si>
  <si>
    <t>TOTAL EQUITY AND LIABILITIES</t>
  </si>
  <si>
    <t>Provisions</t>
  </si>
  <si>
    <t>Short-term related parties payables</t>
  </si>
  <si>
    <t>Payables to suppliers</t>
  </si>
  <si>
    <t>Advansed received</t>
  </si>
  <si>
    <t>Payables to the personnel</t>
  </si>
  <si>
    <t xml:space="preserve">Social security liabilities </t>
  </si>
  <si>
    <t>Tax payables</t>
  </si>
  <si>
    <t>Grants</t>
  </si>
  <si>
    <t>Interest income/expenses (net)</t>
  </si>
  <si>
    <t>Net foreign exchange gain/loss</t>
  </si>
  <si>
    <t>Cost of materials</t>
  </si>
  <si>
    <t>Services</t>
  </si>
  <si>
    <t>Depreciation</t>
  </si>
  <si>
    <t>Salaries</t>
  </si>
  <si>
    <t>Social securities</t>
  </si>
  <si>
    <t>Other expenses</t>
  </si>
  <si>
    <t>Result before tax</t>
  </si>
  <si>
    <t>Tax expenses, net</t>
  </si>
  <si>
    <t>Cost of disposals</t>
  </si>
  <si>
    <t>Net result for the period</t>
  </si>
  <si>
    <t>Attributable to minority interest</t>
  </si>
  <si>
    <t>Earnings per share</t>
  </si>
  <si>
    <t>Attributable to shareholders of Stara planina hold Pls</t>
  </si>
  <si>
    <t>Changes in finished goods and work in progress</t>
  </si>
  <si>
    <t>Cash receipts from customers</t>
  </si>
  <si>
    <t xml:space="preserve">Cash paid to suppliers </t>
  </si>
  <si>
    <t>Cash paid to employees and social security institutions</t>
  </si>
  <si>
    <t xml:space="preserve">Other payments/proceeds for operating activities </t>
  </si>
  <si>
    <t>Purchase of non-current assets</t>
  </si>
  <si>
    <t>CASH FLOWS FROM OPERATING ACTIVITIES</t>
  </si>
  <si>
    <t>Proceeds from loans received</t>
  </si>
  <si>
    <t>Payments for loans granted</t>
  </si>
  <si>
    <t>Payments for loans received</t>
  </si>
  <si>
    <t>Payments under to lease contracts</t>
  </si>
  <si>
    <t xml:space="preserve">Interest, fees and commissions paid </t>
  </si>
  <si>
    <t>Dividends paid</t>
  </si>
  <si>
    <t>Other payments for financial activity</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</si>
  <si>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</si>
  <si>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</si>
  <si>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</si>
  <si>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</si>
  <si>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</si>
  <si>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 xml:space="preserve"> Share Capital </t>
  </si>
  <si>
    <t xml:space="preserve"> Retained earnings </t>
  </si>
  <si>
    <t>Total</t>
  </si>
  <si>
    <t>Other changes in equity</t>
  </si>
  <si>
    <t>I. Subsidiaries</t>
  </si>
  <si>
    <t>II. Associates</t>
  </si>
  <si>
    <t>Value</t>
  </si>
  <si>
    <t>Per cent</t>
  </si>
  <si>
    <t xml:space="preserve">CONSOLIDATED INVESTMENTS </t>
  </si>
  <si>
    <t xml:space="preserve"> in subsidiaries, associates and other companies</t>
  </si>
  <si>
    <t>Vehicles</t>
  </si>
  <si>
    <t>Revenue from sales of finished goods</t>
  </si>
  <si>
    <t>Revenue from sales of trading goods</t>
  </si>
  <si>
    <t>Revenue from sales of services</t>
  </si>
  <si>
    <t xml:space="preserve">Revenue from other sales </t>
  </si>
  <si>
    <t>Other financial income/expenses (net)</t>
  </si>
  <si>
    <t>CASH FLOWS FROM INVESTING ACTIVITIES</t>
  </si>
  <si>
    <t>CASH FLOWS FROM FINANCIAL ACTIVITIES</t>
  </si>
  <si>
    <t>Net cash flow from financial activities</t>
  </si>
  <si>
    <t>Machines and Equipment</t>
  </si>
  <si>
    <t>Prepared by: Kremena Dulgerova</t>
  </si>
  <si>
    <t>EcoBat AD</t>
  </si>
  <si>
    <t>20, Frederic Joliot Curie Str., 1113 Sofia, Bulgaria                                            Tel./fax: (359 2) 9634159; 9634161</t>
  </si>
  <si>
    <t>A.</t>
  </si>
  <si>
    <t>General information</t>
  </si>
  <si>
    <t>Stara Planina Hold was established on 27 September 1996 under the name Central Privatization Fund.</t>
  </si>
  <si>
    <t xml:space="preserve">Stara Planina Hold was registered as a public limited company at Sofia city court on 13 November 1996. </t>
  </si>
  <si>
    <t>The Company is engaged in the following business activities:</t>
  </si>
  <si>
    <t>acquisition, management, assessment and sale of equity ownership in Bulgarian and foreign companies;</t>
  </si>
  <si>
    <t>Ø</t>
  </si>
  <si>
    <t>acquisition, management and sale of debentures, evaluation and sale of patents, assignment of licenses for patent use of companies, in which the holding joint-stock company holds shares;</t>
  </si>
  <si>
    <t>financing of companies in which the holding company holds shares;</t>
  </si>
  <si>
    <t>other business transactions not forbidden by law</t>
  </si>
  <si>
    <t>Stara Planina Hold AD as a company of holding type does not carry out an independent business. The company has focused its business primarily on the management of the subsidiary and associated companies.</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</si>
  <si>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</si>
  <si>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</si>
  <si>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</si>
  <si>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</si>
  <si>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A major bank and an investment broker that the company is in long relations is International Asset Bank AD, Sofia.</t>
  </si>
  <si>
    <t>C.</t>
  </si>
  <si>
    <t>Notes</t>
  </si>
  <si>
    <t>1.</t>
  </si>
  <si>
    <t>2.</t>
  </si>
  <si>
    <t>3.</t>
  </si>
  <si>
    <t>4.</t>
  </si>
  <si>
    <t>5.</t>
  </si>
  <si>
    <r>
      <t>Ø</t>
    </r>
  </si>
  <si>
    <t xml:space="preserve">In the procedure of consolidation the value of shares of the parent in the subsidiaries has been eliminated successively for:
• Issued capital
• Capital reserves
• Retained earnings/losses
</t>
  </si>
  <si>
    <t>6.</t>
  </si>
  <si>
    <t>7.</t>
  </si>
  <si>
    <t>The List of the subsidiaries included in the consolidation as follow</t>
  </si>
  <si>
    <t>Company</t>
  </si>
  <si>
    <t>Location</t>
  </si>
  <si>
    <t>Elhim - Iskra Plc</t>
  </si>
  <si>
    <t>51.40%</t>
  </si>
  <si>
    <t>SPH Trans Ltd</t>
  </si>
  <si>
    <t>Sofia</t>
  </si>
  <si>
    <t>65.00%</t>
  </si>
  <si>
    <t>Hydraulic elements and systems Plc</t>
  </si>
  <si>
    <t>Fazan Plc</t>
  </si>
  <si>
    <t>Slaviana Jsc</t>
  </si>
  <si>
    <t>Slavianovo</t>
  </si>
  <si>
    <t>The Share in the Issued capital/     votes on AGM</t>
  </si>
  <si>
    <t>98.74%</t>
  </si>
  <si>
    <t>Receivables from trade loans</t>
  </si>
  <si>
    <t>Interests from loans received</t>
  </si>
  <si>
    <t>Taxes paid/received</t>
  </si>
  <si>
    <t>8.</t>
  </si>
  <si>
    <t>CONSOLIDATED CASH FLOW STATEMENT</t>
  </si>
  <si>
    <t>CONSOLIDATED STATEMENT OF CHANGES IN EQUITY</t>
  </si>
  <si>
    <t>Financial assets</t>
  </si>
  <si>
    <t>Buyback of own share</t>
  </si>
  <si>
    <t>Contingent liabilities</t>
  </si>
  <si>
    <t>64.53%</t>
  </si>
  <si>
    <t>Interest, fees and commissions paid/received</t>
  </si>
  <si>
    <t>Gains/loss from transactions with financial instruments (net)</t>
  </si>
  <si>
    <t xml:space="preserve">Notes about the accounting policy adopted for the Consolidated Financial Statements </t>
  </si>
  <si>
    <t>CONSOLIDATED STATEMENT OF FINANCIAL POSITION</t>
  </si>
  <si>
    <t>CONSOLIDATED STATEMENT OF COMPREHENSIVE INCOME</t>
  </si>
  <si>
    <t>Goodwill</t>
  </si>
  <si>
    <t>Deferred tax assets</t>
  </si>
  <si>
    <t>Proceeds from sales of non-current assets</t>
  </si>
  <si>
    <t>53.60%</t>
  </si>
  <si>
    <t>Financing</t>
  </si>
  <si>
    <t>STARA PLANINA HOLD PLC</t>
  </si>
  <si>
    <t>Pazardzhik</t>
  </si>
  <si>
    <t>Ruse</t>
  </si>
  <si>
    <t>Kurdzhali</t>
  </si>
  <si>
    <t>Yambol</t>
  </si>
  <si>
    <t>Karlovo</t>
  </si>
  <si>
    <t>M+C Hydraulic Plc</t>
  </si>
  <si>
    <t>Bulgarska Rosa Plc</t>
  </si>
  <si>
    <t>Forsan Bulgaria Ltd.</t>
  </si>
  <si>
    <t>Patstroy Engineering Jsc</t>
  </si>
  <si>
    <t>Kazanluk</t>
  </si>
  <si>
    <t>Ptici &amp; Ptichi produkti Jsc, Pleven</t>
  </si>
  <si>
    <t>Hydraulic elements and systems Plc, Yambol</t>
  </si>
  <si>
    <t>Elhim - Iskra Plc, Pazardzhik</t>
  </si>
  <si>
    <t>Slavyana Jsc, Slavianovo</t>
  </si>
  <si>
    <t>Fazan Plc, Ruse</t>
  </si>
  <si>
    <t>Patstroy Enjineering Jsc, Kurdzhali</t>
  </si>
  <si>
    <t>SPH Trans Ltd, Sofia</t>
  </si>
  <si>
    <t>M+C Hydraulic Plc, Kazanluk</t>
  </si>
  <si>
    <t>Bulgarska Rosa Plc, Karlovo</t>
  </si>
  <si>
    <t>Forsan Bulgaria Ltd, Sofia</t>
  </si>
  <si>
    <t>Short-term loans</t>
  </si>
  <si>
    <t>Long-term loans</t>
  </si>
  <si>
    <t>Deferred tax liabilities</t>
  </si>
  <si>
    <t>Lease contracts receivables</t>
  </si>
  <si>
    <t>Investments in joint ventures</t>
  </si>
  <si>
    <t>Manager: Vasil Velev</t>
  </si>
  <si>
    <t>Other companies</t>
  </si>
  <si>
    <t>MC 2 DZZD</t>
  </si>
  <si>
    <t>IV. Other companies</t>
  </si>
  <si>
    <r>
      <t>TOTAL</t>
    </r>
    <r>
      <rPr>
        <sz val="12"/>
        <rFont val="Arial"/>
        <family val="2"/>
      </rPr>
      <t xml:space="preserve"> (I+II+III+IV)</t>
    </r>
  </si>
  <si>
    <t>The Cost method of accounting has been applied for the investments in enterprise group in the Separate Financial Statements of the Stara planina hold Plc.</t>
  </si>
  <si>
    <t>Consolidation of Separate Financial Statements of enterprise group and Separate Financial Statements of the parent has been made successively for the assets, liabilities, equity, incomes and expenses.</t>
  </si>
  <si>
    <t>The List of the associated companies included in the consolidation as follow</t>
  </si>
  <si>
    <t>Dividend income</t>
  </si>
  <si>
    <t>The Financial Statements of the enterprise group for the current period are consolidated with the Financial Statement of the parent for the same period.</t>
  </si>
  <si>
    <t>Cherven Briag</t>
  </si>
  <si>
    <t>50.00%</t>
  </si>
  <si>
    <t>30.91%</t>
  </si>
  <si>
    <t>49.99%</t>
  </si>
  <si>
    <t>International Asset Bank</t>
  </si>
  <si>
    <t>Leasing Company Jsc, Sofia</t>
  </si>
  <si>
    <t>III. Joint ventures</t>
  </si>
  <si>
    <t>Proceeds from financial assets held for trade</t>
  </si>
  <si>
    <t>Dividends received from investment</t>
  </si>
  <si>
    <t>9.</t>
  </si>
  <si>
    <t>Other reserves</t>
  </si>
  <si>
    <t>Premium reserve</t>
  </si>
  <si>
    <t>Revaluation reserve</t>
  </si>
  <si>
    <t>Uncovered loss</t>
  </si>
  <si>
    <t>Boryana Jsc.</t>
  </si>
  <si>
    <t>Boryana Jsc, Cherven Briag</t>
  </si>
  <si>
    <t>Balance 01 January 2013</t>
  </si>
  <si>
    <t>Data in the consolidated statement of financial position for the previous reporting period are stated based on the data presented in the consolidated statement of financial position as of 31.12.2012 prepared on the basis of the financial statements of the group entities as of 31.12.2012.</t>
  </si>
  <si>
    <t>Profit sharing for dividents</t>
  </si>
  <si>
    <t>Other profit sharing</t>
  </si>
  <si>
    <t>Proceeds from issuance of securities</t>
  </si>
  <si>
    <t xml:space="preserve">Other payments/proceeds for investing activities </t>
  </si>
  <si>
    <t>Purchase of investments</t>
  </si>
  <si>
    <t>Asset Insurance Jsc</t>
  </si>
  <si>
    <t>For the period ended 31 December 2013</t>
  </si>
  <si>
    <t>Balance 31 December 2013</t>
  </si>
  <si>
    <t>Revaluation of financial assets</t>
  </si>
  <si>
    <t xml:space="preserve">Тне consolidated net result is BGN 6 294 thousand </t>
  </si>
  <si>
    <t>Minority interests in the Consolidated statement of financial position are BGN 72 558 thousand</t>
  </si>
  <si>
    <t>Minority interests in the Consolidated Statement of comprehensive income are BGN 8 639 thousand</t>
  </si>
  <si>
    <t>Stara Planina Hold was a joint debtor under contract between Leasing Company AD and RaiffaisenBank Bulgariaq, which is fully repaid.</t>
  </si>
  <si>
    <t>88.07%</t>
  </si>
  <si>
    <t>Date: 27.02.2014</t>
  </si>
</sst>
</file>

<file path=xl/styles.xml><?xml version="1.0" encoding="utf-8"?>
<styleSheet xmlns="http://schemas.openxmlformats.org/spreadsheetml/2006/main">
  <numFmts count="3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лв&quot;#,##0_);\(&quot;лв&quot;#,##0\)"/>
    <numFmt numFmtId="165" formatCode="&quot;лв&quot;#,##0_);[Red]\(&quot;лв&quot;#,##0\)"/>
    <numFmt numFmtId="166" formatCode="&quot;лв&quot;#,##0.00_);\(&quot;лв&quot;#,##0.00\)"/>
    <numFmt numFmtId="167" formatCode="&quot;лв&quot;#,##0.00_);[Red]\(&quot;лв&quot;#,##0.00\)"/>
    <numFmt numFmtId="168" formatCode="_(&quot;лв&quot;* #,##0_);_(&quot;лв&quot;* \(#,##0\);_(&quot;лв&quot;* &quot;-&quot;_);_(@_)"/>
    <numFmt numFmtId="169" formatCode="_(* #,##0_);_(* \(#,##0\);_(* &quot;-&quot;_);_(@_)"/>
    <numFmt numFmtId="170" formatCode="_(&quot;лв&quot;* #,##0.00_);_(&quot;лв&quot;* \(#,##0.00\);_(&quot;лв&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0\ &quot;$&quot;_-;_-* #,##0\ &quot;$&quot;\-;_-* &quot;-&quot;\ &quot;$&quot;_-;_-@_-"/>
    <numFmt numFmtId="177" formatCode="_-* #,##0\ _$_-;_-* #,##0\ _$\-;_-* &quot;-&quot;\ _$_-;_-@_-"/>
    <numFmt numFmtId="178" formatCode="_-* #,##0.00\ &quot;$&quot;_-;_-* #,##0.00\ &quot;$&quot;\-;_-* &quot;-&quot;??\ &quot;$&quot;_-;_-@_-"/>
    <numFmt numFmtId="179" formatCode="_-* #,##0.00\ _$_-;_-* #,##0.00\ _$\-;_-* &quot;-&quot;??\ _$_-;_-@_-"/>
    <numFmt numFmtId="180" formatCode="_(* #,##0.00_);_(* \(#,##0\);_(* &quot;-&quot;_);_(@_)"/>
    <numFmt numFmtId="181" formatCode="&quot;Да&quot;;&quot;Да&quot;;&quot;Не&quot;"/>
    <numFmt numFmtId="182" formatCode="&quot;Истина&quot;;&quot; Истина &quot;;&quot; Неистина &quot;"/>
    <numFmt numFmtId="183" formatCode="&quot;Включено&quot;;&quot; Включено &quot;;&quot; Изключено &quot;"/>
    <numFmt numFmtId="184" formatCode="[$€-2]\ #,##0.00_);[Red]\([$€-2]\ #,##0.00\)"/>
    <numFmt numFmtId="185" formatCode="_(* #,##0_);_(* \(#,##0\);_(* &quot;-&quot;\2_);_(@_)"/>
  </numFmts>
  <fonts count="59">
    <font>
      <sz val="10"/>
      <name val="Arial"/>
      <family val="0"/>
    </font>
    <font>
      <sz val="10"/>
      <name val="Timok"/>
      <family val="0"/>
    </font>
    <font>
      <sz val="10"/>
      <name val="TmsCyr"/>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2"/>
    </font>
    <font>
      <sz val="11"/>
      <color indexed="8"/>
      <name val="Arial"/>
      <family val="2"/>
    </font>
    <font>
      <b/>
      <i/>
      <sz val="11"/>
      <name val="Arial"/>
      <family val="2"/>
    </font>
    <font>
      <b/>
      <sz val="11.5"/>
      <color indexed="8"/>
      <name val="Arial"/>
      <family val="2"/>
    </font>
    <font>
      <b/>
      <sz val="11"/>
      <color indexed="8"/>
      <name val="Arial"/>
      <family val="2"/>
    </font>
    <font>
      <sz val="9"/>
      <color indexed="8"/>
      <name val="Arial"/>
      <family val="2"/>
    </font>
    <font>
      <sz val="7"/>
      <color indexed="8"/>
      <name val="Times New Roman"/>
      <family val="1"/>
    </font>
    <font>
      <sz val="12"/>
      <color indexed="8"/>
      <name val="Wingdings"/>
      <family val="0"/>
    </font>
    <font>
      <sz val="11"/>
      <color indexed="8"/>
      <name val="Wingdings"/>
      <family val="0"/>
    </font>
    <font>
      <sz val="11.5"/>
      <name val="Arial"/>
      <family val="2"/>
    </font>
    <font>
      <sz val="11.5"/>
      <color indexed="8"/>
      <name val="Arial"/>
      <family val="2"/>
    </font>
    <font>
      <i/>
      <sz val="1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color indexed="63"/>
      </top>
      <bottom style="double"/>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style="thin"/>
      <right style="thin"/>
      <top style="thin"/>
      <bottom style="mediu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double"/>
    </border>
    <border>
      <left style="thin"/>
      <right style="thin"/>
      <top>
        <color indexed="63"/>
      </top>
      <bottom>
        <color indexed="63"/>
      </botto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double"/>
      <bottom style="double"/>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31">
    <xf numFmtId="0" fontId="0" fillId="0" borderId="0" xfId="0" applyAlignment="1">
      <alignment/>
    </xf>
    <xf numFmtId="0" fontId="5" fillId="0" borderId="0" xfId="60" applyFont="1" applyBorder="1" applyAlignment="1" applyProtection="1">
      <alignment vertical="top" wrapText="1"/>
      <protection locked="0"/>
    </xf>
    <xf numFmtId="0" fontId="6" fillId="0" borderId="0" xfId="0" applyFont="1" applyBorder="1" applyAlignment="1" applyProtection="1">
      <alignment horizontal="left" vertical="top"/>
      <protection locked="0"/>
    </xf>
    <xf numFmtId="0" fontId="6" fillId="0" borderId="0" xfId="61" applyFont="1" applyAlignment="1" applyProtection="1">
      <alignment wrapText="1"/>
      <protection/>
    </xf>
    <xf numFmtId="0" fontId="6" fillId="0" borderId="0" xfId="60" applyFont="1" applyFill="1" applyAlignment="1" applyProtection="1">
      <alignment vertical="top" wrapText="1"/>
      <protection locked="0"/>
    </xf>
    <xf numFmtId="0" fontId="5" fillId="0" borderId="0" xfId="60" applyFont="1" applyFill="1" applyBorder="1" applyAlignment="1" applyProtection="1">
      <alignment vertical="top" wrapText="1"/>
      <protection locked="0"/>
    </xf>
    <xf numFmtId="0" fontId="6" fillId="0" borderId="0" xfId="61" applyFont="1" applyBorder="1" applyAlignment="1" applyProtection="1">
      <alignment wrapText="1"/>
      <protection/>
    </xf>
    <xf numFmtId="1" fontId="6" fillId="33" borderId="0" xfId="61" applyNumberFormat="1" applyFont="1" applyFill="1" applyBorder="1" applyAlignment="1" applyProtection="1">
      <alignment wrapText="1"/>
      <protection locked="0"/>
    </xf>
    <xf numFmtId="0" fontId="6" fillId="0" borderId="0" xfId="0" applyFont="1" applyAlignment="1" applyProtection="1">
      <alignment horizontal="left" vertical="top"/>
      <protection/>
    </xf>
    <xf numFmtId="0" fontId="6" fillId="0" borderId="0" xfId="61" applyFont="1" applyAlignment="1" applyProtection="1">
      <alignment vertical="top" wrapText="1"/>
      <protection/>
    </xf>
    <xf numFmtId="1" fontId="6" fillId="0" borderId="0" xfId="60" applyNumberFormat="1" applyFont="1" applyBorder="1" applyAlignment="1" applyProtection="1">
      <alignment horizontal="right" vertical="top"/>
      <protection locked="0"/>
    </xf>
    <xf numFmtId="0" fontId="6" fillId="0" borderId="0" xfId="61" applyFont="1" applyFill="1" applyAlignment="1" applyProtection="1">
      <alignment wrapText="1"/>
      <protection/>
    </xf>
    <xf numFmtId="0" fontId="9" fillId="0" borderId="0" xfId="61" applyFont="1" applyAlignment="1" applyProtection="1">
      <alignment horizontal="center" wrapText="1"/>
      <protection locked="0"/>
    </xf>
    <xf numFmtId="0" fontId="10" fillId="0" borderId="0" xfId="61" applyFont="1" applyAlignment="1" applyProtection="1">
      <alignment wrapText="1"/>
      <protection/>
    </xf>
    <xf numFmtId="0" fontId="7" fillId="0" borderId="0" xfId="60" applyFont="1" applyAlignment="1">
      <alignment vertical="top"/>
      <protection/>
    </xf>
    <xf numFmtId="0" fontId="7" fillId="0" borderId="0" xfId="60" applyFont="1" applyAlignment="1">
      <alignment/>
      <protection/>
    </xf>
    <xf numFmtId="3" fontId="7" fillId="0" borderId="0" xfId="60" applyNumberFormat="1" applyFont="1" applyAlignment="1" applyProtection="1">
      <alignment vertical="top" wrapText="1"/>
      <protection locked="0"/>
    </xf>
    <xf numFmtId="0" fontId="7" fillId="0" borderId="0" xfId="60" applyFont="1" applyAlignment="1" applyProtection="1">
      <alignment vertical="top" wrapText="1"/>
      <protection locked="0"/>
    </xf>
    <xf numFmtId="0" fontId="8" fillId="0" borderId="0" xfId="60" applyFont="1" applyBorder="1" applyAlignment="1" applyProtection="1">
      <alignment horizontal="center" vertical="top"/>
      <protection locked="0"/>
    </xf>
    <xf numFmtId="0" fontId="8" fillId="0" borderId="10" xfId="60" applyFont="1" applyBorder="1" applyAlignment="1" applyProtection="1">
      <alignment horizontal="left" vertical="center"/>
      <protection/>
    </xf>
    <xf numFmtId="14" fontId="7" fillId="0" borderId="10" xfId="60" applyNumberFormat="1" applyFont="1" applyBorder="1" applyAlignment="1" applyProtection="1">
      <alignment horizontal="right" vertical="center" wrapText="1"/>
      <protection/>
    </xf>
    <xf numFmtId="0" fontId="12" fillId="0" borderId="10" xfId="0" applyFont="1" applyBorder="1" applyAlignment="1">
      <alignment horizontal="justify" vertical="top" wrapText="1"/>
    </xf>
    <xf numFmtId="3" fontId="12" fillId="0" borderId="10" xfId="0" applyNumberFormat="1" applyFont="1" applyBorder="1" applyAlignment="1">
      <alignment horizontal="right" vertical="top" wrapText="1"/>
    </xf>
    <xf numFmtId="0" fontId="12" fillId="0" borderId="0" xfId="0" applyFont="1" applyAlignment="1">
      <alignment horizontal="justify" vertical="top" wrapText="1"/>
    </xf>
    <xf numFmtId="0" fontId="12" fillId="0" borderId="0" xfId="0" applyFont="1" applyAlignment="1">
      <alignment horizontal="right" vertical="top" wrapText="1"/>
    </xf>
    <xf numFmtId="3" fontId="11" fillId="0" borderId="11" xfId="0" applyNumberFormat="1" applyFont="1" applyBorder="1" applyAlignment="1">
      <alignment horizontal="right" vertical="top" wrapText="1"/>
    </xf>
    <xf numFmtId="0" fontId="7" fillId="0" borderId="0" xfId="0" applyFont="1" applyAlignment="1">
      <alignment/>
    </xf>
    <xf numFmtId="3" fontId="11" fillId="0" borderId="12" xfId="0" applyNumberFormat="1" applyFont="1" applyBorder="1" applyAlignment="1">
      <alignment horizontal="right" vertical="top" wrapText="1"/>
    </xf>
    <xf numFmtId="0" fontId="12" fillId="0" borderId="0" xfId="0" applyFont="1" applyAlignment="1">
      <alignment vertical="top" wrapText="1"/>
    </xf>
    <xf numFmtId="3" fontId="11" fillId="0" borderId="10" xfId="0" applyNumberFormat="1" applyFont="1" applyBorder="1" applyAlignment="1">
      <alignment horizontal="right" vertical="top" wrapText="1"/>
    </xf>
    <xf numFmtId="0" fontId="12" fillId="0" borderId="10" xfId="0" applyFont="1" applyBorder="1" applyAlignment="1">
      <alignment vertical="top" wrapText="1"/>
    </xf>
    <xf numFmtId="0" fontId="11" fillId="34" borderId="0" xfId="60" applyFont="1" applyFill="1" applyBorder="1" applyAlignment="1" applyProtection="1">
      <alignment horizontal="left" wrapText="1"/>
      <protection/>
    </xf>
    <xf numFmtId="3" fontId="7" fillId="0" borderId="0" xfId="60" applyNumberFormat="1" applyFont="1" applyBorder="1" applyAlignment="1" applyProtection="1">
      <alignment vertical="top" wrapText="1"/>
      <protection locked="0"/>
    </xf>
    <xf numFmtId="0" fontId="7" fillId="0" borderId="0" xfId="60" applyFont="1" applyBorder="1" applyAlignment="1" applyProtection="1">
      <alignment vertical="top" wrapText="1"/>
      <protection locked="0"/>
    </xf>
    <xf numFmtId="3" fontId="7" fillId="0" borderId="0" xfId="60" applyNumberFormat="1" applyFont="1" applyBorder="1" applyAlignment="1" applyProtection="1">
      <alignment horizontal="left" vertical="top"/>
      <protection locked="0"/>
    </xf>
    <xf numFmtId="0" fontId="7" fillId="0" borderId="0" xfId="60" applyFont="1" applyBorder="1" applyAlignment="1">
      <alignment vertical="top"/>
      <protection/>
    </xf>
    <xf numFmtId="0" fontId="12" fillId="0" borderId="0" xfId="0" applyFont="1" applyBorder="1" applyAlignment="1">
      <alignment vertical="top" wrapText="1"/>
    </xf>
    <xf numFmtId="0" fontId="11" fillId="34" borderId="13" xfId="60" applyFont="1" applyFill="1" applyBorder="1" applyAlignment="1" applyProtection="1">
      <alignment horizontal="left" wrapText="1"/>
      <protection/>
    </xf>
    <xf numFmtId="0" fontId="7" fillId="0" borderId="10" xfId="0" applyFont="1" applyBorder="1" applyAlignment="1">
      <alignment wrapText="1"/>
    </xf>
    <xf numFmtId="0" fontId="8" fillId="0" borderId="0" xfId="60" applyFont="1" applyBorder="1" applyAlignment="1" applyProtection="1">
      <alignment vertical="top" wrapText="1"/>
      <protection locked="0"/>
    </xf>
    <xf numFmtId="3" fontId="7" fillId="0" borderId="0" xfId="60" applyNumberFormat="1" applyFont="1" applyBorder="1" applyAlignment="1" applyProtection="1">
      <alignment horizontal="center" vertical="top"/>
      <protection locked="0"/>
    </xf>
    <xf numFmtId="0" fontId="8" fillId="0" borderId="0" xfId="60" applyFont="1" applyAlignment="1">
      <alignment vertical="top"/>
      <protection/>
    </xf>
    <xf numFmtId="0" fontId="11" fillId="0" borderId="14" xfId="0" applyFont="1" applyBorder="1" applyAlignment="1">
      <alignment vertical="top" wrapText="1"/>
    </xf>
    <xf numFmtId="0" fontId="11" fillId="0" borderId="10" xfId="0" applyFont="1" applyBorder="1" applyAlignment="1">
      <alignment vertical="top" wrapText="1"/>
    </xf>
    <xf numFmtId="0" fontId="7" fillId="0" borderId="0" xfId="62" applyFont="1" applyBorder="1" applyAlignment="1">
      <alignment vertical="center" wrapText="1"/>
      <protection/>
    </xf>
    <xf numFmtId="3" fontId="8" fillId="0" borderId="0" xfId="62" applyNumberFormat="1" applyFont="1" applyBorder="1" applyAlignment="1" applyProtection="1">
      <alignment horizontal="right" vertical="center"/>
      <protection locked="0"/>
    </xf>
    <xf numFmtId="0" fontId="7" fillId="0" borderId="0" xfId="62" applyFont="1" applyBorder="1" applyAlignment="1">
      <alignment vertical="center"/>
      <protection/>
    </xf>
    <xf numFmtId="3" fontId="7" fillId="0" borderId="0" xfId="62" applyNumberFormat="1" applyFont="1" applyBorder="1" applyAlignment="1">
      <alignment vertical="center" wrapText="1"/>
      <protection/>
    </xf>
    <xf numFmtId="3" fontId="7" fillId="0" borderId="0" xfId="62" applyNumberFormat="1" applyFont="1" applyBorder="1" applyAlignment="1">
      <alignment vertical="center"/>
      <protection/>
    </xf>
    <xf numFmtId="0" fontId="8" fillId="0" borderId="0" xfId="62" applyNumberFormat="1" applyFont="1" applyBorder="1" applyAlignment="1" applyProtection="1">
      <alignment vertical="center"/>
      <protection locked="0"/>
    </xf>
    <xf numFmtId="169" fontId="12" fillId="0" borderId="10" xfId="0" applyNumberFormat="1" applyFont="1" applyBorder="1" applyAlignment="1">
      <alignment horizontal="right" vertical="top" wrapText="1"/>
    </xf>
    <xf numFmtId="0" fontId="12" fillId="0" borderId="15" xfId="0" applyFont="1" applyBorder="1" applyAlignment="1">
      <alignment vertical="top" wrapText="1"/>
    </xf>
    <xf numFmtId="169" fontId="12" fillId="0" borderId="14" xfId="0" applyNumberFormat="1" applyFont="1" applyBorder="1" applyAlignment="1">
      <alignment horizontal="right" vertical="top" wrapText="1"/>
    </xf>
    <xf numFmtId="1" fontId="7" fillId="0" borderId="0" xfId="60" applyNumberFormat="1" applyFont="1" applyBorder="1" applyAlignment="1" applyProtection="1">
      <alignment horizontal="left" vertical="top" wrapText="1"/>
      <protection locked="0"/>
    </xf>
    <xf numFmtId="3" fontId="7" fillId="0" borderId="0" xfId="60" applyNumberFormat="1" applyFont="1" applyAlignment="1" applyProtection="1">
      <alignment horizontal="center" vertical="top" wrapText="1"/>
      <protection locked="0"/>
    </xf>
    <xf numFmtId="0" fontId="7" fillId="0" borderId="10" xfId="0" applyFont="1" applyBorder="1" applyAlignment="1">
      <alignment/>
    </xf>
    <xf numFmtId="0" fontId="12" fillId="0" borderId="15" xfId="0" applyFont="1" applyBorder="1" applyAlignment="1">
      <alignment horizontal="right" vertical="top" wrapText="1"/>
    </xf>
    <xf numFmtId="3" fontId="11" fillId="0" borderId="16" xfId="0" applyNumberFormat="1" applyFont="1" applyBorder="1" applyAlignment="1">
      <alignment horizontal="right" vertical="top" wrapText="1"/>
    </xf>
    <xf numFmtId="0" fontId="12" fillId="0" borderId="15" xfId="0" applyFont="1" applyBorder="1" applyAlignment="1">
      <alignment horizontal="justify" vertical="top" wrapText="1"/>
    </xf>
    <xf numFmtId="3" fontId="12" fillId="0" borderId="15" xfId="0" applyNumberFormat="1" applyFont="1" applyBorder="1" applyAlignment="1">
      <alignment horizontal="right" vertical="top" wrapText="1"/>
    </xf>
    <xf numFmtId="0" fontId="7" fillId="0" borderId="0" xfId="60" applyFont="1" applyBorder="1" applyAlignment="1">
      <alignment/>
      <protection/>
    </xf>
    <xf numFmtId="3" fontId="11" fillId="0" borderId="17" xfId="0" applyNumberFormat="1" applyFont="1" applyBorder="1" applyAlignment="1">
      <alignment horizontal="right" vertical="top" wrapText="1"/>
    </xf>
    <xf numFmtId="0" fontId="11" fillId="0" borderId="18" xfId="0" applyFont="1" applyBorder="1" applyAlignment="1">
      <alignment vertical="top" wrapText="1"/>
    </xf>
    <xf numFmtId="3" fontId="11" fillId="0" borderId="18" xfId="0" applyNumberFormat="1" applyFont="1" applyBorder="1" applyAlignment="1">
      <alignment vertical="top" wrapText="1"/>
    </xf>
    <xf numFmtId="0" fontId="7" fillId="0" borderId="0" xfId="59" applyFont="1">
      <alignment/>
      <protection/>
    </xf>
    <xf numFmtId="0" fontId="7" fillId="0" borderId="10" xfId="57" applyFont="1" applyBorder="1" applyAlignment="1">
      <alignment horizontal="left" wrapText="1"/>
      <protection/>
    </xf>
    <xf numFmtId="3" fontId="7" fillId="33" borderId="10" xfId="57" applyNumberFormat="1" applyFont="1" applyFill="1" applyBorder="1" applyAlignment="1" applyProtection="1">
      <alignment horizontal="right" wrapText="1"/>
      <protection locked="0"/>
    </xf>
    <xf numFmtId="2" fontId="7" fillId="33" borderId="10" xfId="57" applyNumberFormat="1" applyFont="1" applyFill="1" applyBorder="1" applyAlignment="1">
      <alignment horizontal="right" wrapText="1"/>
      <protection/>
    </xf>
    <xf numFmtId="3" fontId="7" fillId="33" borderId="10" xfId="57" applyNumberFormat="1" applyFont="1" applyFill="1" applyBorder="1" applyAlignment="1">
      <alignment horizontal="right" wrapText="1"/>
      <protection/>
    </xf>
    <xf numFmtId="0" fontId="7" fillId="0" borderId="0" xfId="63" applyFont="1">
      <alignment/>
      <protection/>
    </xf>
    <xf numFmtId="0" fontId="8" fillId="0" borderId="0" xfId="63" applyFont="1" applyAlignment="1">
      <alignment horizontal="center" wrapText="1"/>
      <protection/>
    </xf>
    <xf numFmtId="0" fontId="8" fillId="0" borderId="0" xfId="63" applyFont="1">
      <alignment/>
      <protection/>
    </xf>
    <xf numFmtId="0" fontId="8" fillId="0" borderId="0" xfId="63" applyFont="1" applyBorder="1" applyAlignment="1" applyProtection="1">
      <alignment horizontal="left" vertical="center" wrapText="1"/>
      <protection/>
    </xf>
    <xf numFmtId="0" fontId="7" fillId="0" borderId="0" xfId="60" applyFont="1" applyAlignment="1">
      <alignment vertical="top" wrapText="1"/>
      <protection/>
    </xf>
    <xf numFmtId="0" fontId="8" fillId="0" borderId="0" xfId="63" applyFont="1" applyBorder="1" applyAlignment="1">
      <alignment horizontal="left" vertical="top" wrapText="1"/>
      <protection/>
    </xf>
    <xf numFmtId="3" fontId="8" fillId="33" borderId="10" xfId="63" applyNumberFormat="1" applyFont="1" applyFill="1" applyBorder="1" applyAlignment="1" applyProtection="1">
      <alignment/>
      <protection/>
    </xf>
    <xf numFmtId="3" fontId="8" fillId="33" borderId="10" xfId="63" applyNumberFormat="1" applyFont="1" applyFill="1" applyBorder="1" applyAlignment="1" applyProtection="1">
      <alignment/>
      <protection locked="0"/>
    </xf>
    <xf numFmtId="0" fontId="8" fillId="0" borderId="0" xfId="63" applyFont="1" applyBorder="1" applyAlignment="1" applyProtection="1">
      <alignment vertical="center" wrapText="1"/>
      <protection locked="0"/>
    </xf>
    <xf numFmtId="3" fontId="7" fillId="0" borderId="0" xfId="63" applyNumberFormat="1" applyFont="1" applyBorder="1" applyAlignment="1" applyProtection="1">
      <alignment vertical="center"/>
      <protection locked="0"/>
    </xf>
    <xf numFmtId="0" fontId="7" fillId="0" borderId="0" xfId="63" applyFont="1" applyBorder="1" applyProtection="1">
      <alignment/>
      <protection locked="0"/>
    </xf>
    <xf numFmtId="3" fontId="7" fillId="0" borderId="0" xfId="60" applyNumberFormat="1" applyFont="1" applyAlignment="1" applyProtection="1">
      <alignment vertical="top"/>
      <protection locked="0"/>
    </xf>
    <xf numFmtId="3" fontId="7" fillId="0" borderId="0" xfId="60" applyNumberFormat="1" applyFont="1" applyAlignment="1" applyProtection="1">
      <alignment horizontal="right" vertical="top" wrapText="1"/>
      <protection locked="0"/>
    </xf>
    <xf numFmtId="0" fontId="7" fillId="0" borderId="0" xfId="63" applyFont="1" applyBorder="1" applyAlignment="1" applyProtection="1">
      <alignment wrapText="1"/>
      <protection locked="0"/>
    </xf>
    <xf numFmtId="0" fontId="7" fillId="0" borderId="0" xfId="63" applyFont="1" applyAlignment="1" applyProtection="1">
      <alignment wrapText="1"/>
      <protection locked="0"/>
    </xf>
    <xf numFmtId="0" fontId="7" fillId="0" borderId="0" xfId="63" applyFont="1" applyProtection="1">
      <alignment/>
      <protection locked="0"/>
    </xf>
    <xf numFmtId="1" fontId="7" fillId="0" borderId="0" xfId="60" applyNumberFormat="1" applyFont="1" applyBorder="1" applyAlignment="1" applyProtection="1">
      <alignment horizontal="right" vertical="top" wrapText="1"/>
      <protection locked="0"/>
    </xf>
    <xf numFmtId="0" fontId="7" fillId="0" borderId="0" xfId="63" applyFont="1" applyAlignment="1">
      <alignment wrapText="1"/>
      <protection/>
    </xf>
    <xf numFmtId="0" fontId="7" fillId="0" borderId="0" xfId="60" applyFont="1" applyAlignment="1" applyProtection="1">
      <alignment horizontal="center" vertical="top" wrapText="1"/>
      <protection locked="0"/>
    </xf>
    <xf numFmtId="0" fontId="7" fillId="0" borderId="10" xfId="61" applyFont="1" applyBorder="1" applyAlignment="1" applyProtection="1">
      <alignment vertical="top" wrapText="1"/>
      <protection/>
    </xf>
    <xf numFmtId="3" fontId="6" fillId="0" borderId="0" xfId="61" applyNumberFormat="1" applyFont="1" applyBorder="1" applyAlignment="1" applyProtection="1">
      <alignment horizontal="right" wrapText="1"/>
      <protection locked="0"/>
    </xf>
    <xf numFmtId="0" fontId="6" fillId="0" borderId="10" xfId="63" applyFont="1" applyBorder="1" applyAlignment="1">
      <alignment horizontal="center" vertical="center" wrapText="1"/>
      <protection/>
    </xf>
    <xf numFmtId="0" fontId="5" fillId="0" borderId="0" xfId="63" applyFont="1" applyAlignment="1">
      <alignment horizontal="center" vertical="center" wrapText="1"/>
      <protection/>
    </xf>
    <xf numFmtId="0" fontId="5" fillId="0" borderId="0" xfId="59" applyFont="1" applyBorder="1">
      <alignment/>
      <protection/>
    </xf>
    <xf numFmtId="0" fontId="5" fillId="0" borderId="0" xfId="59" applyFont="1">
      <alignment/>
      <protection/>
    </xf>
    <xf numFmtId="0" fontId="14" fillId="34" borderId="0" xfId="60" applyFont="1" applyFill="1" applyBorder="1" applyAlignment="1" applyProtection="1">
      <alignment wrapText="1"/>
      <protection/>
    </xf>
    <xf numFmtId="0" fontId="11" fillId="0" borderId="19" xfId="0" applyFont="1" applyBorder="1" applyAlignment="1">
      <alignment vertical="top" wrapText="1"/>
    </xf>
    <xf numFmtId="3" fontId="6" fillId="33" borderId="0" xfId="60" applyNumberFormat="1" applyFont="1" applyFill="1" applyBorder="1" applyAlignment="1" applyProtection="1">
      <alignment wrapText="1"/>
      <protection locked="0"/>
    </xf>
    <xf numFmtId="0" fontId="6" fillId="0" borderId="0" xfId="60" applyFont="1" applyAlignment="1">
      <alignment/>
      <protection/>
    </xf>
    <xf numFmtId="0" fontId="6" fillId="0" borderId="0" xfId="60" applyFont="1" applyAlignment="1">
      <alignment vertical="top"/>
      <protection/>
    </xf>
    <xf numFmtId="3" fontId="6" fillId="0" borderId="0" xfId="60" applyNumberFormat="1" applyFont="1" applyAlignment="1" applyProtection="1">
      <alignment vertical="top" wrapText="1"/>
      <protection locked="0"/>
    </xf>
    <xf numFmtId="0" fontId="15" fillId="0" borderId="0" xfId="62" applyFont="1" applyBorder="1" applyAlignment="1" applyProtection="1">
      <alignment horizontal="right" vertical="center" wrapText="1"/>
      <protection/>
    </xf>
    <xf numFmtId="3" fontId="6" fillId="0" borderId="0" xfId="62" applyNumberFormat="1" applyFont="1" applyBorder="1" applyAlignment="1" applyProtection="1">
      <alignment horizontal="center" vertical="center" wrapText="1"/>
      <protection/>
    </xf>
    <xf numFmtId="3" fontId="5" fillId="33" borderId="0" xfId="62" applyNumberFormat="1" applyFont="1" applyFill="1" applyBorder="1" applyAlignment="1" applyProtection="1">
      <alignment vertical="center" wrapText="1"/>
      <protection/>
    </xf>
    <xf numFmtId="0" fontId="6" fillId="0" borderId="0" xfId="62" applyFont="1" applyBorder="1" applyAlignment="1">
      <alignment vertical="center"/>
      <protection/>
    </xf>
    <xf numFmtId="0" fontId="5" fillId="0" borderId="0" xfId="63" applyFont="1" applyBorder="1" applyAlignment="1" applyProtection="1">
      <alignment vertical="center" wrapText="1"/>
      <protection locked="0"/>
    </xf>
    <xf numFmtId="3" fontId="6" fillId="0" borderId="0" xfId="63" applyNumberFormat="1" applyFont="1" applyBorder="1" applyAlignment="1" applyProtection="1">
      <alignment vertical="center"/>
      <protection locked="0"/>
    </xf>
    <xf numFmtId="0" fontId="6" fillId="0" borderId="0" xfId="63" applyFont="1" applyBorder="1" applyProtection="1">
      <alignment/>
      <protection locked="0"/>
    </xf>
    <xf numFmtId="0" fontId="6" fillId="0" borderId="0" xfId="63" applyFont="1">
      <alignment/>
      <protection/>
    </xf>
    <xf numFmtId="3" fontId="6" fillId="0" borderId="0" xfId="60" applyNumberFormat="1" applyFont="1" applyAlignment="1" applyProtection="1">
      <alignment vertical="top"/>
      <protection locked="0"/>
    </xf>
    <xf numFmtId="0" fontId="6" fillId="0" borderId="0" xfId="0" applyFont="1" applyAlignment="1" applyProtection="1">
      <alignment horizontal="center"/>
      <protection/>
    </xf>
    <xf numFmtId="0" fontId="6" fillId="0" borderId="0" xfId="60" applyFont="1" applyFill="1" applyAlignment="1" applyProtection="1">
      <alignment horizontal="center"/>
      <protection/>
    </xf>
    <xf numFmtId="0" fontId="6" fillId="0" borderId="0" xfId="59" applyFont="1">
      <alignment/>
      <protection/>
    </xf>
    <xf numFmtId="0" fontId="11" fillId="0" borderId="16" xfId="0" applyFont="1" applyBorder="1" applyAlignment="1">
      <alignment vertical="top" wrapText="1"/>
    </xf>
    <xf numFmtId="0" fontId="11" fillId="0" borderId="20" xfId="0" applyFont="1" applyBorder="1" applyAlignment="1">
      <alignment vertical="top" wrapText="1"/>
    </xf>
    <xf numFmtId="0" fontId="11" fillId="0" borderId="0" xfId="0" applyFont="1" applyBorder="1" applyAlignment="1">
      <alignment vertical="top" wrapText="1"/>
    </xf>
    <xf numFmtId="0" fontId="11" fillId="0" borderId="0" xfId="0" applyFont="1" applyAlignment="1">
      <alignment vertical="top" wrapText="1"/>
    </xf>
    <xf numFmtId="0" fontId="11" fillId="0" borderId="11" xfId="0" applyFont="1" applyBorder="1" applyAlignment="1">
      <alignment vertical="top" wrapText="1"/>
    </xf>
    <xf numFmtId="0" fontId="12" fillId="0" borderId="19" xfId="0" applyFont="1" applyBorder="1" applyAlignment="1">
      <alignment horizontal="justify" vertical="top" wrapText="1"/>
    </xf>
    <xf numFmtId="0" fontId="7" fillId="0" borderId="15" xfId="0" applyFont="1" applyBorder="1" applyAlignment="1">
      <alignment/>
    </xf>
    <xf numFmtId="169" fontId="12" fillId="0" borderId="15" xfId="0" applyNumberFormat="1" applyFont="1" applyBorder="1" applyAlignment="1">
      <alignment horizontal="right" vertical="top" wrapText="1"/>
    </xf>
    <xf numFmtId="0" fontId="12" fillId="0" borderId="14" xfId="0" applyFont="1" applyBorder="1" applyAlignment="1">
      <alignment vertical="top" wrapText="1"/>
    </xf>
    <xf numFmtId="0" fontId="7" fillId="0" borderId="10" xfId="0" applyFont="1" applyBorder="1" applyAlignment="1">
      <alignment vertical="top"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7" fillId="0" borderId="10" xfId="57" applyFont="1" applyBorder="1" applyAlignment="1">
      <alignment horizontal="center" vertical="center" wrapText="1"/>
      <protection/>
    </xf>
    <xf numFmtId="0" fontId="5" fillId="0" borderId="0" xfId="60" applyFont="1" applyBorder="1" applyAlignment="1" applyProtection="1">
      <alignment horizontal="center" vertical="top" wrapText="1"/>
      <protection locked="0"/>
    </xf>
    <xf numFmtId="0" fontId="11" fillId="0" borderId="11" xfId="0" applyFont="1" applyBorder="1" applyAlignment="1">
      <alignment wrapText="1"/>
    </xf>
    <xf numFmtId="0" fontId="8" fillId="0" borderId="0" xfId="62" applyFont="1" applyBorder="1" applyAlignment="1">
      <alignment/>
      <protection/>
    </xf>
    <xf numFmtId="0" fontId="16" fillId="0" borderId="14" xfId="0" applyFont="1" applyBorder="1" applyAlignment="1">
      <alignment/>
    </xf>
    <xf numFmtId="169" fontId="12" fillId="0" borderId="21" xfId="0" applyNumberFormat="1" applyFont="1" applyBorder="1" applyAlignment="1">
      <alignment horizontal="right" vertical="top" wrapText="1"/>
    </xf>
    <xf numFmtId="0" fontId="7" fillId="0" borderId="22" xfId="0" applyFont="1" applyBorder="1" applyAlignment="1">
      <alignment vertical="top" wrapText="1"/>
    </xf>
    <xf numFmtId="0" fontId="7" fillId="0" borderId="10" xfId="0" applyFont="1" applyBorder="1" applyAlignment="1">
      <alignment/>
    </xf>
    <xf numFmtId="0" fontId="8" fillId="0" borderId="10" xfId="0" applyFont="1" applyBorder="1" applyAlignment="1">
      <alignment wrapText="1"/>
    </xf>
    <xf numFmtId="0" fontId="7" fillId="33" borderId="10" xfId="63" applyFont="1" applyFill="1" applyBorder="1" applyAlignment="1">
      <alignment wrapText="1"/>
      <protection/>
    </xf>
    <xf numFmtId="0" fontId="8" fillId="0" borderId="10" xfId="0" applyFont="1" applyBorder="1" applyAlignment="1">
      <alignment/>
    </xf>
    <xf numFmtId="0" fontId="6" fillId="0" borderId="0" xfId="58" applyFont="1" applyBorder="1" applyAlignment="1">
      <alignment vertical="justify"/>
      <protection/>
    </xf>
    <xf numFmtId="0" fontId="6" fillId="0" borderId="0" xfId="59" applyFont="1" applyAlignment="1">
      <alignment/>
      <protection/>
    </xf>
    <xf numFmtId="0" fontId="8" fillId="0" borderId="10" xfId="57" applyFont="1" applyBorder="1" applyAlignment="1">
      <alignment horizontal="center" vertical="center" wrapText="1"/>
      <protection/>
    </xf>
    <xf numFmtId="0" fontId="8" fillId="0" borderId="0" xfId="59" applyFont="1">
      <alignment/>
      <protection/>
    </xf>
    <xf numFmtId="0" fontId="8" fillId="0" borderId="14" xfId="57" applyFont="1" applyBorder="1" applyAlignment="1">
      <alignment horizontal="right" wrapText="1"/>
      <protection/>
    </xf>
    <xf numFmtId="3" fontId="7" fillId="33" borderId="14" xfId="57" applyNumberFormat="1" applyFont="1" applyFill="1" applyBorder="1" applyAlignment="1">
      <alignment horizontal="right" wrapText="1"/>
      <protection/>
    </xf>
    <xf numFmtId="3" fontId="6" fillId="0" borderId="0" xfId="59" applyNumberFormat="1" applyFont="1" applyProtection="1">
      <alignment/>
      <protection/>
    </xf>
    <xf numFmtId="0" fontId="6" fillId="0" borderId="0" xfId="59" applyFont="1" applyProtection="1">
      <alignment/>
      <protection/>
    </xf>
    <xf numFmtId="0" fontId="8" fillId="0" borderId="10" xfId="57" applyFont="1" applyBorder="1" applyAlignment="1">
      <alignment horizontal="left" wrapText="1"/>
      <protection/>
    </xf>
    <xf numFmtId="3" fontId="6" fillId="0" borderId="0" xfId="59" applyNumberFormat="1" applyFont="1">
      <alignment/>
      <protection/>
    </xf>
    <xf numFmtId="0" fontId="14" fillId="0" borderId="0" xfId="0" applyFont="1" applyAlignment="1">
      <alignment vertical="top" wrapText="1"/>
    </xf>
    <xf numFmtId="0" fontId="6" fillId="0" borderId="0" xfId="0" applyFont="1" applyAlignment="1">
      <alignment wrapText="1"/>
    </xf>
    <xf numFmtId="0" fontId="6" fillId="0" borderId="0" xfId="0" applyFont="1" applyAlignment="1">
      <alignment vertical="top" wrapText="1"/>
    </xf>
    <xf numFmtId="0" fontId="5" fillId="0" borderId="0" xfId="0" applyFont="1" applyAlignment="1">
      <alignment vertical="top" wrapText="1"/>
    </xf>
    <xf numFmtId="0" fontId="20" fillId="0" borderId="0" xfId="0" applyFont="1" applyAlignment="1">
      <alignment horizontal="justify" vertical="top" wrapText="1"/>
    </xf>
    <xf numFmtId="0" fontId="14" fillId="0" borderId="0" xfId="0" applyFont="1" applyAlignment="1">
      <alignment horizontal="justify" vertical="top" wrapText="1"/>
    </xf>
    <xf numFmtId="0" fontId="6" fillId="0" borderId="0" xfId="0" applyFont="1" applyAlignment="1">
      <alignment wrapText="1"/>
    </xf>
    <xf numFmtId="0" fontId="6" fillId="0" borderId="0" xfId="0" applyFont="1" applyAlignment="1">
      <alignment vertical="top" wrapText="1"/>
    </xf>
    <xf numFmtId="0" fontId="14" fillId="0" borderId="0" xfId="0" applyFont="1" applyAlignment="1">
      <alignment/>
    </xf>
    <xf numFmtId="0" fontId="22" fillId="0" borderId="10" xfId="0" applyFont="1" applyBorder="1" applyAlignment="1">
      <alignment horizontal="justify" vertical="top" wrapText="1"/>
    </xf>
    <xf numFmtId="0" fontId="22" fillId="0" borderId="10" xfId="0" applyFont="1" applyBorder="1" applyAlignment="1">
      <alignment vertical="top" wrapText="1"/>
    </xf>
    <xf numFmtId="0" fontId="23" fillId="0" borderId="10" xfId="0" applyFont="1" applyBorder="1" applyAlignment="1">
      <alignment horizontal="center" vertical="top" wrapText="1"/>
    </xf>
    <xf numFmtId="0" fontId="24" fillId="0" borderId="10" xfId="0" applyFont="1" applyBorder="1" applyAlignment="1">
      <alignment horizontal="left" vertical="center" wrapText="1"/>
    </xf>
    <xf numFmtId="0" fontId="24" fillId="0" borderId="10" xfId="0" applyFont="1" applyBorder="1" applyAlignment="1">
      <alignment horizontal="center" vertical="center" wrapText="1"/>
    </xf>
    <xf numFmtId="0" fontId="14" fillId="0" borderId="10" xfId="0" applyFont="1" applyBorder="1" applyAlignment="1">
      <alignment horizontal="center" vertical="top" wrapText="1"/>
    </xf>
    <xf numFmtId="169" fontId="11" fillId="0" borderId="14" xfId="0" applyNumberFormat="1" applyFont="1" applyBorder="1" applyAlignment="1">
      <alignment horizontal="right" vertical="top" wrapText="1"/>
    </xf>
    <xf numFmtId="0" fontId="22" fillId="0" borderId="0" xfId="0" applyFont="1" applyBorder="1" applyAlignment="1">
      <alignment vertical="top" wrapText="1"/>
    </xf>
    <xf numFmtId="0" fontId="5" fillId="0" borderId="0" xfId="60" applyFont="1" applyBorder="1" applyAlignment="1" applyProtection="1">
      <alignment horizontal="center"/>
      <protection locked="0"/>
    </xf>
    <xf numFmtId="0" fontId="7" fillId="0" borderId="0" xfId="62" applyFont="1" applyBorder="1" applyAlignment="1">
      <alignment horizontal="center"/>
      <protection/>
    </xf>
    <xf numFmtId="0" fontId="7" fillId="0" borderId="0" xfId="0" applyFont="1" applyBorder="1" applyAlignment="1">
      <alignment/>
    </xf>
    <xf numFmtId="0" fontId="11" fillId="0" borderId="23" xfId="0" applyFont="1" applyBorder="1" applyAlignment="1">
      <alignment vertical="top" wrapText="1"/>
    </xf>
    <xf numFmtId="3" fontId="12" fillId="0" borderId="14" xfId="0" applyNumberFormat="1" applyFont="1" applyBorder="1" applyAlignment="1">
      <alignment horizontal="right" vertical="top" wrapText="1"/>
    </xf>
    <xf numFmtId="169" fontId="7" fillId="0" borderId="10" xfId="0" applyNumberFormat="1" applyFont="1" applyBorder="1" applyAlignment="1">
      <alignment/>
    </xf>
    <xf numFmtId="169" fontId="7" fillId="0" borderId="14" xfId="0" applyNumberFormat="1" applyFont="1" applyBorder="1" applyAlignment="1">
      <alignment/>
    </xf>
    <xf numFmtId="3" fontId="12" fillId="0" borderId="0" xfId="0" applyNumberFormat="1" applyFont="1" applyBorder="1" applyAlignment="1">
      <alignment horizontal="right" vertical="top" wrapText="1"/>
    </xf>
    <xf numFmtId="3" fontId="11" fillId="0" borderId="0" xfId="0" applyNumberFormat="1" applyFont="1" applyBorder="1" applyAlignment="1">
      <alignment horizontal="right" vertical="top" wrapText="1"/>
    </xf>
    <xf numFmtId="3" fontId="11" fillId="0" borderId="24" xfId="0" applyNumberFormat="1" applyFont="1" applyBorder="1" applyAlignment="1">
      <alignment horizontal="right" vertical="top" wrapText="1"/>
    </xf>
    <xf numFmtId="2" fontId="11" fillId="0" borderId="11" xfId="0" applyNumberFormat="1" applyFont="1" applyBorder="1" applyAlignment="1">
      <alignment horizontal="right" vertical="top" wrapText="1"/>
    </xf>
    <xf numFmtId="14" fontId="0" fillId="0" borderId="0" xfId="60" applyNumberFormat="1" applyFont="1" applyAlignment="1" applyProtection="1">
      <alignment horizontal="left" vertical="top" wrapText="1"/>
      <protection locked="0"/>
    </xf>
    <xf numFmtId="3" fontId="11" fillId="0" borderId="18" xfId="0" applyNumberFormat="1" applyFont="1" applyBorder="1" applyAlignment="1">
      <alignment horizontal="right" vertical="top" wrapText="1"/>
    </xf>
    <xf numFmtId="3" fontId="11" fillId="0" borderId="20" xfId="0" applyNumberFormat="1" applyFont="1" applyBorder="1" applyAlignment="1">
      <alignment vertical="top" wrapText="1"/>
    </xf>
    <xf numFmtId="0" fontId="11" fillId="0" borderId="17" xfId="0" applyFont="1" applyBorder="1" applyAlignment="1">
      <alignment horizontal="justify" vertical="top" wrapText="1"/>
    </xf>
    <xf numFmtId="185" fontId="8" fillId="33" borderId="10" xfId="63" applyNumberFormat="1" applyFont="1" applyFill="1" applyBorder="1" applyAlignment="1" applyProtection="1">
      <alignment/>
      <protection locked="0"/>
    </xf>
    <xf numFmtId="185" fontId="8" fillId="33" borderId="10" xfId="63" applyNumberFormat="1" applyFont="1" applyFill="1" applyBorder="1" applyAlignment="1" applyProtection="1">
      <alignment/>
      <protection/>
    </xf>
    <xf numFmtId="185" fontId="7" fillId="33" borderId="10" xfId="63" applyNumberFormat="1" applyFont="1" applyFill="1" applyBorder="1" applyAlignment="1" applyProtection="1">
      <alignment/>
      <protection locked="0"/>
    </xf>
    <xf numFmtId="185" fontId="7" fillId="33" borderId="10" xfId="63" applyNumberFormat="1" applyFont="1" applyFill="1" applyBorder="1" applyAlignment="1" applyProtection="1">
      <alignment/>
      <protection/>
    </xf>
    <xf numFmtId="3" fontId="7" fillId="33" borderId="10" xfId="63" applyNumberFormat="1" applyFont="1" applyFill="1" applyBorder="1" applyAlignment="1" applyProtection="1">
      <alignment/>
      <protection/>
    </xf>
    <xf numFmtId="0" fontId="7" fillId="0" borderId="0" xfId="57" applyFont="1" applyBorder="1" applyAlignment="1">
      <alignment horizontal="left" wrapText="1"/>
      <protection/>
    </xf>
    <xf numFmtId="0" fontId="23" fillId="0" borderId="0" xfId="0" applyFont="1" applyBorder="1" applyAlignment="1">
      <alignment horizontal="center" vertical="top" wrapText="1"/>
    </xf>
    <xf numFmtId="0" fontId="7" fillId="0" borderId="14" xfId="57" applyFont="1" applyBorder="1" applyAlignment="1">
      <alignment horizontal="left" wrapText="1"/>
      <protection/>
    </xf>
    <xf numFmtId="0" fontId="7" fillId="0" borderId="14" xfId="0" applyFont="1" applyBorder="1" applyAlignment="1">
      <alignment wrapText="1"/>
    </xf>
    <xf numFmtId="3" fontId="12" fillId="0" borderId="13" xfId="0" applyNumberFormat="1" applyFont="1" applyBorder="1" applyAlignment="1">
      <alignment horizontal="right" vertical="top" wrapText="1"/>
    </xf>
    <xf numFmtId="3" fontId="11" fillId="0" borderId="23" xfId="0" applyNumberFormat="1" applyFont="1" applyBorder="1" applyAlignment="1">
      <alignment vertical="top" wrapText="1"/>
    </xf>
    <xf numFmtId="169" fontId="12" fillId="0" borderId="0" xfId="0" applyNumberFormat="1" applyFont="1" applyBorder="1" applyAlignment="1">
      <alignment horizontal="right" vertical="top" wrapText="1"/>
    </xf>
    <xf numFmtId="3" fontId="11" fillId="0" borderId="15" xfId="0" applyNumberFormat="1" applyFont="1" applyBorder="1" applyAlignment="1">
      <alignment horizontal="right" vertical="top" wrapText="1"/>
    </xf>
    <xf numFmtId="0" fontId="16" fillId="0" borderId="10" xfId="0" applyFont="1" applyBorder="1" applyAlignment="1">
      <alignment/>
    </xf>
    <xf numFmtId="0" fontId="11" fillId="0" borderId="17" xfId="0" applyFont="1" applyBorder="1" applyAlignment="1">
      <alignment vertical="top" wrapText="1"/>
    </xf>
    <xf numFmtId="0" fontId="12" fillId="0" borderId="19" xfId="0" applyFont="1" applyBorder="1" applyAlignment="1">
      <alignment vertical="top" wrapText="1"/>
    </xf>
    <xf numFmtId="0" fontId="7" fillId="0" borderId="0" xfId="61" applyFont="1" applyBorder="1" applyAlignment="1" applyProtection="1">
      <alignment wrapText="1"/>
      <protection/>
    </xf>
    <xf numFmtId="3" fontId="7" fillId="33" borderId="10" xfId="63" applyNumberFormat="1" applyFont="1" applyFill="1" applyBorder="1" applyAlignment="1" applyProtection="1">
      <alignment/>
      <protection locked="0"/>
    </xf>
    <xf numFmtId="169" fontId="12" fillId="0" borderId="17" xfId="0" applyNumberFormat="1" applyFont="1" applyBorder="1" applyAlignment="1">
      <alignment horizontal="right" vertical="top" wrapText="1"/>
    </xf>
    <xf numFmtId="169" fontId="11" fillId="0" borderId="25" xfId="0" applyNumberFormat="1" applyFont="1" applyBorder="1" applyAlignment="1">
      <alignment horizontal="right" vertical="top" wrapText="1"/>
    </xf>
    <xf numFmtId="169" fontId="11" fillId="0" borderId="10" xfId="0" applyNumberFormat="1" applyFont="1" applyBorder="1" applyAlignment="1">
      <alignment horizontal="right" vertical="top" wrapText="1"/>
    </xf>
    <xf numFmtId="169" fontId="12" fillId="0" borderId="26" xfId="0" applyNumberFormat="1" applyFont="1" applyBorder="1" applyAlignment="1">
      <alignment horizontal="right" vertical="top" wrapText="1"/>
    </xf>
    <xf numFmtId="0" fontId="12" fillId="0" borderId="25" xfId="0" applyFont="1" applyBorder="1" applyAlignment="1">
      <alignment vertical="top" wrapText="1"/>
    </xf>
    <xf numFmtId="169" fontId="12" fillId="0" borderId="25" xfId="0" applyNumberFormat="1" applyFont="1" applyBorder="1" applyAlignment="1">
      <alignment horizontal="right" vertical="top" wrapText="1"/>
    </xf>
    <xf numFmtId="0" fontId="9" fillId="0" borderId="0" xfId="60" applyFont="1" applyBorder="1" applyAlignment="1" applyProtection="1">
      <alignment horizontal="center" vertical="center"/>
      <protection locked="0"/>
    </xf>
    <xf numFmtId="0" fontId="11" fillId="34" borderId="27" xfId="60" applyFont="1" applyFill="1" applyBorder="1" applyAlignment="1" applyProtection="1">
      <alignment horizontal="left" wrapText="1"/>
      <protection/>
    </xf>
    <xf numFmtId="0" fontId="11" fillId="34" borderId="21" xfId="60" applyFont="1" applyFill="1" applyBorder="1" applyAlignment="1" applyProtection="1">
      <alignment horizontal="left" wrapText="1"/>
      <protection/>
    </xf>
    <xf numFmtId="0" fontId="11" fillId="34" borderId="28" xfId="60" applyFont="1" applyFill="1" applyBorder="1" applyAlignment="1" applyProtection="1">
      <alignment horizontal="left" wrapText="1"/>
      <protection/>
    </xf>
    <xf numFmtId="0" fontId="5" fillId="0" borderId="0" xfId="60" applyFont="1" applyBorder="1" applyAlignment="1" applyProtection="1">
      <alignment horizontal="center" vertical="top"/>
      <protection locked="0"/>
    </xf>
    <xf numFmtId="0" fontId="8" fillId="0" borderId="0" xfId="60" applyFont="1" applyBorder="1" applyAlignment="1" applyProtection="1">
      <alignment horizontal="center" vertical="top"/>
      <protection locked="0"/>
    </xf>
    <xf numFmtId="0" fontId="14" fillId="0" borderId="0" xfId="0" applyFont="1" applyAlignment="1">
      <alignment vertical="top" wrapText="1"/>
    </xf>
    <xf numFmtId="0" fontId="11" fillId="0" borderId="27" xfId="0" applyFont="1" applyBorder="1" applyAlignment="1">
      <alignment vertical="top" wrapText="1"/>
    </xf>
    <xf numFmtId="0" fontId="11" fillId="0" borderId="21" xfId="0" applyFont="1" applyBorder="1" applyAlignment="1">
      <alignment vertical="top" wrapText="1"/>
    </xf>
    <xf numFmtId="0" fontId="11" fillId="0" borderId="28" xfId="0" applyFont="1" applyBorder="1" applyAlignment="1">
      <alignment vertical="top" wrapText="1"/>
    </xf>
    <xf numFmtId="0" fontId="8" fillId="0" borderId="19" xfId="60" applyFont="1" applyBorder="1" applyAlignment="1" applyProtection="1">
      <alignment horizontal="left" vertical="center"/>
      <protection/>
    </xf>
    <xf numFmtId="0" fontId="8" fillId="0" borderId="13" xfId="60" applyFont="1" applyBorder="1" applyAlignment="1" applyProtection="1">
      <alignment horizontal="left" vertical="center"/>
      <protection/>
    </xf>
    <xf numFmtId="0" fontId="8" fillId="0" borderId="29" xfId="60" applyFont="1" applyBorder="1" applyAlignment="1" applyProtection="1">
      <alignment horizontal="left" vertical="center"/>
      <protection/>
    </xf>
    <xf numFmtId="0" fontId="8" fillId="0" borderId="0" xfId="63" applyFont="1" applyAlignment="1">
      <alignment horizontal="center" wrapText="1"/>
      <protection/>
    </xf>
    <xf numFmtId="0" fontId="5" fillId="0" borderId="0" xfId="60" applyFont="1" applyBorder="1" applyAlignment="1" applyProtection="1">
      <alignment horizontal="center" vertical="top" wrapText="1"/>
      <protection locked="0"/>
    </xf>
    <xf numFmtId="49" fontId="5" fillId="0" borderId="0" xfId="57" applyNumberFormat="1" applyFont="1" applyAlignment="1">
      <alignment horizontal="center" vertical="center" wrapText="1"/>
      <protection/>
    </xf>
    <xf numFmtId="49" fontId="8" fillId="0" borderId="0" xfId="57" applyNumberFormat="1" applyFont="1" applyAlignment="1">
      <alignment horizontal="center" vertical="center" wrapText="1"/>
      <protection/>
    </xf>
    <xf numFmtId="0" fontId="6" fillId="0" borderId="30" xfId="58" applyFont="1" applyBorder="1" applyAlignment="1">
      <alignment horizontal="right" vertical="justify"/>
      <protection/>
    </xf>
    <xf numFmtId="0" fontId="9" fillId="0" borderId="16" xfId="60" applyFont="1" applyBorder="1" applyAlignment="1" applyProtection="1">
      <alignment horizontal="center" vertical="center"/>
      <protection locked="0"/>
    </xf>
    <xf numFmtId="0" fontId="14" fillId="0" borderId="0" xfId="0" applyFont="1" applyAlignment="1">
      <alignment horizontal="justify" vertical="top" wrapText="1"/>
    </xf>
    <xf numFmtId="0" fontId="14" fillId="0" borderId="0" xfId="0" applyFont="1" applyAlignment="1">
      <alignment horizontal="justify" vertical="top" wrapText="1"/>
    </xf>
    <xf numFmtId="0" fontId="6" fillId="0" borderId="0" xfId="0" applyFont="1" applyAlignment="1">
      <alignment horizontal="left" vertical="top" wrapText="1"/>
    </xf>
    <xf numFmtId="0" fontId="6" fillId="0" borderId="0" xfId="0" applyFont="1" applyAlignment="1">
      <alignment horizontal="left" vertical="top" wrapText="1"/>
    </xf>
    <xf numFmtId="0" fontId="14" fillId="0" borderId="0" xfId="0" applyFont="1" applyAlignment="1">
      <alignment horizontal="justify" wrapText="1"/>
    </xf>
    <xf numFmtId="0" fontId="17" fillId="0" borderId="0" xfId="0" applyFont="1" applyAlignment="1">
      <alignment horizontal="justify" wrapText="1"/>
    </xf>
    <xf numFmtId="0" fontId="6" fillId="0" borderId="0" xfId="0" applyFont="1" applyAlignment="1">
      <alignment wrapText="1"/>
    </xf>
    <xf numFmtId="0" fontId="6" fillId="0" borderId="0" xfId="0" applyFont="1" applyAlignment="1">
      <alignment wrapText="1"/>
    </xf>
    <xf numFmtId="0" fontId="14" fillId="0" borderId="0" xfId="0" applyFont="1" applyAlignment="1">
      <alignment horizontal="left" vertical="top" wrapText="1"/>
    </xf>
    <xf numFmtId="0" fontId="18" fillId="0" borderId="31" xfId="0" applyFont="1" applyBorder="1" applyAlignment="1">
      <alignment horizontal="center" vertical="center" wrapText="1"/>
    </xf>
    <xf numFmtId="0" fontId="21" fillId="0" borderId="0" xfId="0" applyFont="1" applyAlignment="1">
      <alignment horizontal="justify"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l. 7.5" xfId="57"/>
    <cellStyle name="Normal_El.7.2" xfId="58"/>
    <cellStyle name="Normal_Spravki_kod" xfId="59"/>
    <cellStyle name="Normal_Баланс" xfId="60"/>
    <cellStyle name="Normal_Отч.парич.поток" xfId="61"/>
    <cellStyle name="Normal_Отч.прих-разх" xfId="62"/>
    <cellStyle name="Normal_Отч.собств.кап."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phold.com/en/companies/mc_hdraulic/" TargetMode="External" /><Relationship Id="rId2" Type="http://schemas.openxmlformats.org/officeDocument/2006/relationships/hyperlink" Target="http://www.sphold.com/index.php?lang=ENG"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84"/>
  <sheetViews>
    <sheetView showGridLines="0" tabSelected="1" zoomScale="75" zoomScaleNormal="75" zoomScaleSheetLayoutView="75" zoomScalePageLayoutView="0" workbookViewId="0" topLeftCell="A1">
      <selection activeCell="A1" sqref="A1:C1"/>
    </sheetView>
  </sheetViews>
  <sheetFormatPr defaultColWidth="9.28125" defaultRowHeight="12.75"/>
  <cols>
    <col min="1" max="1" width="56.57421875" style="17" customWidth="1"/>
    <col min="2" max="2" width="22.7109375" style="16" customWidth="1"/>
    <col min="3" max="3" width="21.28125" style="16" customWidth="1"/>
    <col min="4" max="16384" width="9.28125" style="14" customWidth="1"/>
  </cols>
  <sheetData>
    <row r="1" spans="1:3" ht="36.75" customHeight="1">
      <c r="A1" s="201" t="s">
        <v>165</v>
      </c>
      <c r="B1" s="201"/>
      <c r="C1" s="201"/>
    </row>
    <row r="2" spans="1:4" ht="15.75">
      <c r="A2" s="206" t="s">
        <v>158</v>
      </c>
      <c r="B2" s="206"/>
      <c r="C2" s="206"/>
      <c r="D2" s="206"/>
    </row>
    <row r="3" spans="1:3" ht="15">
      <c r="A3" s="205" t="s">
        <v>225</v>
      </c>
      <c r="B3" s="205"/>
      <c r="C3" s="205"/>
    </row>
    <row r="4" spans="1:3" ht="12.75" customHeight="1">
      <c r="A4" s="39"/>
      <c r="B4" s="40"/>
      <c r="C4" s="89" t="s">
        <v>0</v>
      </c>
    </row>
    <row r="5" spans="1:3" ht="16.5" customHeight="1">
      <c r="A5" s="19" t="s">
        <v>1</v>
      </c>
      <c r="B5" s="20">
        <v>41639</v>
      </c>
      <c r="C5" s="20">
        <v>41274</v>
      </c>
    </row>
    <row r="6" spans="1:3" s="41" customFormat="1" ht="15.75">
      <c r="A6" s="202" t="s">
        <v>2</v>
      </c>
      <c r="B6" s="203"/>
      <c r="C6" s="204"/>
    </row>
    <row r="7" spans="1:3" s="41" customFormat="1" ht="15.75">
      <c r="A7" s="31"/>
      <c r="B7" s="37"/>
      <c r="C7" s="37"/>
    </row>
    <row r="8" spans="1:3" s="15" customFormat="1" ht="15">
      <c r="A8" s="38" t="s">
        <v>3</v>
      </c>
      <c r="B8" s="22">
        <v>4290</v>
      </c>
      <c r="C8" s="22">
        <v>4290</v>
      </c>
    </row>
    <row r="9" spans="1:3" s="15" customFormat="1" ht="15">
      <c r="A9" s="38" t="s">
        <v>4</v>
      </c>
      <c r="B9" s="22">
        <v>24856</v>
      </c>
      <c r="C9" s="22">
        <v>24493</v>
      </c>
    </row>
    <row r="10" spans="1:3" s="15" customFormat="1" ht="15">
      <c r="A10" s="38" t="s">
        <v>100</v>
      </c>
      <c r="B10" s="22">
        <v>21216</v>
      </c>
      <c r="C10" s="22">
        <v>21797</v>
      </c>
    </row>
    <row r="11" spans="1:3" s="15" customFormat="1" ht="15">
      <c r="A11" s="38" t="s">
        <v>5</v>
      </c>
      <c r="B11" s="22">
        <v>7133</v>
      </c>
      <c r="C11" s="22">
        <v>6773</v>
      </c>
    </row>
    <row r="12" spans="1:3" s="15" customFormat="1" ht="15">
      <c r="A12" s="38" t="s">
        <v>91</v>
      </c>
      <c r="B12" s="22">
        <v>922</v>
      </c>
      <c r="C12" s="22">
        <v>1173</v>
      </c>
    </row>
    <row r="13" spans="1:3" s="15" customFormat="1" ht="15">
      <c r="A13" s="38" t="s">
        <v>6</v>
      </c>
      <c r="B13" s="22">
        <v>435</v>
      </c>
      <c r="C13" s="22">
        <v>500</v>
      </c>
    </row>
    <row r="14" spans="1:3" s="15" customFormat="1" ht="15">
      <c r="A14" s="38" t="s">
        <v>7</v>
      </c>
      <c r="B14" s="22">
        <v>9689</v>
      </c>
      <c r="C14" s="22">
        <v>8332</v>
      </c>
    </row>
    <row r="15" spans="1:3" s="15" customFormat="1" ht="15">
      <c r="A15" s="38" t="s">
        <v>8</v>
      </c>
      <c r="B15" s="22">
        <v>123</v>
      </c>
      <c r="C15" s="22">
        <v>93</v>
      </c>
    </row>
    <row r="16" spans="1:3" s="15" customFormat="1" ht="15">
      <c r="A16" s="38" t="s">
        <v>9</v>
      </c>
      <c r="B16" s="22">
        <v>968</v>
      </c>
      <c r="C16" s="22">
        <v>840</v>
      </c>
    </row>
    <row r="17" spans="1:3" s="15" customFormat="1" ht="15">
      <c r="A17" s="38" t="s">
        <v>160</v>
      </c>
      <c r="B17" s="22">
        <v>324</v>
      </c>
      <c r="C17" s="22">
        <v>324</v>
      </c>
    </row>
    <row r="18" spans="1:3" s="15" customFormat="1" ht="15">
      <c r="A18" s="21" t="s">
        <v>190</v>
      </c>
      <c r="B18" s="22">
        <v>746</v>
      </c>
      <c r="C18" s="22">
        <v>746</v>
      </c>
    </row>
    <row r="19" spans="1:3" s="15" customFormat="1" ht="15">
      <c r="A19" s="21" t="s">
        <v>10</v>
      </c>
      <c r="B19" s="22">
        <v>10052</v>
      </c>
      <c r="C19" s="22">
        <v>6286</v>
      </c>
    </row>
    <row r="20" spans="1:3" s="15" customFormat="1" ht="15">
      <c r="A20" s="58" t="s">
        <v>11</v>
      </c>
      <c r="B20" s="59">
        <v>24</v>
      </c>
      <c r="C20" s="59">
        <v>24</v>
      </c>
    </row>
    <row r="21" spans="1:3" s="15" customFormat="1" ht="15">
      <c r="A21" s="30" t="s">
        <v>189</v>
      </c>
      <c r="B21" s="59">
        <v>97</v>
      </c>
      <c r="C21" s="59">
        <v>97</v>
      </c>
    </row>
    <row r="22" spans="1:3" s="15" customFormat="1" ht="15">
      <c r="A22" s="58" t="s">
        <v>161</v>
      </c>
      <c r="B22" s="59">
        <v>0</v>
      </c>
      <c r="C22" s="59">
        <v>2</v>
      </c>
    </row>
    <row r="23" spans="1:3" s="15" customFormat="1" ht="16.5" thickBot="1">
      <c r="A23" s="176" t="s">
        <v>13</v>
      </c>
      <c r="B23" s="61">
        <f>SUM(B8:B22)</f>
        <v>80875</v>
      </c>
      <c r="C23" s="61">
        <f>SUM(C8:C22)</f>
        <v>75770</v>
      </c>
    </row>
    <row r="24" spans="1:3" s="15" customFormat="1" ht="9.75" customHeight="1">
      <c r="A24" s="23"/>
      <c r="B24" s="24"/>
      <c r="C24" s="24"/>
    </row>
    <row r="25" spans="1:3" s="15" customFormat="1" ht="15.75">
      <c r="A25" s="202" t="s">
        <v>14</v>
      </c>
      <c r="B25" s="203"/>
      <c r="C25" s="204"/>
    </row>
    <row r="26" spans="1:3" s="15" customFormat="1" ht="15">
      <c r="A26" s="55" t="s">
        <v>15</v>
      </c>
      <c r="B26" s="22">
        <v>16579</v>
      </c>
      <c r="C26" s="22">
        <v>15711</v>
      </c>
    </row>
    <row r="27" spans="1:3" s="15" customFormat="1" ht="15">
      <c r="A27" s="55" t="s">
        <v>16</v>
      </c>
      <c r="B27" s="22">
        <v>4205</v>
      </c>
      <c r="C27" s="22">
        <v>4914</v>
      </c>
    </row>
    <row r="28" spans="1:3" s="15" customFormat="1" ht="15">
      <c r="A28" s="55" t="s">
        <v>17</v>
      </c>
      <c r="B28" s="22">
        <v>134</v>
      </c>
      <c r="C28" s="22">
        <v>200</v>
      </c>
    </row>
    <row r="29" spans="1:3" s="15" customFormat="1" ht="15">
      <c r="A29" s="55" t="s">
        <v>18</v>
      </c>
      <c r="B29" s="22">
        <v>8331</v>
      </c>
      <c r="C29" s="22">
        <v>11496</v>
      </c>
    </row>
    <row r="30" spans="1:3" s="15" customFormat="1" ht="15">
      <c r="A30" s="21" t="s">
        <v>20</v>
      </c>
      <c r="B30" s="22">
        <v>29924</v>
      </c>
      <c r="C30" s="22">
        <v>22946</v>
      </c>
    </row>
    <row r="31" spans="1:3" s="15" customFormat="1" ht="15">
      <c r="A31" s="55" t="s">
        <v>21</v>
      </c>
      <c r="B31" s="22">
        <v>3304</v>
      </c>
      <c r="C31" s="22">
        <v>2569</v>
      </c>
    </row>
    <row r="32" spans="1:3" s="15" customFormat="1" ht="15">
      <c r="A32" s="21" t="s">
        <v>145</v>
      </c>
      <c r="B32" s="22">
        <v>2477</v>
      </c>
      <c r="C32" s="22">
        <v>2477</v>
      </c>
    </row>
    <row r="33" spans="1:3" s="15" customFormat="1" ht="15">
      <c r="A33" s="21" t="s">
        <v>22</v>
      </c>
      <c r="B33" s="22">
        <v>31</v>
      </c>
      <c r="C33" s="22">
        <v>31</v>
      </c>
    </row>
    <row r="34" spans="1:3" s="15" customFormat="1" ht="15">
      <c r="A34" s="21" t="s">
        <v>23</v>
      </c>
      <c r="B34" s="22">
        <v>2097</v>
      </c>
      <c r="C34" s="22">
        <v>2650</v>
      </c>
    </row>
    <row r="35" spans="1:3" s="15" customFormat="1" ht="15">
      <c r="A35" s="55" t="s">
        <v>8</v>
      </c>
      <c r="B35" s="22">
        <v>2698</v>
      </c>
      <c r="C35" s="22">
        <v>2762</v>
      </c>
    </row>
    <row r="36" spans="1:3" s="15" customFormat="1" ht="15">
      <c r="A36" s="58" t="s">
        <v>151</v>
      </c>
      <c r="B36" s="22">
        <v>2553</v>
      </c>
      <c r="C36" s="22">
        <v>2192</v>
      </c>
    </row>
    <row r="37" spans="1:3" s="15" customFormat="1" ht="15">
      <c r="A37" s="21" t="s">
        <v>19</v>
      </c>
      <c r="B37" s="22">
        <v>24200</v>
      </c>
      <c r="C37" s="22">
        <v>23052</v>
      </c>
    </row>
    <row r="38" spans="1:3" s="15" customFormat="1" ht="15">
      <c r="A38" s="21" t="s">
        <v>12</v>
      </c>
      <c r="B38" s="22">
        <v>295</v>
      </c>
      <c r="C38" s="22">
        <v>333</v>
      </c>
    </row>
    <row r="39" spans="1:3" s="15" customFormat="1" ht="16.5" thickBot="1">
      <c r="A39" s="176" t="s">
        <v>24</v>
      </c>
      <c r="B39" s="61">
        <f>SUM(B26:B38)</f>
        <v>96828</v>
      </c>
      <c r="C39" s="61">
        <f>SUM(C26:C38)</f>
        <v>91333</v>
      </c>
    </row>
    <row r="40" spans="1:3" s="15" customFormat="1" ht="16.5" thickBot="1">
      <c r="A40" s="112" t="s">
        <v>25</v>
      </c>
      <c r="B40" s="57">
        <f>B23+B39</f>
        <v>177703</v>
      </c>
      <c r="C40" s="27">
        <f>C23+C39</f>
        <v>167103</v>
      </c>
    </row>
    <row r="41" spans="1:3" s="15" customFormat="1" ht="9.75" customHeight="1" thickTop="1">
      <c r="A41" s="26"/>
      <c r="B41" s="26"/>
      <c r="C41" s="26"/>
    </row>
    <row r="42" spans="1:3" s="15" customFormat="1" ht="15.75">
      <c r="A42" s="208" t="s">
        <v>26</v>
      </c>
      <c r="B42" s="209"/>
      <c r="C42" s="210"/>
    </row>
    <row r="43" spans="1:3" s="15" customFormat="1" ht="15">
      <c r="A43" s="21" t="s">
        <v>28</v>
      </c>
      <c r="B43" s="22">
        <v>20729</v>
      </c>
      <c r="C43" s="22">
        <v>20729</v>
      </c>
    </row>
    <row r="44" spans="1:3" s="15" customFormat="1" ht="15">
      <c r="A44" s="55" t="s">
        <v>212</v>
      </c>
      <c r="B44" s="22">
        <v>5180</v>
      </c>
      <c r="C44" s="22">
        <v>5180</v>
      </c>
    </row>
    <row r="45" spans="1:3" s="15" customFormat="1" ht="15">
      <c r="A45" s="55" t="s">
        <v>213</v>
      </c>
      <c r="B45" s="22">
        <v>8135</v>
      </c>
      <c r="C45" s="22">
        <v>8614</v>
      </c>
    </row>
    <row r="46" spans="1:3" s="15" customFormat="1" ht="15">
      <c r="A46" s="55" t="s">
        <v>211</v>
      </c>
      <c r="B46" s="22">
        <v>31112</v>
      </c>
      <c r="C46" s="22">
        <v>27287</v>
      </c>
    </row>
    <row r="47" spans="1:3" s="15" customFormat="1" ht="15">
      <c r="A47" s="21" t="s">
        <v>29</v>
      </c>
      <c r="B47" s="22">
        <v>6708</v>
      </c>
      <c r="C47" s="22">
        <v>5203</v>
      </c>
    </row>
    <row r="48" spans="1:3" s="15" customFormat="1" ht="15">
      <c r="A48" s="21" t="s">
        <v>214</v>
      </c>
      <c r="B48" s="50">
        <v>-3700</v>
      </c>
      <c r="C48" s="50">
        <v>-3066</v>
      </c>
    </row>
    <row r="49" spans="1:3" s="15" customFormat="1" ht="15">
      <c r="A49" s="21" t="s">
        <v>58</v>
      </c>
      <c r="B49" s="166">
        <v>6294</v>
      </c>
      <c r="C49" s="166">
        <v>5239</v>
      </c>
    </row>
    <row r="50" spans="1:3" s="15" customFormat="1" ht="16.5" thickBot="1">
      <c r="A50" s="113" t="s">
        <v>27</v>
      </c>
      <c r="B50" s="25">
        <f>SUM(B43:B49)</f>
        <v>74458</v>
      </c>
      <c r="C50" s="25">
        <f>SUM(C43:C49)</f>
        <v>69186</v>
      </c>
    </row>
    <row r="51" spans="1:3" s="15" customFormat="1" ht="15.75" thickTop="1">
      <c r="A51" s="28"/>
      <c r="B51" s="24"/>
      <c r="C51" s="24"/>
    </row>
    <row r="52" spans="1:3" s="15" customFormat="1" ht="16.5" thickBot="1">
      <c r="A52" s="116" t="s">
        <v>30</v>
      </c>
      <c r="B52" s="25">
        <v>72558</v>
      </c>
      <c r="C52" s="25">
        <v>70407</v>
      </c>
    </row>
    <row r="53" spans="1:3" s="15" customFormat="1" ht="10.5" customHeight="1" thickTop="1">
      <c r="A53" s="115"/>
      <c r="B53" s="24"/>
      <c r="C53" s="24"/>
    </row>
    <row r="54" spans="1:3" s="15" customFormat="1" ht="15.75">
      <c r="A54" s="211" t="s">
        <v>31</v>
      </c>
      <c r="B54" s="212"/>
      <c r="C54" s="213"/>
    </row>
    <row r="55" spans="1:3" s="15" customFormat="1" ht="15.75">
      <c r="A55" s="202" t="s">
        <v>32</v>
      </c>
      <c r="B55" s="203"/>
      <c r="C55" s="204"/>
    </row>
    <row r="56" spans="1:3" s="15" customFormat="1" ht="15">
      <c r="A56" s="30" t="s">
        <v>187</v>
      </c>
      <c r="B56" s="22">
        <v>1336</v>
      </c>
      <c r="C56" s="22">
        <v>1464</v>
      </c>
    </row>
    <row r="57" spans="1:3" s="15" customFormat="1" ht="15">
      <c r="A57" s="21" t="s">
        <v>8</v>
      </c>
      <c r="B57" s="22">
        <v>460</v>
      </c>
      <c r="C57" s="22">
        <v>540</v>
      </c>
    </row>
    <row r="58" spans="1:3" s="15" customFormat="1" ht="15">
      <c r="A58" s="58" t="s">
        <v>188</v>
      </c>
      <c r="B58" s="22">
        <v>385</v>
      </c>
      <c r="C58" s="22">
        <v>424</v>
      </c>
    </row>
    <row r="59" spans="1:3" s="15" customFormat="1" ht="15">
      <c r="A59" s="117" t="s">
        <v>164</v>
      </c>
      <c r="B59" s="22">
        <v>1457</v>
      </c>
      <c r="C59" s="22">
        <v>242</v>
      </c>
    </row>
    <row r="60" spans="1:3" s="15" customFormat="1" ht="15.75">
      <c r="A60" s="95" t="s">
        <v>34</v>
      </c>
      <c r="B60" s="29">
        <f>SUM(B56:B59)</f>
        <v>3638</v>
      </c>
      <c r="C60" s="29">
        <f>SUM(C56:C59)</f>
        <v>2670</v>
      </c>
    </row>
    <row r="61" spans="1:3" s="15" customFormat="1" ht="15.75">
      <c r="A61" s="208" t="s">
        <v>35</v>
      </c>
      <c r="B61" s="209"/>
      <c r="C61" s="210"/>
    </row>
    <row r="62" spans="1:3" s="15" customFormat="1" ht="15">
      <c r="A62" s="30" t="s">
        <v>186</v>
      </c>
      <c r="B62" s="22">
        <v>1663</v>
      </c>
      <c r="C62" s="22">
        <v>1874</v>
      </c>
    </row>
    <row r="63" spans="1:3" s="15" customFormat="1" ht="15">
      <c r="A63" s="30" t="s">
        <v>40</v>
      </c>
      <c r="B63" s="22">
        <v>656</v>
      </c>
      <c r="C63" s="22">
        <v>608</v>
      </c>
    </row>
    <row r="64" spans="1:3" s="15" customFormat="1" ht="15">
      <c r="A64" s="30" t="s">
        <v>41</v>
      </c>
      <c r="B64" s="59">
        <v>15600</v>
      </c>
      <c r="C64" s="59">
        <v>13950</v>
      </c>
    </row>
    <row r="65" spans="1:3" s="15" customFormat="1" ht="15">
      <c r="A65" s="118" t="s">
        <v>42</v>
      </c>
      <c r="B65" s="59">
        <v>758</v>
      </c>
      <c r="C65" s="59">
        <v>894</v>
      </c>
    </row>
    <row r="66" spans="1:3" s="15" customFormat="1" ht="15">
      <c r="A66" s="30" t="s">
        <v>43</v>
      </c>
      <c r="B66" s="59">
        <v>2582</v>
      </c>
      <c r="C66" s="59">
        <v>2455</v>
      </c>
    </row>
    <row r="67" spans="1:3" s="15" customFormat="1" ht="15">
      <c r="A67" s="118" t="s">
        <v>44</v>
      </c>
      <c r="B67" s="56">
        <v>871</v>
      </c>
      <c r="C67" s="56">
        <v>843</v>
      </c>
    </row>
    <row r="68" spans="1:3" s="15" customFormat="1" ht="15">
      <c r="A68" s="51" t="s">
        <v>45</v>
      </c>
      <c r="B68" s="59">
        <v>1350</v>
      </c>
      <c r="C68" s="59">
        <v>862</v>
      </c>
    </row>
    <row r="69" spans="1:3" s="15" customFormat="1" ht="15">
      <c r="A69" s="118" t="s">
        <v>8</v>
      </c>
      <c r="B69" s="56">
        <v>1679</v>
      </c>
      <c r="C69" s="56">
        <v>1682</v>
      </c>
    </row>
    <row r="70" spans="1:3" s="15" customFormat="1" ht="15">
      <c r="A70" s="51" t="s">
        <v>39</v>
      </c>
      <c r="B70" s="56">
        <v>359</v>
      </c>
      <c r="C70" s="56">
        <v>330</v>
      </c>
    </row>
    <row r="71" spans="1:3" s="15" customFormat="1" ht="15">
      <c r="A71" s="117" t="s">
        <v>33</v>
      </c>
      <c r="B71" s="56">
        <v>357</v>
      </c>
      <c r="C71" s="56">
        <v>167</v>
      </c>
    </row>
    <row r="72" spans="1:3" s="15" customFormat="1" ht="15">
      <c r="A72" s="117" t="s">
        <v>164</v>
      </c>
      <c r="B72" s="56">
        <v>1174</v>
      </c>
      <c r="C72" s="56">
        <v>1175</v>
      </c>
    </row>
    <row r="73" spans="1:3" s="60" customFormat="1" ht="15.75">
      <c r="A73" s="95" t="s">
        <v>36</v>
      </c>
      <c r="B73" s="189">
        <f>SUM(B62:B72)</f>
        <v>27049</v>
      </c>
      <c r="C73" s="189">
        <f>SUM(C62:C72)</f>
        <v>24840</v>
      </c>
    </row>
    <row r="74" spans="1:3" s="60" customFormat="1" ht="15.75">
      <c r="A74" s="95"/>
      <c r="B74" s="186"/>
      <c r="C74" s="186"/>
    </row>
    <row r="75" spans="1:3" s="15" customFormat="1" ht="16.5" thickBot="1">
      <c r="A75" s="116" t="s">
        <v>37</v>
      </c>
      <c r="B75" s="171">
        <f>B60+B73</f>
        <v>30687</v>
      </c>
      <c r="C75" s="171">
        <f>C60+C73</f>
        <v>27510</v>
      </c>
    </row>
    <row r="76" spans="1:3" s="15" customFormat="1" ht="17.25" thickBot="1" thickTop="1">
      <c r="A76" s="62"/>
      <c r="B76" s="63"/>
      <c r="C76" s="174"/>
    </row>
    <row r="77" spans="1:3" s="15" customFormat="1" ht="16.5" thickBot="1">
      <c r="A77" s="165" t="s">
        <v>38</v>
      </c>
      <c r="B77" s="175">
        <f>B50+B52+B60+B73</f>
        <v>177703</v>
      </c>
      <c r="C77" s="175">
        <f>C50+C52+C60+C73</f>
        <v>167103</v>
      </c>
    </row>
    <row r="78" spans="1:3" s="15" customFormat="1" ht="16.5" thickTop="1">
      <c r="A78" s="165"/>
      <c r="B78" s="187"/>
      <c r="C78" s="187"/>
    </row>
    <row r="79" spans="1:4" s="15" customFormat="1" ht="15.75">
      <c r="A79" s="21" t="s">
        <v>153</v>
      </c>
      <c r="B79" s="29">
        <v>0</v>
      </c>
      <c r="C79" s="29">
        <v>810</v>
      </c>
      <c r="D79" s="164"/>
    </row>
    <row r="80" spans="1:3" s="97" customFormat="1" ht="14.25">
      <c r="A80" s="94"/>
      <c r="B80" s="96"/>
      <c r="C80" s="96"/>
    </row>
    <row r="81" spans="1:3" s="97" customFormat="1" ht="14.25">
      <c r="A81" s="173" t="s">
        <v>233</v>
      </c>
      <c r="B81" s="96"/>
      <c r="C81" s="96"/>
    </row>
    <row r="82" spans="1:3" s="26" customFormat="1" ht="15" customHeight="1">
      <c r="A82" s="145" t="s">
        <v>101</v>
      </c>
      <c r="B82" s="207" t="s">
        <v>191</v>
      </c>
      <c r="C82" s="207"/>
    </row>
    <row r="83" spans="1:2" s="26" customFormat="1" ht="15">
      <c r="A83" s="145"/>
      <c r="B83" s="145"/>
    </row>
    <row r="84" ht="15">
      <c r="A84" s="173"/>
    </row>
  </sheetData>
  <sheetProtection/>
  <mergeCells count="10">
    <mergeCell ref="A1:C1"/>
    <mergeCell ref="A6:C6"/>
    <mergeCell ref="A3:C3"/>
    <mergeCell ref="A2:D2"/>
    <mergeCell ref="B82:C82"/>
    <mergeCell ref="A25:C25"/>
    <mergeCell ref="A42:C42"/>
    <mergeCell ref="A54:C54"/>
    <mergeCell ref="A61:C61"/>
    <mergeCell ref="A55:C55"/>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80:C81 B76:C78 B51:C53 B26:C39 B41:C46 B8:C24 B62:C74">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4:C54">
      <formula1>-99999999999</formula1>
      <formula2>0</formula2>
    </dataValidation>
  </dataValidations>
  <hyperlinks>
    <hyperlink ref="A1:C1" r:id="rId1" display="STARA PLANINA HOLD PLC"/>
  </hyperlinks>
  <printOptions horizontalCentered="1"/>
  <pageMargins left="0.2362204724409449" right="0.2362204724409449" top="0.31496062992125984" bottom="0.31496062992125984" header="0.1968503937007874" footer="0.15748031496062992"/>
  <pageSetup fitToHeight="1" fitToWidth="1" horizontalDpi="300" verticalDpi="300" orientation="portrait" paperSize="9" scale="64" r:id="rId2"/>
</worksheet>
</file>

<file path=xl/worksheets/sheet2.xml><?xml version="1.0" encoding="utf-8"?>
<worksheet xmlns="http://schemas.openxmlformats.org/spreadsheetml/2006/main" xmlns:r="http://schemas.openxmlformats.org/officeDocument/2006/relationships">
  <dimension ref="A1:D40"/>
  <sheetViews>
    <sheetView showGridLines="0" zoomScale="75" zoomScaleNormal="75" zoomScalePageLayoutView="0" workbookViewId="0" topLeftCell="A1">
      <selection activeCell="A1" sqref="A1:C1"/>
    </sheetView>
  </sheetViews>
  <sheetFormatPr defaultColWidth="9.28125" defaultRowHeight="12.75"/>
  <cols>
    <col min="1" max="1" width="64.00390625" style="44" customWidth="1"/>
    <col min="2" max="2" width="27.8515625" style="47" customWidth="1"/>
    <col min="3" max="3" width="24.7109375" style="48" customWidth="1"/>
    <col min="4" max="16384" width="9.28125" style="46" customWidth="1"/>
  </cols>
  <sheetData>
    <row r="1" spans="1:3" s="14" customFormat="1" ht="36.75" customHeight="1">
      <c r="A1" s="201" t="s">
        <v>165</v>
      </c>
      <c r="B1" s="201"/>
      <c r="C1" s="201"/>
    </row>
    <row r="2" spans="1:3" s="35" customFormat="1" ht="15.75">
      <c r="A2" s="18"/>
      <c r="B2" s="49"/>
      <c r="C2" s="49"/>
    </row>
    <row r="3" spans="1:4" s="35" customFormat="1" ht="15.75">
      <c r="A3" s="206" t="s">
        <v>159</v>
      </c>
      <c r="B3" s="206"/>
      <c r="C3" s="206"/>
      <c r="D3" s="162"/>
    </row>
    <row r="4" spans="1:4" ht="17.25" customHeight="1">
      <c r="A4" s="205" t="s">
        <v>225</v>
      </c>
      <c r="B4" s="205"/>
      <c r="C4" s="205"/>
      <c r="D4" s="163"/>
    </row>
    <row r="5" spans="2:3" ht="17.25" customHeight="1">
      <c r="B5" s="45"/>
      <c r="C5" s="89" t="s">
        <v>0</v>
      </c>
    </row>
    <row r="6" spans="1:3" ht="15.75">
      <c r="A6" s="19"/>
      <c r="B6" s="20">
        <v>41639</v>
      </c>
      <c r="C6" s="20">
        <v>41274</v>
      </c>
    </row>
    <row r="7" spans="1:3" ht="15">
      <c r="A7" s="38" t="s">
        <v>92</v>
      </c>
      <c r="B7" s="166">
        <v>168755</v>
      </c>
      <c r="C7" s="166">
        <v>155203</v>
      </c>
    </row>
    <row r="8" spans="1:3" ht="15">
      <c r="A8" s="38" t="s">
        <v>93</v>
      </c>
      <c r="B8" s="166">
        <v>2720</v>
      </c>
      <c r="C8" s="166">
        <v>2116</v>
      </c>
    </row>
    <row r="9" spans="1:3" ht="15">
      <c r="A9" s="38" t="s">
        <v>94</v>
      </c>
      <c r="B9" s="166">
        <v>2666</v>
      </c>
      <c r="C9" s="166">
        <v>2493</v>
      </c>
    </row>
    <row r="10" spans="1:3" ht="15">
      <c r="A10" s="38" t="s">
        <v>95</v>
      </c>
      <c r="B10" s="166">
        <v>4721</v>
      </c>
      <c r="C10" s="166">
        <v>4150</v>
      </c>
    </row>
    <row r="11" spans="1:3" ht="15">
      <c r="A11" s="38" t="s">
        <v>46</v>
      </c>
      <c r="B11" s="166">
        <v>519</v>
      </c>
      <c r="C11" s="166">
        <v>497</v>
      </c>
    </row>
    <row r="12" spans="1:3" ht="15">
      <c r="A12" s="185" t="s">
        <v>199</v>
      </c>
      <c r="B12" s="166">
        <v>72</v>
      </c>
      <c r="C12" s="166">
        <v>94</v>
      </c>
    </row>
    <row r="13" spans="1:3" ht="15">
      <c r="A13" s="120" t="s">
        <v>47</v>
      </c>
      <c r="B13" s="167">
        <v>963</v>
      </c>
      <c r="C13" s="167">
        <v>1000</v>
      </c>
    </row>
    <row r="14" spans="1:3" ht="15">
      <c r="A14" s="30" t="s">
        <v>48</v>
      </c>
      <c r="B14" s="167">
        <v>-205</v>
      </c>
      <c r="C14" s="167">
        <v>-130</v>
      </c>
    </row>
    <row r="15" spans="1:3" ht="15">
      <c r="A15" s="30" t="s">
        <v>156</v>
      </c>
      <c r="B15" s="167">
        <v>63</v>
      </c>
      <c r="C15" s="167">
        <v>-24</v>
      </c>
    </row>
    <row r="16" spans="1:3" ht="15">
      <c r="A16" s="30" t="s">
        <v>96</v>
      </c>
      <c r="B16" s="167">
        <v>-362</v>
      </c>
      <c r="C16" s="167">
        <v>-274</v>
      </c>
    </row>
    <row r="17" spans="1:3" ht="15">
      <c r="A17" s="30" t="s">
        <v>49</v>
      </c>
      <c r="B17" s="167">
        <v>-93076</v>
      </c>
      <c r="C17" s="167">
        <v>-86489</v>
      </c>
    </row>
    <row r="18" spans="1:3" ht="15">
      <c r="A18" s="30" t="s">
        <v>50</v>
      </c>
      <c r="B18" s="168">
        <v>-15915</v>
      </c>
      <c r="C18" s="168">
        <v>-14320</v>
      </c>
    </row>
    <row r="19" spans="1:3" ht="15">
      <c r="A19" s="30" t="s">
        <v>51</v>
      </c>
      <c r="B19" s="168">
        <v>-12405</v>
      </c>
      <c r="C19" s="168">
        <v>-11965</v>
      </c>
    </row>
    <row r="20" spans="1:3" ht="15">
      <c r="A20" s="30" t="s">
        <v>52</v>
      </c>
      <c r="B20" s="168">
        <v>-28480</v>
      </c>
      <c r="C20" s="168">
        <v>-27413</v>
      </c>
    </row>
    <row r="21" spans="1:3" ht="15">
      <c r="A21" s="30" t="s">
        <v>53</v>
      </c>
      <c r="B21" s="168">
        <v>-6005</v>
      </c>
      <c r="C21" s="168">
        <v>-5660</v>
      </c>
    </row>
    <row r="22" spans="1:3" ht="18.75" customHeight="1">
      <c r="A22" s="121" t="s">
        <v>62</v>
      </c>
      <c r="B22" s="168">
        <v>-2176</v>
      </c>
      <c r="C22" s="168">
        <v>1381</v>
      </c>
    </row>
    <row r="23" spans="1:3" ht="15">
      <c r="A23" s="30" t="s">
        <v>57</v>
      </c>
      <c r="B23" s="168">
        <v>-3972</v>
      </c>
      <c r="C23" s="168">
        <v>-3451</v>
      </c>
    </row>
    <row r="24" spans="1:3" ht="15">
      <c r="A24" s="30" t="s">
        <v>54</v>
      </c>
      <c r="B24" s="167">
        <v>-1239</v>
      </c>
      <c r="C24" s="167">
        <v>-872</v>
      </c>
    </row>
    <row r="25" spans="1:3" ht="15">
      <c r="A25" s="36"/>
      <c r="B25" s="169"/>
      <c r="C25" s="169"/>
    </row>
    <row r="26" spans="1:3" ht="15.75">
      <c r="A26" s="43" t="s">
        <v>55</v>
      </c>
      <c r="B26" s="29">
        <f>SUM(B7:B25)</f>
        <v>16644</v>
      </c>
      <c r="C26" s="29">
        <f>SUM(C7:C25)</f>
        <v>16336</v>
      </c>
    </row>
    <row r="27" spans="1:3" ht="15">
      <c r="A27" s="36"/>
      <c r="B27" s="169"/>
      <c r="C27" s="169"/>
    </row>
    <row r="28" spans="1:3" ht="15">
      <c r="A28" s="51" t="s">
        <v>56</v>
      </c>
      <c r="B28" s="59">
        <v>1711</v>
      </c>
      <c r="C28" s="59">
        <v>1905</v>
      </c>
    </row>
    <row r="29" spans="1:3" ht="15.75">
      <c r="A29" s="43" t="s">
        <v>58</v>
      </c>
      <c r="B29" s="29">
        <f>B26-B28</f>
        <v>14933</v>
      </c>
      <c r="C29" s="29">
        <v>14431</v>
      </c>
    </row>
    <row r="30" spans="1:3" ht="15.75">
      <c r="A30" s="114"/>
      <c r="B30" s="170"/>
      <c r="C30" s="170"/>
    </row>
    <row r="31" spans="1:3" ht="15">
      <c r="A31" s="30" t="s">
        <v>59</v>
      </c>
      <c r="B31" s="22">
        <v>8639</v>
      </c>
      <c r="C31" s="22">
        <v>9192</v>
      </c>
    </row>
    <row r="32" spans="1:3" s="127" customFormat="1" ht="21.75" customHeight="1" thickBot="1">
      <c r="A32" s="126" t="s">
        <v>61</v>
      </c>
      <c r="B32" s="25">
        <f>B29-B31</f>
        <v>6294</v>
      </c>
      <c r="C32" s="25">
        <f>C29-C31</f>
        <v>5239</v>
      </c>
    </row>
    <row r="33" spans="1:3" ht="15.75" thickTop="1">
      <c r="A33" s="36"/>
      <c r="B33" s="169"/>
      <c r="C33" s="169"/>
    </row>
    <row r="34" spans="1:3" ht="16.5" thickBot="1">
      <c r="A34" s="116" t="s">
        <v>60</v>
      </c>
      <c r="B34" s="172">
        <f>B32/20729</f>
        <v>0.30363259202084036</v>
      </c>
      <c r="C34" s="172">
        <f>C32/21000</f>
        <v>0.24947619047619046</v>
      </c>
    </row>
    <row r="35" spans="1:3" s="103" customFormat="1" ht="15.75" thickTop="1">
      <c r="A35" s="100"/>
      <c r="B35" s="101"/>
      <c r="C35" s="102"/>
    </row>
    <row r="36" spans="1:3" s="97" customFormat="1" ht="14.25">
      <c r="A36" s="173"/>
      <c r="B36" s="96"/>
      <c r="C36" s="96"/>
    </row>
    <row r="37" spans="1:3" s="97" customFormat="1" ht="14.25">
      <c r="A37" s="173"/>
      <c r="B37" s="96"/>
      <c r="C37" s="96"/>
    </row>
    <row r="38" spans="1:3" s="26" customFormat="1" ht="15" customHeight="1">
      <c r="A38" s="145" t="s">
        <v>101</v>
      </c>
      <c r="B38" s="207" t="s">
        <v>191</v>
      </c>
      <c r="C38" s="207"/>
    </row>
    <row r="39" spans="1:2" s="26" customFormat="1" ht="15">
      <c r="A39" s="145"/>
      <c r="B39" s="145"/>
    </row>
    <row r="40" spans="1:3" s="35" customFormat="1" ht="15">
      <c r="A40" s="33"/>
      <c r="B40" s="32"/>
      <c r="C40" s="34"/>
    </row>
  </sheetData>
  <sheetProtection/>
  <mergeCells count="4">
    <mergeCell ref="A1:C1"/>
    <mergeCell ref="A4:C4"/>
    <mergeCell ref="B38:C38"/>
    <mergeCell ref="A3:C3"/>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36:C37">
      <formula1>0</formula1>
      <formula2>9999999999999990</formula2>
    </dataValidation>
  </dataValidations>
  <hyperlinks>
    <hyperlink ref="A1:C1" r:id="rId1" display="STARA PLANINA HOLD PLC"/>
  </hyperlinks>
  <printOptions horizontalCentered="1"/>
  <pageMargins left="0.2362204724409449" right="0.2362204724409449" top="0.7874015748031497" bottom="0.7874015748031497" header="0.5118110236220472" footer="0.5118110236220472"/>
  <pageSetup horizontalDpi="600" verticalDpi="600" orientation="portrait" paperSize="9" scale="80" r:id="rId2"/>
</worksheet>
</file>

<file path=xl/worksheets/sheet3.xml><?xml version="1.0" encoding="utf-8"?>
<worksheet xmlns="http://schemas.openxmlformats.org/spreadsheetml/2006/main" xmlns:r="http://schemas.openxmlformats.org/officeDocument/2006/relationships">
  <dimension ref="A1:C50"/>
  <sheetViews>
    <sheetView showGridLines="0" zoomScale="75" zoomScaleNormal="75" zoomScalePageLayoutView="0" workbookViewId="0" topLeftCell="A1">
      <selection activeCell="A1" sqref="A1:C1"/>
    </sheetView>
  </sheetViews>
  <sheetFormatPr defaultColWidth="9.28125" defaultRowHeight="12.75"/>
  <cols>
    <col min="1" max="1" width="78.28125" style="3" customWidth="1"/>
    <col min="2" max="3" width="21.00390625" style="11" customWidth="1"/>
    <col min="4" max="16384" width="9.28125" style="3" customWidth="1"/>
  </cols>
  <sheetData>
    <row r="1" spans="1:3" s="14" customFormat="1" ht="36.75" customHeight="1">
      <c r="A1" s="201" t="s">
        <v>165</v>
      </c>
      <c r="B1" s="201"/>
      <c r="C1" s="201"/>
    </row>
    <row r="2" spans="1:3" ht="20.25">
      <c r="A2" s="12"/>
      <c r="B2" s="12"/>
      <c r="C2" s="12"/>
    </row>
    <row r="3" spans="1:3" ht="15.75">
      <c r="A3" s="206" t="s">
        <v>149</v>
      </c>
      <c r="B3" s="206"/>
      <c r="C3" s="206"/>
    </row>
    <row r="4" spans="1:3" ht="15" customHeight="1">
      <c r="A4" s="205" t="s">
        <v>225</v>
      </c>
      <c r="B4" s="205"/>
      <c r="C4" s="205"/>
    </row>
    <row r="5" spans="1:3" ht="15">
      <c r="A5" s="1"/>
      <c r="B5" s="4"/>
      <c r="C5" s="4"/>
    </row>
    <row r="6" spans="1:3" ht="15">
      <c r="A6" s="1"/>
      <c r="B6" s="5"/>
      <c r="C6" s="89" t="s">
        <v>0</v>
      </c>
    </row>
    <row r="7" spans="1:3" s="13" customFormat="1" ht="15.75">
      <c r="A7" s="43" t="s">
        <v>68</v>
      </c>
      <c r="B7" s="20">
        <v>41639</v>
      </c>
      <c r="C7" s="20">
        <v>41274</v>
      </c>
    </row>
    <row r="8" spans="1:3" ht="18" customHeight="1">
      <c r="A8" s="30" t="s">
        <v>63</v>
      </c>
      <c r="B8" s="50">
        <v>180842</v>
      </c>
      <c r="C8" s="50">
        <v>173480</v>
      </c>
    </row>
    <row r="9" spans="1:3" ht="18" customHeight="1">
      <c r="A9" s="30" t="s">
        <v>64</v>
      </c>
      <c r="B9" s="50">
        <v>-125447</v>
      </c>
      <c r="C9" s="50">
        <v>-118612</v>
      </c>
    </row>
    <row r="10" spans="1:3" ht="18" customHeight="1">
      <c r="A10" s="30" t="s">
        <v>208</v>
      </c>
      <c r="B10" s="50">
        <v>-339</v>
      </c>
      <c r="C10" s="50">
        <v>-183</v>
      </c>
    </row>
    <row r="11" spans="1:3" ht="15">
      <c r="A11" s="30" t="s">
        <v>65</v>
      </c>
      <c r="B11" s="50">
        <v>-36262</v>
      </c>
      <c r="C11" s="50">
        <v>-35366</v>
      </c>
    </row>
    <row r="12" spans="1:3" ht="18" customHeight="1">
      <c r="A12" s="88" t="s">
        <v>147</v>
      </c>
      <c r="B12" s="50">
        <v>3976</v>
      </c>
      <c r="C12" s="50">
        <v>1816</v>
      </c>
    </row>
    <row r="13" spans="1:3" ht="18" customHeight="1">
      <c r="A13" s="51" t="s">
        <v>155</v>
      </c>
      <c r="B13" s="119">
        <v>664</v>
      </c>
      <c r="C13" s="119">
        <v>622</v>
      </c>
    </row>
    <row r="14" spans="1:3" ht="18" customHeight="1" thickBot="1">
      <c r="A14" s="51" t="s">
        <v>66</v>
      </c>
      <c r="B14" s="195">
        <v>-1373</v>
      </c>
      <c r="C14" s="195">
        <v>-1238</v>
      </c>
    </row>
    <row r="15" spans="1:3" ht="18" customHeight="1" thickBot="1">
      <c r="A15" s="191" t="s">
        <v>76</v>
      </c>
      <c r="B15" s="196">
        <f>SUM(B8:B14)</f>
        <v>22061</v>
      </c>
      <c r="C15" s="196">
        <v>20519</v>
      </c>
    </row>
    <row r="16" spans="1:3" ht="18" customHeight="1">
      <c r="A16" s="36"/>
      <c r="B16" s="129"/>
      <c r="C16" s="129"/>
    </row>
    <row r="17" spans="1:3" ht="15.75">
      <c r="A17" s="190" t="s">
        <v>97</v>
      </c>
      <c r="B17" s="42"/>
      <c r="C17" s="42"/>
    </row>
    <row r="18" spans="1:3" ht="18" customHeight="1">
      <c r="A18" s="30" t="s">
        <v>67</v>
      </c>
      <c r="B18" s="50">
        <v>-14795</v>
      </c>
      <c r="C18" s="50">
        <v>-12761</v>
      </c>
    </row>
    <row r="19" spans="1:3" ht="18" customHeight="1">
      <c r="A19" s="30" t="s">
        <v>162</v>
      </c>
      <c r="B19" s="50">
        <v>172</v>
      </c>
      <c r="C19" s="50">
        <v>53</v>
      </c>
    </row>
    <row r="20" spans="1:3" ht="18" customHeight="1">
      <c r="A20" s="30" t="s">
        <v>70</v>
      </c>
      <c r="B20" s="50">
        <v>0</v>
      </c>
      <c r="C20" s="50">
        <v>-44</v>
      </c>
    </row>
    <row r="21" spans="1:3" ht="18" customHeight="1">
      <c r="A21" s="30" t="s">
        <v>146</v>
      </c>
      <c r="B21" s="50">
        <v>70</v>
      </c>
      <c r="C21" s="50">
        <v>125</v>
      </c>
    </row>
    <row r="22" spans="1:3" ht="18" customHeight="1">
      <c r="A22" s="30" t="s">
        <v>223</v>
      </c>
      <c r="B22" s="52">
        <v>-4211</v>
      </c>
      <c r="C22" s="52"/>
    </row>
    <row r="23" spans="1:3" ht="18" customHeight="1">
      <c r="A23" s="30" t="s">
        <v>209</v>
      </c>
      <c r="B23" s="52">
        <v>5</v>
      </c>
      <c r="C23" s="52">
        <v>10</v>
      </c>
    </row>
    <row r="24" spans="1:3" ht="18" customHeight="1">
      <c r="A24" s="199" t="s">
        <v>222</v>
      </c>
      <c r="B24" s="52">
        <v>3569</v>
      </c>
      <c r="C24" s="200">
        <v>-1578</v>
      </c>
    </row>
    <row r="25" spans="1:3" ht="14.25" customHeight="1" thickBot="1">
      <c r="A25" s="191" t="s">
        <v>77</v>
      </c>
      <c r="B25" s="197">
        <f>SUM(B18:B24)</f>
        <v>-15190</v>
      </c>
      <c r="C25" s="197">
        <v>-14195</v>
      </c>
    </row>
    <row r="26" spans="1:3" ht="18" customHeight="1">
      <c r="A26" s="130"/>
      <c r="B26" s="188"/>
      <c r="C26" s="188"/>
    </row>
    <row r="27" spans="1:3" ht="18" customHeight="1">
      <c r="A27" s="128" t="s">
        <v>98</v>
      </c>
      <c r="B27" s="50"/>
      <c r="C27" s="50"/>
    </row>
    <row r="28" spans="1:3" ht="18" customHeight="1">
      <c r="A28" s="30" t="s">
        <v>221</v>
      </c>
      <c r="B28" s="50"/>
      <c r="C28" s="50">
        <v>2</v>
      </c>
    </row>
    <row r="29" spans="1:3" ht="18" customHeight="1">
      <c r="A29" s="30" t="s">
        <v>152</v>
      </c>
      <c r="B29" s="50"/>
      <c r="C29" s="50">
        <v>-27</v>
      </c>
    </row>
    <row r="30" spans="1:3" ht="18" customHeight="1">
      <c r="A30" s="30" t="s">
        <v>69</v>
      </c>
      <c r="B30" s="50">
        <v>948</v>
      </c>
      <c r="C30" s="50">
        <v>1192</v>
      </c>
    </row>
    <row r="31" spans="1:3" ht="18" customHeight="1">
      <c r="A31" s="30" t="s">
        <v>71</v>
      </c>
      <c r="B31" s="50">
        <v>-1344</v>
      </c>
      <c r="C31" s="50">
        <v>-2013</v>
      </c>
    </row>
    <row r="32" spans="1:3" ht="18" customHeight="1">
      <c r="A32" s="30" t="s">
        <v>72</v>
      </c>
      <c r="B32" s="119">
        <v>-63</v>
      </c>
      <c r="C32" s="119">
        <v>-79</v>
      </c>
    </row>
    <row r="33" spans="1:3" ht="18" customHeight="1">
      <c r="A33" s="51" t="s">
        <v>73</v>
      </c>
      <c r="B33" s="119">
        <v>-109</v>
      </c>
      <c r="C33" s="119">
        <v>-132</v>
      </c>
    </row>
    <row r="34" spans="1:3" ht="18" customHeight="1">
      <c r="A34" s="30" t="s">
        <v>74</v>
      </c>
      <c r="B34" s="119">
        <v>-5977</v>
      </c>
      <c r="C34" s="119">
        <v>-4239</v>
      </c>
    </row>
    <row r="35" spans="1:3" ht="18" customHeight="1" thickBot="1">
      <c r="A35" s="192" t="s">
        <v>75</v>
      </c>
      <c r="B35" s="195">
        <v>822</v>
      </c>
      <c r="C35" s="195">
        <v>-949</v>
      </c>
    </row>
    <row r="36" spans="1:3" ht="18" customHeight="1" thickBot="1">
      <c r="A36" s="191" t="s">
        <v>99</v>
      </c>
      <c r="B36" s="160">
        <f>SUM(B29:B35)</f>
        <v>-5723</v>
      </c>
      <c r="C36" s="160">
        <v>-6245</v>
      </c>
    </row>
    <row r="37" spans="1:3" ht="18" customHeight="1">
      <c r="A37" s="130"/>
      <c r="B37" s="129"/>
      <c r="C37" s="129"/>
    </row>
    <row r="38" spans="1:3" ht="18" customHeight="1">
      <c r="A38" s="120" t="s">
        <v>78</v>
      </c>
      <c r="B38" s="50">
        <f>B15+B25+B36</f>
        <v>1148</v>
      </c>
      <c r="C38" s="50">
        <v>79</v>
      </c>
    </row>
    <row r="39" spans="1:3" ht="18" customHeight="1">
      <c r="A39" s="30" t="s">
        <v>79</v>
      </c>
      <c r="B39" s="119">
        <v>23052</v>
      </c>
      <c r="C39" s="119">
        <v>22973</v>
      </c>
    </row>
    <row r="40" spans="1:3" ht="15.75" thickBot="1">
      <c r="A40" s="193"/>
      <c r="B40" s="198"/>
      <c r="C40" s="198"/>
    </row>
    <row r="41" spans="1:3" ht="18" customHeight="1" thickBot="1">
      <c r="A41" s="191" t="s">
        <v>80</v>
      </c>
      <c r="B41" s="52">
        <f>B39+B38</f>
        <v>24200</v>
      </c>
      <c r="C41" s="52">
        <v>23052</v>
      </c>
    </row>
    <row r="42" spans="1:3" ht="18" customHeight="1">
      <c r="A42" s="6"/>
      <c r="B42" s="7"/>
      <c r="C42" s="7"/>
    </row>
    <row r="43" spans="1:3" ht="18" customHeight="1">
      <c r="A43" s="173"/>
      <c r="B43" s="7"/>
      <c r="C43" s="7"/>
    </row>
    <row r="44" spans="1:3" s="97" customFormat="1" ht="14.25">
      <c r="A44" s="173"/>
      <c r="B44" s="96"/>
      <c r="C44" s="96"/>
    </row>
    <row r="45" spans="1:3" s="26" customFormat="1" ht="15" customHeight="1">
      <c r="A45" s="145" t="s">
        <v>101</v>
      </c>
      <c r="B45" s="207" t="s">
        <v>191</v>
      </c>
      <c r="C45" s="207"/>
    </row>
    <row r="46" spans="1:2" s="26" customFormat="1" ht="15">
      <c r="A46" s="145"/>
      <c r="B46" s="145"/>
    </row>
    <row r="47" spans="1:3" s="26" customFormat="1" ht="15" customHeight="1">
      <c r="A47" s="145"/>
      <c r="B47" s="207"/>
      <c r="C47" s="207"/>
    </row>
    <row r="48" spans="1:2" s="26" customFormat="1" ht="15">
      <c r="A48" s="145"/>
      <c r="B48" s="145"/>
    </row>
    <row r="49" spans="1:3" ht="14.25">
      <c r="A49" s="6"/>
      <c r="B49" s="7"/>
      <c r="C49" s="7"/>
    </row>
    <row r="50" spans="1:3" ht="25.5" customHeight="1">
      <c r="A50" s="9"/>
      <c r="B50" s="10"/>
      <c r="C50" s="3"/>
    </row>
  </sheetData>
  <sheetProtection/>
  <mergeCells count="5">
    <mergeCell ref="A1:C1"/>
    <mergeCell ref="B47:C47"/>
    <mergeCell ref="A4:C4"/>
    <mergeCell ref="A3:C3"/>
    <mergeCell ref="B45:C45"/>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42:C43 B8:C20 B39:C39 B25:C37">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9:C49 B44:C44">
      <formula1>0</formula1>
      <formula2>9999999999999990</formula2>
    </dataValidation>
  </dataValidations>
  <hyperlinks>
    <hyperlink ref="A1:C1" r:id="rId1" display="STARA PLANINA HOLD PLC"/>
  </hyperlinks>
  <printOptions horizontalCentered="1"/>
  <pageMargins left="0.3937007874015748" right="0.3937007874015748" top="0.5905511811023623" bottom="0.5905511811023623" header="0.5118110236220472" footer="0.5118110236220472"/>
  <pageSetup horizontalDpi="600" verticalDpi="600" orientation="portrait" paperSize="9" scale="75" r:id="rId2"/>
</worksheet>
</file>

<file path=xl/worksheets/sheet4.xml><?xml version="1.0" encoding="utf-8"?>
<worksheet xmlns="http://schemas.openxmlformats.org/spreadsheetml/2006/main" xmlns:r="http://schemas.openxmlformats.org/officeDocument/2006/relationships">
  <sheetPr>
    <pageSetUpPr fitToPage="1"/>
  </sheetPr>
  <dimension ref="A1:H41"/>
  <sheetViews>
    <sheetView showGridLines="0" zoomScale="75" zoomScaleNormal="75" zoomScalePageLayoutView="0" workbookViewId="0" topLeftCell="A1">
      <selection activeCell="A1" sqref="A1:H1"/>
    </sheetView>
  </sheetViews>
  <sheetFormatPr defaultColWidth="9.28125" defaultRowHeight="12.75"/>
  <cols>
    <col min="1" max="1" width="34.28125" style="86" customWidth="1"/>
    <col min="2" max="3" width="11.421875" style="69" customWidth="1"/>
    <col min="4" max="4" width="13.00390625" style="69" customWidth="1"/>
    <col min="5" max="5" width="11.421875" style="69" customWidth="1"/>
    <col min="6" max="6" width="13.00390625" style="69" customWidth="1"/>
    <col min="7" max="7" width="11.421875" style="69" customWidth="1"/>
    <col min="8" max="8" width="12.28125" style="69" customWidth="1"/>
    <col min="9" max="16384" width="9.28125" style="69" customWidth="1"/>
  </cols>
  <sheetData>
    <row r="1" spans="1:8" s="14" customFormat="1" ht="36.75" customHeight="1">
      <c r="A1" s="201" t="s">
        <v>165</v>
      </c>
      <c r="B1" s="201"/>
      <c r="C1" s="201"/>
      <c r="D1" s="201"/>
      <c r="E1" s="201"/>
      <c r="F1" s="201"/>
      <c r="G1" s="201"/>
      <c r="H1" s="201"/>
    </row>
    <row r="2" spans="1:7" ht="15.75">
      <c r="A2" s="70"/>
      <c r="B2" s="70"/>
      <c r="C2" s="70"/>
      <c r="D2" s="70"/>
      <c r="E2" s="70"/>
      <c r="F2" s="70"/>
      <c r="G2" s="70"/>
    </row>
    <row r="3" spans="1:8" s="71" customFormat="1" ht="15.75">
      <c r="A3" s="214" t="s">
        <v>150</v>
      </c>
      <c r="B3" s="214"/>
      <c r="C3" s="214"/>
      <c r="D3" s="214"/>
      <c r="E3" s="214"/>
      <c r="F3" s="214"/>
      <c r="G3" s="214"/>
      <c r="H3" s="214"/>
    </row>
    <row r="4" spans="1:8" s="71" customFormat="1" ht="15.75">
      <c r="A4" s="215" t="s">
        <v>225</v>
      </c>
      <c r="B4" s="215"/>
      <c r="C4" s="215"/>
      <c r="D4" s="215"/>
      <c r="E4" s="215"/>
      <c r="F4" s="215"/>
      <c r="G4" s="215"/>
      <c r="H4" s="215"/>
    </row>
    <row r="5" spans="1:7" s="71" customFormat="1" ht="15.75">
      <c r="A5" s="39"/>
      <c r="B5" s="72"/>
      <c r="C5" s="72"/>
      <c r="D5" s="72"/>
      <c r="E5" s="72"/>
      <c r="F5" s="72"/>
      <c r="G5" s="73"/>
    </row>
    <row r="6" spans="1:8" s="71" customFormat="1" ht="15.75">
      <c r="A6" s="39"/>
      <c r="B6" s="74"/>
      <c r="C6" s="74"/>
      <c r="D6" s="74"/>
      <c r="E6" s="74"/>
      <c r="F6" s="74"/>
      <c r="H6" s="89" t="s">
        <v>0</v>
      </c>
    </row>
    <row r="7" spans="1:8" s="91" customFormat="1" ht="30" customHeight="1">
      <c r="A7" s="90"/>
      <c r="B7" s="122" t="s">
        <v>81</v>
      </c>
      <c r="C7" s="122" t="s">
        <v>212</v>
      </c>
      <c r="D7" s="122" t="s">
        <v>213</v>
      </c>
      <c r="E7" s="122" t="s">
        <v>211</v>
      </c>
      <c r="F7" s="122" t="s">
        <v>82</v>
      </c>
      <c r="G7" s="123" t="s">
        <v>83</v>
      </c>
      <c r="H7" s="159" t="s">
        <v>30</v>
      </c>
    </row>
    <row r="8" spans="1:8" s="91" customFormat="1" ht="30" customHeight="1">
      <c r="A8" s="131" t="s">
        <v>217</v>
      </c>
      <c r="B8" s="75">
        <v>20729</v>
      </c>
      <c r="C8" s="75">
        <v>5180</v>
      </c>
      <c r="D8" s="75">
        <v>8614</v>
      </c>
      <c r="E8" s="76">
        <v>27287</v>
      </c>
      <c r="F8" s="75">
        <v>7376</v>
      </c>
      <c r="G8" s="75">
        <v>69186</v>
      </c>
      <c r="H8" s="75">
        <v>70407</v>
      </c>
    </row>
    <row r="9" spans="1:8" s="91" customFormat="1" ht="30" customHeight="1">
      <c r="A9" s="132" t="s">
        <v>58</v>
      </c>
      <c r="B9" s="76"/>
      <c r="C9" s="76"/>
      <c r="D9" s="76"/>
      <c r="E9" s="76"/>
      <c r="F9" s="177">
        <v>6294</v>
      </c>
      <c r="G9" s="178">
        <f>F9</f>
        <v>6294</v>
      </c>
      <c r="H9" s="178">
        <v>8639</v>
      </c>
    </row>
    <row r="10" spans="1:8" s="91" customFormat="1" ht="30" customHeight="1">
      <c r="A10" s="38" t="s">
        <v>219</v>
      </c>
      <c r="B10" s="76"/>
      <c r="C10" s="76"/>
      <c r="D10" s="76"/>
      <c r="E10" s="76"/>
      <c r="F10" s="179">
        <v>-320</v>
      </c>
      <c r="G10" s="180">
        <f>SUM(C10:F10)</f>
        <v>-320</v>
      </c>
      <c r="H10" s="180">
        <v>-5921</v>
      </c>
    </row>
    <row r="11" spans="1:8" s="91" customFormat="1" ht="30" customHeight="1">
      <c r="A11" s="38" t="s">
        <v>220</v>
      </c>
      <c r="B11" s="76"/>
      <c r="C11" s="76"/>
      <c r="D11" s="76"/>
      <c r="E11" s="194">
        <v>3730</v>
      </c>
      <c r="F11" s="179">
        <v>-4075</v>
      </c>
      <c r="G11" s="180">
        <f>SUM(C11:F11)</f>
        <v>-345</v>
      </c>
      <c r="H11" s="180">
        <v>-551</v>
      </c>
    </row>
    <row r="12" spans="1:8" s="91" customFormat="1" ht="30" customHeight="1">
      <c r="A12" s="38" t="s">
        <v>227</v>
      </c>
      <c r="B12" s="76"/>
      <c r="C12" s="76"/>
      <c r="D12" s="180">
        <v>-451</v>
      </c>
      <c r="E12" s="194"/>
      <c r="F12" s="179"/>
      <c r="G12" s="180">
        <f>SUM(C12:F12)</f>
        <v>-451</v>
      </c>
      <c r="H12" s="180">
        <v>-6</v>
      </c>
    </row>
    <row r="13" spans="1:8" s="91" customFormat="1" ht="30" customHeight="1">
      <c r="A13" s="133" t="s">
        <v>84</v>
      </c>
      <c r="B13" s="181"/>
      <c r="C13" s="181"/>
      <c r="D13" s="180">
        <v>-28</v>
      </c>
      <c r="E13" s="180">
        <v>95</v>
      </c>
      <c r="F13" s="179">
        <v>27</v>
      </c>
      <c r="G13" s="180">
        <f>SUM(B13:F13)</f>
        <v>94</v>
      </c>
      <c r="H13" s="180">
        <v>-10</v>
      </c>
    </row>
    <row r="14" spans="1:8" ht="30" customHeight="1">
      <c r="A14" s="134" t="s">
        <v>226</v>
      </c>
      <c r="B14" s="75">
        <v>20729</v>
      </c>
      <c r="C14" s="75">
        <f aca="true" t="shared" si="0" ref="C14:H14">SUM(C8:C13)</f>
        <v>5180</v>
      </c>
      <c r="D14" s="75">
        <f t="shared" si="0"/>
        <v>8135</v>
      </c>
      <c r="E14" s="75">
        <f t="shared" si="0"/>
        <v>31112</v>
      </c>
      <c r="F14" s="75">
        <f t="shared" si="0"/>
        <v>9302</v>
      </c>
      <c r="G14" s="75">
        <f t="shared" si="0"/>
        <v>74458</v>
      </c>
      <c r="H14" s="75">
        <f t="shared" si="0"/>
        <v>72558</v>
      </c>
    </row>
    <row r="15" spans="1:7" s="107" customFormat="1" ht="34.5" customHeight="1">
      <c r="A15" s="104"/>
      <c r="B15" s="105"/>
      <c r="C15" s="105"/>
      <c r="D15" s="105"/>
      <c r="E15" s="105"/>
      <c r="F15" s="105"/>
      <c r="G15" s="106"/>
    </row>
    <row r="16" spans="1:5" s="26" customFormat="1" ht="15" customHeight="1">
      <c r="A16" s="173"/>
      <c r="B16" s="207"/>
      <c r="C16" s="207"/>
      <c r="D16" s="207"/>
      <c r="E16" s="207"/>
    </row>
    <row r="17" spans="1:5" s="97" customFormat="1" ht="14.25">
      <c r="A17" s="173"/>
      <c r="B17" s="96"/>
      <c r="C17" s="96"/>
      <c r="D17" s="96"/>
      <c r="E17" s="96"/>
    </row>
    <row r="18" spans="1:7" s="26" customFormat="1" ht="15" customHeight="1">
      <c r="A18" s="145" t="s">
        <v>101</v>
      </c>
      <c r="F18" s="207" t="s">
        <v>191</v>
      </c>
      <c r="G18" s="207"/>
    </row>
    <row r="19" spans="1:5" s="26" customFormat="1" ht="15">
      <c r="A19" s="145"/>
      <c r="B19" s="145"/>
      <c r="C19" s="145"/>
      <c r="D19" s="145"/>
      <c r="E19" s="145"/>
    </row>
    <row r="20" spans="1:6" s="98" customFormat="1" ht="14.25">
      <c r="A20" s="2"/>
      <c r="B20" s="99"/>
      <c r="C20" s="99"/>
      <c r="D20" s="99"/>
      <c r="E20" s="99"/>
      <c r="F20" s="108"/>
    </row>
    <row r="21" spans="1:6" s="98" customFormat="1" ht="14.25">
      <c r="A21" s="8"/>
      <c r="F21" s="108"/>
    </row>
    <row r="22" spans="1:7" s="97" customFormat="1" ht="28.5" customHeight="1">
      <c r="A22" s="109"/>
      <c r="B22" s="110"/>
      <c r="C22" s="110"/>
      <c r="D22" s="110"/>
      <c r="E22" s="110"/>
      <c r="G22" s="3"/>
    </row>
    <row r="23" spans="1:6" s="14" customFormat="1" ht="14.25" customHeight="1">
      <c r="A23" s="17"/>
      <c r="B23" s="16"/>
      <c r="C23" s="16"/>
      <c r="D23" s="16"/>
      <c r="E23" s="16"/>
      <c r="F23" s="80"/>
    </row>
    <row r="24" spans="1:6" s="14" customFormat="1" ht="15">
      <c r="A24" s="17"/>
      <c r="B24" s="16"/>
      <c r="C24" s="16"/>
      <c r="D24" s="16"/>
      <c r="E24" s="16"/>
      <c r="F24" s="80"/>
    </row>
    <row r="25" spans="1:6" s="14" customFormat="1" ht="15">
      <c r="A25" s="17"/>
      <c r="B25" s="16"/>
      <c r="C25" s="16"/>
      <c r="D25" s="16"/>
      <c r="E25" s="16"/>
      <c r="F25" s="80"/>
    </row>
    <row r="26" spans="1:6" s="14" customFormat="1" ht="15">
      <c r="A26" s="17"/>
      <c r="B26" s="81"/>
      <c r="C26" s="81"/>
      <c r="D26" s="81"/>
      <c r="E26" s="81"/>
      <c r="F26" s="80"/>
    </row>
    <row r="27" spans="1:6" s="14" customFormat="1" ht="15">
      <c r="A27" s="17"/>
      <c r="B27" s="16"/>
      <c r="C27" s="16"/>
      <c r="D27" s="16"/>
      <c r="E27" s="16"/>
      <c r="F27" s="80"/>
    </row>
    <row r="28" spans="1:6" s="14" customFormat="1" ht="15">
      <c r="A28" s="17"/>
      <c r="B28" s="16"/>
      <c r="C28" s="16"/>
      <c r="D28" s="16"/>
      <c r="E28" s="16"/>
      <c r="F28" s="80"/>
    </row>
    <row r="29" spans="1:7" ht="15.75">
      <c r="A29" s="77"/>
      <c r="B29" s="78"/>
      <c r="C29" s="78"/>
      <c r="D29" s="78"/>
      <c r="E29" s="78"/>
      <c r="F29" s="78"/>
      <c r="G29" s="79"/>
    </row>
    <row r="30" spans="1:7" ht="15.75">
      <c r="A30" s="77"/>
      <c r="B30" s="78"/>
      <c r="C30" s="78"/>
      <c r="D30" s="78"/>
      <c r="E30" s="78"/>
      <c r="F30" s="78"/>
      <c r="G30" s="79"/>
    </row>
    <row r="31" spans="1:7" ht="15.75">
      <c r="A31" s="77"/>
      <c r="B31" s="78"/>
      <c r="C31" s="78"/>
      <c r="D31" s="78"/>
      <c r="E31" s="78"/>
      <c r="F31" s="78"/>
      <c r="G31" s="79"/>
    </row>
    <row r="32" spans="1:7" ht="15">
      <c r="A32" s="82"/>
      <c r="B32" s="79"/>
      <c r="C32" s="79"/>
      <c r="D32" s="79"/>
      <c r="E32" s="79"/>
      <c r="F32" s="79"/>
      <c r="G32" s="79"/>
    </row>
    <row r="33" spans="1:7" ht="15" customHeight="1">
      <c r="A33" s="83"/>
      <c r="B33" s="84"/>
      <c r="C33" s="84"/>
      <c r="D33" s="84"/>
      <c r="E33" s="84"/>
      <c r="F33" s="84"/>
      <c r="G33" s="53"/>
    </row>
    <row r="34" spans="1:7" ht="15">
      <c r="A34" s="83"/>
      <c r="B34" s="84"/>
      <c r="C34" s="84"/>
      <c r="D34" s="84"/>
      <c r="E34" s="84"/>
      <c r="F34" s="84"/>
      <c r="G34" s="85"/>
    </row>
    <row r="35" spans="1:7" ht="15">
      <c r="A35" s="83"/>
      <c r="B35" s="84"/>
      <c r="C35" s="84"/>
      <c r="D35" s="84"/>
      <c r="E35" s="84"/>
      <c r="F35" s="84"/>
      <c r="G35" s="85"/>
    </row>
    <row r="36" spans="1:7" ht="15">
      <c r="A36" s="83"/>
      <c r="B36" s="84"/>
      <c r="C36" s="84"/>
      <c r="D36" s="84"/>
      <c r="E36" s="84"/>
      <c r="F36" s="84"/>
      <c r="G36" s="85"/>
    </row>
    <row r="37" spans="1:7" ht="15">
      <c r="A37" s="83"/>
      <c r="B37" s="84"/>
      <c r="C37" s="84"/>
      <c r="D37" s="84"/>
      <c r="E37" s="84"/>
      <c r="F37" s="84"/>
      <c r="G37" s="84"/>
    </row>
    <row r="38" spans="1:7" ht="15">
      <c r="A38" s="83"/>
      <c r="B38" s="84"/>
      <c r="C38" s="84"/>
      <c r="D38" s="84"/>
      <c r="E38" s="84"/>
      <c r="F38" s="84"/>
      <c r="G38" s="84"/>
    </row>
    <row r="40" ht="15" customHeight="1">
      <c r="F40" s="87"/>
    </row>
    <row r="41" ht="15" customHeight="1">
      <c r="F41" s="54"/>
    </row>
  </sheetData>
  <sheetProtection/>
  <mergeCells count="5">
    <mergeCell ref="F18:G18"/>
    <mergeCell ref="A1:H1"/>
    <mergeCell ref="A3:H3"/>
    <mergeCell ref="A4:H4"/>
    <mergeCell ref="B16:E16"/>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17:E17">
      <formula1>0</formula1>
      <formula2>9999999999999990</formula2>
    </dataValidation>
  </dataValidations>
  <hyperlinks>
    <hyperlink ref="A1:B1" r:id="rId1" display="STARA PLANINA HOLD PLC"/>
  </hyperlinks>
  <printOptions horizontalCentered="1"/>
  <pageMargins left="0.2362204724409449" right="0.2362204724409449" top="0.984251968503937" bottom="0.984251968503937" header="0" footer="0"/>
  <pageSetup fitToHeight="1" fitToWidth="1" horizontalDpi="600" verticalDpi="600" orientation="portrait" paperSize="9" scale="85" r:id="rId2"/>
</worksheet>
</file>

<file path=xl/worksheets/sheet5.xml><?xml version="1.0" encoding="utf-8"?>
<worksheet xmlns="http://schemas.openxmlformats.org/spreadsheetml/2006/main" xmlns:r="http://schemas.openxmlformats.org/officeDocument/2006/relationships">
  <dimension ref="A1:L43"/>
  <sheetViews>
    <sheetView showGridLines="0" zoomScale="75" zoomScaleNormal="75" zoomScalePageLayoutView="0" workbookViewId="0" topLeftCell="A1">
      <selection activeCell="A1" sqref="A1:C1"/>
    </sheetView>
  </sheetViews>
  <sheetFormatPr defaultColWidth="10.7109375" defaultRowHeight="12.75"/>
  <cols>
    <col min="1" max="1" width="51.140625" style="111" customWidth="1"/>
    <col min="2" max="2" width="19.00390625" style="111" customWidth="1"/>
    <col min="3" max="3" width="18.28125" style="111" customWidth="1"/>
    <col min="4" max="16384" width="10.7109375" style="111" customWidth="1"/>
  </cols>
  <sheetData>
    <row r="1" spans="1:3" s="14" customFormat="1" ht="36.75" customHeight="1">
      <c r="A1" s="201" t="s">
        <v>165</v>
      </c>
      <c r="B1" s="201"/>
      <c r="C1" s="201"/>
    </row>
    <row r="2" spans="1:3" ht="15">
      <c r="A2" s="216"/>
      <c r="B2" s="216"/>
      <c r="C2" s="216"/>
    </row>
    <row r="3" spans="1:3" ht="15.75">
      <c r="A3" s="217" t="s">
        <v>89</v>
      </c>
      <c r="B3" s="217"/>
      <c r="C3" s="217"/>
    </row>
    <row r="4" spans="1:3" ht="15.75">
      <c r="A4" s="217" t="s">
        <v>90</v>
      </c>
      <c r="B4" s="217"/>
      <c r="C4" s="217"/>
    </row>
    <row r="5" spans="1:3" ht="15">
      <c r="A5" s="205" t="s">
        <v>225</v>
      </c>
      <c r="B5" s="205"/>
      <c r="C5" s="205"/>
    </row>
    <row r="6" spans="1:3" ht="15">
      <c r="A6" s="216"/>
      <c r="B6" s="216"/>
      <c r="C6" s="216"/>
    </row>
    <row r="7" spans="1:9" s="136" customFormat="1" ht="14.25">
      <c r="A7" s="218" t="s">
        <v>0</v>
      </c>
      <c r="B7" s="218"/>
      <c r="C7" s="218"/>
      <c r="D7" s="135"/>
      <c r="E7" s="135"/>
      <c r="F7" s="135"/>
      <c r="G7" s="135"/>
      <c r="H7" s="135"/>
      <c r="I7" s="135"/>
    </row>
    <row r="8" spans="1:11" s="93" customFormat="1" ht="15.75">
      <c r="A8" s="137"/>
      <c r="B8" s="124" t="s">
        <v>87</v>
      </c>
      <c r="C8" s="124" t="s">
        <v>88</v>
      </c>
      <c r="D8" s="92"/>
      <c r="E8" s="92"/>
      <c r="F8" s="92"/>
      <c r="G8" s="92"/>
      <c r="H8" s="92"/>
      <c r="I8" s="92"/>
      <c r="J8" s="92"/>
      <c r="K8" s="92"/>
    </row>
    <row r="9" spans="1:3" ht="23.25" customHeight="1">
      <c r="A9" s="138" t="s">
        <v>85</v>
      </c>
      <c r="B9" s="64"/>
      <c r="C9" s="64"/>
    </row>
    <row r="10" spans="1:3" ht="15">
      <c r="A10" s="65" t="s">
        <v>177</v>
      </c>
      <c r="B10" s="66">
        <v>0</v>
      </c>
      <c r="C10" s="67">
        <v>64.53</v>
      </c>
    </row>
    <row r="11" spans="1:3" ht="15">
      <c r="A11" s="65" t="s">
        <v>178</v>
      </c>
      <c r="B11" s="66">
        <v>0</v>
      </c>
      <c r="C11" s="67">
        <v>51.4</v>
      </c>
    </row>
    <row r="12" spans="1:3" ht="15">
      <c r="A12" s="65" t="s">
        <v>181</v>
      </c>
      <c r="B12" s="66">
        <v>0</v>
      </c>
      <c r="C12" s="67">
        <v>53.6</v>
      </c>
    </row>
    <row r="13" spans="1:3" ht="15">
      <c r="A13" s="65" t="s">
        <v>180</v>
      </c>
      <c r="B13" s="66">
        <v>0</v>
      </c>
      <c r="C13" s="67">
        <v>88.07</v>
      </c>
    </row>
    <row r="14" spans="1:3" ht="15">
      <c r="A14" s="65" t="s">
        <v>179</v>
      </c>
      <c r="B14" s="66">
        <v>0</v>
      </c>
      <c r="C14" s="67">
        <v>98.74</v>
      </c>
    </row>
    <row r="15" spans="1:3" ht="15">
      <c r="A15" s="38" t="s">
        <v>182</v>
      </c>
      <c r="B15" s="66">
        <v>0</v>
      </c>
      <c r="C15" s="67">
        <v>65</v>
      </c>
    </row>
    <row r="16" spans="1:12" ht="15.75">
      <c r="A16" s="139" t="s">
        <v>83</v>
      </c>
      <c r="B16" s="140">
        <f>SUM(B14:B15)</f>
        <v>0</v>
      </c>
      <c r="C16" s="67"/>
      <c r="D16" s="141"/>
      <c r="E16" s="142"/>
      <c r="F16" s="142"/>
      <c r="G16" s="142"/>
      <c r="H16" s="142"/>
      <c r="I16" s="142"/>
      <c r="J16" s="142"/>
      <c r="K16" s="142"/>
      <c r="L16" s="142"/>
    </row>
    <row r="17" spans="1:3" ht="23.25" customHeight="1">
      <c r="A17" s="138" t="s">
        <v>86</v>
      </c>
      <c r="B17" s="64"/>
      <c r="C17" s="67"/>
    </row>
    <row r="18" spans="1:3" ht="15">
      <c r="A18" s="65" t="s">
        <v>183</v>
      </c>
      <c r="B18" s="66">
        <v>0</v>
      </c>
      <c r="C18" s="67">
        <v>30.91</v>
      </c>
    </row>
    <row r="19" spans="1:3" ht="15">
      <c r="A19" s="65" t="s">
        <v>184</v>
      </c>
      <c r="B19" s="66">
        <v>0</v>
      </c>
      <c r="C19" s="67">
        <v>49.99</v>
      </c>
    </row>
    <row r="20" spans="1:3" ht="15">
      <c r="A20" s="65" t="s">
        <v>216</v>
      </c>
      <c r="B20" s="66">
        <v>0</v>
      </c>
      <c r="C20" s="67">
        <v>50</v>
      </c>
    </row>
    <row r="21" spans="1:3" ht="15">
      <c r="A21" s="65" t="s">
        <v>185</v>
      </c>
      <c r="B21" s="66">
        <v>0</v>
      </c>
      <c r="C21" s="67">
        <v>50</v>
      </c>
    </row>
    <row r="22" spans="1:12" ht="15">
      <c r="A22" s="65" t="s">
        <v>83</v>
      </c>
      <c r="B22" s="68">
        <f>SUM(B18:B21)</f>
        <v>0</v>
      </c>
      <c r="C22" s="67"/>
      <c r="D22" s="142"/>
      <c r="E22" s="142"/>
      <c r="F22" s="142"/>
      <c r="G22" s="142"/>
      <c r="H22" s="142"/>
      <c r="I22" s="142"/>
      <c r="J22" s="142"/>
      <c r="K22" s="142"/>
      <c r="L22" s="142"/>
    </row>
    <row r="23" spans="1:12" ht="15.75">
      <c r="A23" s="138" t="s">
        <v>207</v>
      </c>
      <c r="B23" s="64"/>
      <c r="C23" s="67"/>
      <c r="D23" s="141"/>
      <c r="E23" s="142"/>
      <c r="F23" s="142"/>
      <c r="G23" s="142"/>
      <c r="H23" s="142"/>
      <c r="I23" s="142"/>
      <c r="J23" s="142"/>
      <c r="K23" s="142"/>
      <c r="L23" s="142"/>
    </row>
    <row r="24" spans="1:12" ht="15">
      <c r="A24" s="65" t="s">
        <v>193</v>
      </c>
      <c r="B24" s="66">
        <v>746</v>
      </c>
      <c r="C24" s="67">
        <v>31.98</v>
      </c>
      <c r="D24" s="141"/>
      <c r="E24" s="142"/>
      <c r="F24" s="142"/>
      <c r="G24" s="142"/>
      <c r="H24" s="142"/>
      <c r="I24" s="142"/>
      <c r="J24" s="142"/>
      <c r="K24" s="142"/>
      <c r="L24" s="142"/>
    </row>
    <row r="25" spans="1:12" ht="15.75">
      <c r="A25" s="139" t="s">
        <v>83</v>
      </c>
      <c r="B25" s="68">
        <f>SUM(B24:B24)</f>
        <v>746</v>
      </c>
      <c r="C25" s="67"/>
      <c r="D25" s="141"/>
      <c r="E25" s="142"/>
      <c r="F25" s="142"/>
      <c r="G25" s="142"/>
      <c r="H25" s="142"/>
      <c r="I25" s="142"/>
      <c r="J25" s="142"/>
      <c r="K25" s="142"/>
      <c r="L25" s="142"/>
    </row>
    <row r="26" spans="1:3" ht="23.25" customHeight="1">
      <c r="A26" s="65" t="s">
        <v>194</v>
      </c>
      <c r="B26" s="64"/>
      <c r="C26" s="67"/>
    </row>
    <row r="27" spans="1:3" ht="15">
      <c r="A27" s="65" t="s">
        <v>205</v>
      </c>
      <c r="B27" s="66">
        <v>3942</v>
      </c>
      <c r="C27" s="67">
        <v>12.97</v>
      </c>
    </row>
    <row r="28" spans="1:3" ht="15">
      <c r="A28" s="65" t="s">
        <v>224</v>
      </c>
      <c r="B28" s="66">
        <v>4200</v>
      </c>
      <c r="C28" s="67">
        <v>40</v>
      </c>
    </row>
    <row r="29" spans="1:3" ht="15">
      <c r="A29" s="65" t="s">
        <v>177</v>
      </c>
      <c r="B29" s="66">
        <v>1507</v>
      </c>
      <c r="C29" s="67">
        <v>8.28</v>
      </c>
    </row>
    <row r="30" spans="1:3" ht="15">
      <c r="A30" s="65" t="s">
        <v>178</v>
      </c>
      <c r="B30" s="66">
        <v>74</v>
      </c>
      <c r="C30" s="67">
        <v>0.8</v>
      </c>
    </row>
    <row r="31" spans="1:3" ht="15">
      <c r="A31" s="65" t="s">
        <v>206</v>
      </c>
      <c r="B31" s="66">
        <v>13</v>
      </c>
      <c r="C31" s="67">
        <v>5</v>
      </c>
    </row>
    <row r="32" spans="1:3" ht="15">
      <c r="A32" s="65" t="s">
        <v>176</v>
      </c>
      <c r="B32" s="66">
        <v>287</v>
      </c>
      <c r="C32" s="67">
        <v>24.2</v>
      </c>
    </row>
    <row r="33" spans="1:3" ht="15">
      <c r="A33" s="38" t="s">
        <v>182</v>
      </c>
      <c r="B33" s="66">
        <v>4</v>
      </c>
      <c r="C33" s="67">
        <v>20</v>
      </c>
    </row>
    <row r="34" spans="1:3" ht="15">
      <c r="A34" s="65" t="s">
        <v>102</v>
      </c>
      <c r="B34" s="66">
        <v>9</v>
      </c>
      <c r="C34" s="67">
        <v>16.67</v>
      </c>
    </row>
    <row r="35" spans="1:3" ht="15">
      <c r="A35" s="184" t="s">
        <v>192</v>
      </c>
      <c r="B35" s="66">
        <v>16</v>
      </c>
      <c r="C35" s="67"/>
    </row>
    <row r="36" spans="1:12" ht="15.75">
      <c r="A36" s="139" t="s">
        <v>83</v>
      </c>
      <c r="B36" s="68">
        <f>SUM(B27:B35)</f>
        <v>10052</v>
      </c>
      <c r="C36" s="67"/>
      <c r="D36" s="142"/>
      <c r="E36" s="142"/>
      <c r="F36" s="142"/>
      <c r="G36" s="142"/>
      <c r="H36" s="142"/>
      <c r="I36" s="142"/>
      <c r="J36" s="142"/>
      <c r="K36" s="142"/>
      <c r="L36" s="142"/>
    </row>
    <row r="37" spans="1:12" ht="15.75">
      <c r="A37" s="143" t="s">
        <v>195</v>
      </c>
      <c r="B37" s="68">
        <f>B16+B22+B36+B25</f>
        <v>10798</v>
      </c>
      <c r="C37" s="67"/>
      <c r="D37" s="141"/>
      <c r="E37" s="142"/>
      <c r="F37" s="142"/>
      <c r="G37" s="142"/>
      <c r="H37" s="142"/>
      <c r="I37" s="142"/>
      <c r="J37" s="142"/>
      <c r="K37" s="142"/>
      <c r="L37" s="142"/>
    </row>
    <row r="38" spans="1:3" ht="15">
      <c r="A38" s="216"/>
      <c r="B38" s="216"/>
      <c r="C38" s="216"/>
    </row>
    <row r="40" spans="1:2" ht="14.25">
      <c r="A40" s="173"/>
      <c r="B40" s="144"/>
    </row>
    <row r="42" spans="1:3" s="26" customFormat="1" ht="15" customHeight="1">
      <c r="A42" s="145" t="s">
        <v>101</v>
      </c>
      <c r="B42" s="207" t="s">
        <v>191</v>
      </c>
      <c r="C42" s="207"/>
    </row>
    <row r="43" spans="1:2" s="26" customFormat="1" ht="15">
      <c r="A43" s="145"/>
      <c r="B43" s="145"/>
    </row>
  </sheetData>
  <sheetProtection/>
  <mergeCells count="9">
    <mergeCell ref="A1:C1"/>
    <mergeCell ref="B42:C42"/>
    <mergeCell ref="A6:C6"/>
    <mergeCell ref="A3:C3"/>
    <mergeCell ref="A4:C4"/>
    <mergeCell ref="A5:C5"/>
    <mergeCell ref="A2:C2"/>
    <mergeCell ref="A7:C7"/>
    <mergeCell ref="A38:C38"/>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24:C24 B27:C35 B18:C21 B10:C15">
      <formula1>0</formula1>
      <formula2>9999999999999990</formula2>
    </dataValidation>
  </dataValidations>
  <hyperlinks>
    <hyperlink ref="A24" r:id="rId1" display="http://www.sphold.com/en/companies/mc_hdraulic/"/>
    <hyperlink ref="A1:C1" r:id="rId2" display="STARA PLANINA HOLD PLC"/>
  </hyperlinks>
  <printOptions horizontalCentered="1"/>
  <pageMargins left="0.3937007874015748" right="0.3937007874015748" top="0.984251968503937" bottom="0.3937007874015748" header="0.15748031496062992" footer="0.15748031496062992"/>
  <pageSetup horizontalDpi="600" verticalDpi="600" orientation="portrait" paperSize="9" r:id="rId3"/>
</worksheet>
</file>

<file path=xl/worksheets/sheet6.xml><?xml version="1.0" encoding="utf-8"?>
<worksheet xmlns="http://schemas.openxmlformats.org/spreadsheetml/2006/main" xmlns:r="http://schemas.openxmlformats.org/officeDocument/2006/relationships">
  <dimension ref="A1:D54"/>
  <sheetViews>
    <sheetView showGridLines="0" zoomScale="75" zoomScaleNormal="75" zoomScalePageLayoutView="0" workbookViewId="0" topLeftCell="A1">
      <selection activeCell="A1" sqref="A1:D1"/>
    </sheetView>
  </sheetViews>
  <sheetFormatPr defaultColWidth="9.140625" defaultRowHeight="12.75"/>
  <cols>
    <col min="1" max="1" width="3.28125" style="151" customWidth="1"/>
    <col min="2" max="2" width="56.140625" style="151" customWidth="1"/>
    <col min="3" max="3" width="17.421875" style="151" customWidth="1"/>
    <col min="4" max="4" width="20.00390625" style="151" customWidth="1"/>
    <col min="5" max="16384" width="9.140625" style="151" customWidth="1"/>
  </cols>
  <sheetData>
    <row r="1" spans="1:4" s="14" customFormat="1" ht="36.75" customHeight="1" thickBot="1">
      <c r="A1" s="219" t="s">
        <v>165</v>
      </c>
      <c r="B1" s="219"/>
      <c r="C1" s="219"/>
      <c r="D1" s="219"/>
    </row>
    <row r="2" spans="1:4" s="146" customFormat="1" ht="16.5" customHeight="1" thickBot="1" thickTop="1">
      <c r="A2" s="229" t="s">
        <v>103</v>
      </c>
      <c r="B2" s="229"/>
      <c r="C2" s="229"/>
      <c r="D2" s="229"/>
    </row>
    <row r="3" spans="1:4" s="146" customFormat="1" ht="36.75" customHeight="1" thickTop="1">
      <c r="A3" s="147"/>
      <c r="B3" s="224"/>
      <c r="C3" s="224"/>
      <c r="D3" s="224"/>
    </row>
    <row r="4" spans="1:4" s="146" customFormat="1" ht="15">
      <c r="A4" s="215" t="s">
        <v>157</v>
      </c>
      <c r="B4" s="215"/>
      <c r="C4" s="215"/>
      <c r="D4" s="215"/>
    </row>
    <row r="5" spans="1:4" s="146" customFormat="1" ht="15">
      <c r="A5" s="147"/>
      <c r="B5" s="205" t="s">
        <v>225</v>
      </c>
      <c r="C5" s="205"/>
      <c r="D5" s="205"/>
    </row>
    <row r="6" spans="1:4" s="146" customFormat="1" ht="15">
      <c r="A6" s="147"/>
      <c r="B6" s="125"/>
      <c r="C6" s="125"/>
      <c r="D6" s="125"/>
    </row>
    <row r="7" spans="1:4" s="146" customFormat="1" ht="15">
      <c r="A7" s="148" t="s">
        <v>104</v>
      </c>
      <c r="B7" s="225" t="s">
        <v>105</v>
      </c>
      <c r="C7" s="225"/>
      <c r="D7" s="225"/>
    </row>
    <row r="8" spans="1:4" s="146" customFormat="1" ht="30" customHeight="1">
      <c r="A8" s="147"/>
      <c r="B8" s="224" t="s">
        <v>106</v>
      </c>
      <c r="C8" s="224"/>
      <c r="D8" s="224"/>
    </row>
    <row r="9" spans="1:4" s="146" customFormat="1" ht="25.5" customHeight="1">
      <c r="A9" s="147"/>
      <c r="B9" s="224" t="s">
        <v>107</v>
      </c>
      <c r="C9" s="224"/>
      <c r="D9" s="224"/>
    </row>
    <row r="10" spans="1:4" s="146" customFormat="1" ht="14.25">
      <c r="A10" s="147"/>
      <c r="B10" s="224"/>
      <c r="C10" s="224"/>
      <c r="D10" s="224"/>
    </row>
    <row r="11" spans="1:4" s="146" customFormat="1" ht="14.25">
      <c r="A11" s="147"/>
      <c r="B11" s="224" t="s">
        <v>108</v>
      </c>
      <c r="C11" s="224"/>
      <c r="D11" s="224"/>
    </row>
    <row r="12" spans="1:4" s="146" customFormat="1" ht="30.75" customHeight="1">
      <c r="A12" s="149" t="s">
        <v>127</v>
      </c>
      <c r="B12" s="224" t="s">
        <v>109</v>
      </c>
      <c r="C12" s="230"/>
      <c r="D12" s="230"/>
    </row>
    <row r="13" spans="1:4" s="146" customFormat="1" ht="31.5" customHeight="1">
      <c r="A13" s="149" t="s">
        <v>110</v>
      </c>
      <c r="B13" s="224" t="s">
        <v>111</v>
      </c>
      <c r="C13" s="230"/>
      <c r="D13" s="230"/>
    </row>
    <row r="14" spans="1:4" s="146" customFormat="1" ht="18.75" customHeight="1">
      <c r="A14" s="149" t="s">
        <v>127</v>
      </c>
      <c r="B14" s="224" t="s">
        <v>112</v>
      </c>
      <c r="C14" s="230"/>
      <c r="D14" s="230"/>
    </row>
    <row r="15" spans="1:4" s="146" customFormat="1" ht="20.25" customHeight="1">
      <c r="A15" s="149" t="s">
        <v>127</v>
      </c>
      <c r="B15" s="224" t="s">
        <v>113</v>
      </c>
      <c r="C15" s="230"/>
      <c r="D15" s="230"/>
    </row>
    <row r="16" spans="1:4" s="146" customFormat="1" ht="14.25">
      <c r="A16" s="147"/>
      <c r="B16" s="224"/>
      <c r="C16" s="224"/>
      <c r="D16" s="224"/>
    </row>
    <row r="17" spans="1:4" s="146" customFormat="1" ht="45" customHeight="1">
      <c r="A17" s="147"/>
      <c r="B17" s="220" t="s">
        <v>114</v>
      </c>
      <c r="C17" s="220"/>
      <c r="D17" s="220"/>
    </row>
    <row r="18" spans="1:4" s="146" customFormat="1" ht="14.25">
      <c r="A18" s="147"/>
      <c r="B18" s="224"/>
      <c r="C18" s="224"/>
      <c r="D18" s="224"/>
    </row>
    <row r="19" spans="1:4" ht="15">
      <c r="A19" s="148" t="s">
        <v>115</v>
      </c>
      <c r="B19" s="225" t="s">
        <v>116</v>
      </c>
      <c r="C19" s="225"/>
      <c r="D19" s="225"/>
    </row>
    <row r="20" spans="1:4" ht="29.25" customHeight="1">
      <c r="A20" s="152"/>
      <c r="B20" s="220" t="s">
        <v>117</v>
      </c>
      <c r="C20" s="220"/>
      <c r="D20" s="220"/>
    </row>
    <row r="21" spans="1:4" ht="18" customHeight="1">
      <c r="A21" s="152"/>
      <c r="B21" s="220" t="s">
        <v>118</v>
      </c>
      <c r="C21" s="220"/>
      <c r="D21" s="220"/>
    </row>
    <row r="22" spans="1:4" ht="29.25" customHeight="1">
      <c r="A22" s="152"/>
      <c r="B22" s="220" t="s">
        <v>119</v>
      </c>
      <c r="C22" s="220"/>
      <c r="D22" s="220"/>
    </row>
    <row r="23" spans="1:4" s="146" customFormat="1" ht="14.25">
      <c r="A23" s="147"/>
      <c r="B23" s="224"/>
      <c r="C23" s="224"/>
      <c r="D23" s="224"/>
    </row>
    <row r="24" spans="1:4" ht="15">
      <c r="A24" s="148" t="s">
        <v>120</v>
      </c>
      <c r="B24" s="225" t="s">
        <v>121</v>
      </c>
      <c r="C24" s="225"/>
      <c r="D24" s="225"/>
    </row>
    <row r="25" spans="1:4" s="146" customFormat="1" ht="6.75" customHeight="1">
      <c r="A25" s="147"/>
      <c r="B25" s="224"/>
      <c r="C25" s="224"/>
      <c r="D25" s="224"/>
    </row>
    <row r="26" spans="1:4" ht="35.25" customHeight="1">
      <c r="A26" s="152" t="s">
        <v>122</v>
      </c>
      <c r="B26" s="221" t="s">
        <v>200</v>
      </c>
      <c r="C26" s="221"/>
      <c r="D26" s="221"/>
    </row>
    <row r="27" spans="1:4" ht="43.5" customHeight="1">
      <c r="A27" s="152" t="s">
        <v>123</v>
      </c>
      <c r="B27" s="221" t="s">
        <v>196</v>
      </c>
      <c r="C27" s="221"/>
      <c r="D27" s="221"/>
    </row>
    <row r="28" spans="1:4" ht="51" customHeight="1">
      <c r="A28" s="147" t="s">
        <v>124</v>
      </c>
      <c r="B28" s="220" t="s">
        <v>218</v>
      </c>
      <c r="C28" s="221"/>
      <c r="D28" s="221"/>
    </row>
    <row r="29" spans="1:4" ht="45" customHeight="1">
      <c r="A29" s="147" t="s">
        <v>125</v>
      </c>
      <c r="B29" s="221" t="s">
        <v>197</v>
      </c>
      <c r="C29" s="221"/>
      <c r="D29" s="221"/>
    </row>
    <row r="30" spans="1:4" ht="71.25" customHeight="1">
      <c r="A30" s="147" t="s">
        <v>126</v>
      </c>
      <c r="B30" s="228" t="s">
        <v>128</v>
      </c>
      <c r="C30" s="228"/>
      <c r="D30" s="228"/>
    </row>
    <row r="31" spans="1:4" ht="17.25" customHeight="1">
      <c r="A31" s="147" t="s">
        <v>129</v>
      </c>
      <c r="B31" s="220" t="s">
        <v>228</v>
      </c>
      <c r="C31" s="221"/>
      <c r="D31" s="221"/>
    </row>
    <row r="32" spans="1:4" ht="17.25" customHeight="1">
      <c r="A32" s="147" t="s">
        <v>130</v>
      </c>
      <c r="B32" s="226" t="s">
        <v>229</v>
      </c>
      <c r="C32" s="227"/>
      <c r="D32" s="227"/>
    </row>
    <row r="33" spans="1:4" ht="17.25" customHeight="1">
      <c r="A33" s="147" t="s">
        <v>148</v>
      </c>
      <c r="B33" s="220" t="s">
        <v>230</v>
      </c>
      <c r="C33" s="220"/>
      <c r="D33" s="220"/>
    </row>
    <row r="34" spans="1:4" ht="45" customHeight="1">
      <c r="A34" s="147" t="s">
        <v>210</v>
      </c>
      <c r="B34" s="222" t="s">
        <v>231</v>
      </c>
      <c r="C34" s="223"/>
      <c r="D34" s="223"/>
    </row>
    <row r="35" spans="1:4" ht="14.25">
      <c r="A35" s="152"/>
      <c r="B35" s="220" t="s">
        <v>131</v>
      </c>
      <c r="C35" s="220"/>
      <c r="D35" s="220"/>
    </row>
    <row r="36" spans="1:4" ht="8.25" customHeight="1">
      <c r="A36" s="152"/>
      <c r="B36" s="220"/>
      <c r="C36" s="220"/>
      <c r="D36" s="220"/>
    </row>
    <row r="37" spans="1:4" ht="48" customHeight="1">
      <c r="A37" s="152"/>
      <c r="B37" s="157" t="s">
        <v>132</v>
      </c>
      <c r="C37" s="157" t="s">
        <v>133</v>
      </c>
      <c r="D37" s="158" t="s">
        <v>143</v>
      </c>
    </row>
    <row r="38" spans="1:4" ht="14.25">
      <c r="A38" s="152"/>
      <c r="B38" s="154" t="s">
        <v>139</v>
      </c>
      <c r="C38" s="155" t="s">
        <v>169</v>
      </c>
      <c r="D38" s="156" t="s">
        <v>154</v>
      </c>
    </row>
    <row r="39" spans="1:4" s="146" customFormat="1" ht="14.25">
      <c r="A39" s="147"/>
      <c r="B39" s="154" t="s">
        <v>134</v>
      </c>
      <c r="C39" s="155" t="s">
        <v>166</v>
      </c>
      <c r="D39" s="156" t="s">
        <v>135</v>
      </c>
    </row>
    <row r="40" spans="1:4" ht="14.25">
      <c r="A40" s="152"/>
      <c r="B40" s="154" t="s">
        <v>140</v>
      </c>
      <c r="C40" s="155" t="s">
        <v>167</v>
      </c>
      <c r="D40" s="156" t="s">
        <v>232</v>
      </c>
    </row>
    <row r="41" spans="1:4" ht="14.25">
      <c r="A41" s="152"/>
      <c r="B41" s="154" t="s">
        <v>174</v>
      </c>
      <c r="C41" s="155" t="s">
        <v>168</v>
      </c>
      <c r="D41" s="156" t="s">
        <v>163</v>
      </c>
    </row>
    <row r="42" spans="1:4" ht="14.25">
      <c r="A42" s="152"/>
      <c r="B42" s="154" t="s">
        <v>141</v>
      </c>
      <c r="C42" s="155" t="s">
        <v>142</v>
      </c>
      <c r="D42" s="156" t="s">
        <v>144</v>
      </c>
    </row>
    <row r="43" spans="1:4" ht="14.25">
      <c r="A43" s="152"/>
      <c r="B43" s="154" t="s">
        <v>136</v>
      </c>
      <c r="C43" s="155" t="s">
        <v>137</v>
      </c>
      <c r="D43" s="156" t="s">
        <v>138</v>
      </c>
    </row>
    <row r="44" spans="1:4" ht="12.75" customHeight="1">
      <c r="A44" s="152"/>
      <c r="B44" s="150"/>
      <c r="C44" s="150"/>
      <c r="D44" s="150"/>
    </row>
    <row r="45" spans="1:4" ht="14.25">
      <c r="A45" s="152"/>
      <c r="B45" s="220" t="s">
        <v>198</v>
      </c>
      <c r="C45" s="220"/>
      <c r="D45" s="220"/>
    </row>
    <row r="46" spans="1:4" ht="8.25" customHeight="1">
      <c r="A46" s="152"/>
      <c r="B46" s="220"/>
      <c r="C46" s="220"/>
      <c r="D46" s="220"/>
    </row>
    <row r="47" spans="1:4" ht="48" customHeight="1">
      <c r="A47" s="152"/>
      <c r="B47" s="157" t="s">
        <v>132</v>
      </c>
      <c r="C47" s="157" t="s">
        <v>133</v>
      </c>
      <c r="D47" s="158" t="s">
        <v>143</v>
      </c>
    </row>
    <row r="48" spans="1:4" ht="15">
      <c r="A48" s="152"/>
      <c r="B48" s="65" t="s">
        <v>171</v>
      </c>
      <c r="C48" s="155" t="s">
        <v>175</v>
      </c>
      <c r="D48" s="156" t="s">
        <v>203</v>
      </c>
    </row>
    <row r="49" spans="1:4" s="146" customFormat="1" ht="15">
      <c r="A49" s="147"/>
      <c r="B49" s="65" t="s">
        <v>172</v>
      </c>
      <c r="C49" s="155" t="s">
        <v>170</v>
      </c>
      <c r="D49" s="156" t="s">
        <v>204</v>
      </c>
    </row>
    <row r="50" spans="1:4" ht="15">
      <c r="A50" s="152"/>
      <c r="B50" s="184" t="s">
        <v>215</v>
      </c>
      <c r="C50" s="155" t="s">
        <v>201</v>
      </c>
      <c r="D50" s="156" t="s">
        <v>202</v>
      </c>
    </row>
    <row r="51" spans="1:4" ht="15">
      <c r="A51" s="152"/>
      <c r="B51" s="65" t="s">
        <v>173</v>
      </c>
      <c r="C51" s="155" t="s">
        <v>137</v>
      </c>
      <c r="D51" s="156" t="s">
        <v>202</v>
      </c>
    </row>
    <row r="52" spans="1:4" ht="15">
      <c r="A52" s="152"/>
      <c r="B52" s="182"/>
      <c r="C52" s="161"/>
      <c r="D52" s="183"/>
    </row>
    <row r="53" spans="1:4" ht="14.25" customHeight="1">
      <c r="A53" s="152"/>
      <c r="B53" s="153" t="s">
        <v>101</v>
      </c>
      <c r="C53" s="207" t="s">
        <v>191</v>
      </c>
      <c r="D53" s="207"/>
    </row>
    <row r="54" spans="2:4" ht="14.25">
      <c r="B54" s="153"/>
      <c r="C54"/>
      <c r="D54"/>
    </row>
  </sheetData>
  <sheetProtection/>
  <mergeCells count="38">
    <mergeCell ref="B3:D3"/>
    <mergeCell ref="B8:D8"/>
    <mergeCell ref="B18:D18"/>
    <mergeCell ref="B25:D25"/>
    <mergeCell ref="B15:D15"/>
    <mergeCell ref="A4:D4"/>
    <mergeCell ref="B12:D12"/>
    <mergeCell ref="B11:D11"/>
    <mergeCell ref="B9:D9"/>
    <mergeCell ref="B10:D10"/>
    <mergeCell ref="A2:D2"/>
    <mergeCell ref="B19:D19"/>
    <mergeCell ref="C53:D53"/>
    <mergeCell ref="B5:D5"/>
    <mergeCell ref="B7:D7"/>
    <mergeCell ref="B33:D33"/>
    <mergeCell ref="B28:D28"/>
    <mergeCell ref="B17:D17"/>
    <mergeCell ref="B13:D13"/>
    <mergeCell ref="B14:D14"/>
    <mergeCell ref="B24:D24"/>
    <mergeCell ref="B32:D32"/>
    <mergeCell ref="B20:D20"/>
    <mergeCell ref="B22:D22"/>
    <mergeCell ref="B21:D21"/>
    <mergeCell ref="B23:D23"/>
    <mergeCell ref="B30:D30"/>
    <mergeCell ref="B27:D27"/>
    <mergeCell ref="A1:D1"/>
    <mergeCell ref="B46:D46"/>
    <mergeCell ref="B26:D26"/>
    <mergeCell ref="B31:D31"/>
    <mergeCell ref="B35:D35"/>
    <mergeCell ref="B36:D36"/>
    <mergeCell ref="B29:D29"/>
    <mergeCell ref="B34:D34"/>
    <mergeCell ref="B45:D45"/>
    <mergeCell ref="B16:D16"/>
  </mergeCells>
  <hyperlinks>
    <hyperlink ref="A1:C1" r:id="rId1" display="STARA PLANINA HOLD PLC"/>
  </hyperlinks>
  <printOptions horizontalCentered="1"/>
  <pageMargins left="0.3937007874015748" right="0.3937007874015748" top="0.984251968503937" bottom="0.5905511811023623"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Iskra</cp:lastModifiedBy>
  <cp:lastPrinted>2014-02-27T08:10:33Z</cp:lastPrinted>
  <dcterms:created xsi:type="dcterms:W3CDTF">2004-07-26T14:28:27Z</dcterms:created>
  <dcterms:modified xsi:type="dcterms:W3CDTF">2014-02-27T14:21:19Z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