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<sst xmlns="http://schemas.openxmlformats.org/spreadsheetml/2006/main" count="1065" uniqueCount="878">
  <si>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</si>
  <si>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</si>
  <si>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</si>
  <si>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</si>
  <si>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</si>
  <si>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</si>
  <si>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</si>
  <si>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</si>
  <si>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</si>
  <si>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</si>
  <si>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</si>
  <si>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</si>
  <si>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</si>
  <si>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</si>
  <si>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</si>
  <si>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</si>
  <si>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</si>
  <si>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</si>
  <si>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</si>
  <si>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</si>
  <si>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</si>
  <si>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</si>
  <si>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</si>
  <si>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</si>
  <si>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</si>
  <si>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</si>
  <si>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</si>
  <si>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</si>
  <si>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</si>
  <si>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</si>
  <si>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</si>
  <si>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</si>
  <si>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</si>
  <si>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</si>
  <si>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</si>
  <si>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</si>
  <si>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</si>
  <si>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</si>
  <si>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</si>
  <si>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</si>
  <si>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</si>
  <si>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</si>
  <si>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</si>
  <si>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</si>
  <si>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</si>
  <si>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</si>
  <si>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</si>
  <si>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</si>
  <si>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</si>
  <si>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</si>
  <si>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</si>
  <si>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</si>
  <si>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</si>
  <si>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</si>
  <si>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</si>
  <si>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</si>
  <si>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</si>
  <si>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</si>
  <si>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</si>
  <si>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</si>
  <si>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</si>
  <si>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</si>
  <si>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</si>
  <si>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</si>
  <si>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</si>
  <si>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</si>
  <si>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</si>
  <si>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</si>
  <si>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</si>
  <si>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</si>
  <si>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</si>
  <si>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</si>
  <si>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</si>
  <si>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</si>
  <si>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</si>
  <si>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</si>
  <si>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</si>
  <si>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</si>
  <si>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</si>
  <si>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</si>
  <si>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</si>
  <si>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</si>
  <si>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</si>
  <si>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</si>
  <si>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</si>
  <si>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</si>
  <si>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</si>
  <si>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</si>
  <si>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</si>
  <si>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</si>
  <si>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</si>
  <si>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</si>
  <si>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</si>
  <si>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</si>
  <si>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</si>
  <si>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</si>
  <si>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</si>
  <si>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</si>
  <si>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</si>
  <si>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</si>
  <si>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</si>
  <si>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</si>
  <si>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</si>
  <si>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</si>
  <si>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</si>
  <si>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</si>
  <si>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</si>
  <si>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</si>
  <si>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</si>
  <si>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</si>
  <si>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</si>
  <si>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</si>
  <si>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</si>
  <si>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</si>
  <si>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</si>
  <si>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</si>
  <si>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</si>
  <si>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</si>
  <si>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</si>
  <si>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</si>
  <si>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</si>
  <si>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</si>
  <si>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</si>
  <si>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</si>
  <si>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</si>
  <si>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</si>
  <si>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</si>
  <si>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</si>
  <si>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</si>
  <si>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</si>
  <si>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</si>
  <si>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</si>
  <si>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</si>
  <si>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</si>
  <si>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</si>
  <si>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</si>
  <si>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</si>
  <si>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</si>
  <si>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</si>
  <si>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</si>
  <si>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</si>
  <si>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</si>
  <si>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</si>
  <si>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</si>
  <si>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</si>
  <si>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</si>
  <si>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</si>
  <si>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</si>
  <si>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</si>
  <si>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</si>
  <si>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</si>
  <si>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</si>
  <si>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</si>
  <si>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</si>
  <si>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</si>
  <si>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</si>
  <si>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</si>
  <si>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</si>
  <si>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</si>
  <si>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</si>
  <si>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</si>
  <si>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</si>
  <si>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</si>
  <si>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</si>
  <si>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</si>
  <si>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</si>
  <si>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</si>
  <si>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</si>
  <si>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</si>
  <si>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</si>
  <si>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</si>
  <si>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</si>
  <si>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</si>
  <si>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</si>
  <si>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</si>
  <si>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</si>
  <si>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</si>
  <si>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</si>
  <si>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</si>
  <si>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</si>
  <si>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</si>
  <si>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</si>
  <si>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</si>
  <si>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</si>
  <si>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</si>
  <si>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</si>
  <si>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</si>
  <si>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</si>
  <si>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</si>
  <si>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</si>
  <si>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</si>
  <si>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</si>
  <si>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</si>
  <si>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</si>
  <si>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</si>
  <si>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</si>
  <si>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</si>
  <si>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</si>
  <si>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</si>
  <si>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</si>
  <si>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</si>
  <si>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</si>
  <si>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</si>
  <si>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</si>
  <si>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</si>
  <si>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</si>
  <si>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</si>
  <si>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</si>
  <si>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</si>
  <si>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</si>
  <si>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</si>
  <si>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</si>
  <si>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</si>
  <si>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</si>
  <si>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</si>
  <si>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</si>
  <si>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</si>
  <si>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</si>
  <si>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</si>
  <si>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</si>
  <si>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</si>
  <si>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</si>
  <si>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</si>
  <si>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</si>
  <si>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</si>
  <si>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</si>
  <si>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</si>
  <si>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</si>
  <si>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</si>
  <si>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</si>
  <si>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</si>
  <si>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</si>
  <si>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</si>
  <si>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</si>
  <si>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</si>
  <si>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</si>
  <si>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</si>
  <si>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</si>
  <si>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</si>
  <si>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</si>
  <si>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</si>
  <si>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</si>
  <si>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</si>
  <si>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</si>
  <si>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</si>
  <si>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</si>
  <si>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</si>
  <si>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</si>
  <si>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</si>
  <si>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</si>
  <si>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</si>
  <si>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</si>
  <si>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</si>
  <si>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</si>
  <si>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</si>
  <si>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</si>
  <si>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</si>
  <si>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</si>
  <si>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</si>
  <si>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</si>
  <si>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</si>
  <si>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</si>
  <si>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</si>
  <si>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</si>
  <si>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</si>
  <si>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</si>
  <si>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</si>
  <si>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</si>
  <si>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</si>
  <si>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</si>
  <si>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</si>
  <si>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</si>
  <si>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</si>
  <si>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</si>
  <si>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</si>
  <si>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</si>
  <si>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</si>
  <si>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</si>
  <si>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</si>
  <si>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</si>
  <si>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</si>
  <si>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</si>
  <si>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</si>
  <si>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</si>
  <si>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</si>
  <si>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</si>
  <si>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</si>
  <si>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</si>
  <si>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</si>
  <si>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</si>
  <si>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</si>
  <si>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</si>
  <si>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</si>
  <si>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</si>
  <si>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</si>
  <si>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</si>
  <si>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</si>
  <si>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</si>
  <si>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</si>
  <si>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</si>
  <si>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</si>
  <si>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</si>
  <si>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</si>
  <si>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</si>
  <si>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</si>
  <si>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</si>
  <si>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</si>
  <si>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</si>
  <si>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</si>
  <si>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</si>
  <si>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</si>
  <si>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</si>
  <si>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</si>
  <si>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</si>
  <si>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</si>
  <si>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</si>
  <si>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</si>
  <si>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</si>
  <si>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</si>
  <si>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</si>
  <si>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</si>
  <si>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</si>
  <si>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</si>
  <si>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</si>
  <si>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</si>
  <si>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</si>
  <si>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</si>
  <si>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</si>
  <si>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</si>
  <si>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</si>
  <si>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</si>
  <si>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</si>
  <si>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</si>
  <si>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</si>
  <si>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</si>
  <si>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</si>
  <si>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</si>
  <si>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</si>
  <si>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</si>
  <si>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</si>
  <si>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</si>
  <si>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</si>
  <si>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</si>
  <si>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</si>
  <si>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</si>
  <si>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</si>
  <si>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</si>
  <si>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</si>
  <si>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</si>
  <si>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</si>
  <si>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</si>
  <si>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</si>
  <si>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</si>
  <si>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</si>
  <si>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</si>
  <si>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</si>
  <si>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</si>
  <si>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</si>
  <si>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</si>
  <si>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</si>
  <si>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</si>
  <si>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</si>
  <si>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</si>
  <si>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</si>
  <si>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</si>
  <si>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</si>
  <si>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</si>
  <si>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</si>
  <si>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</si>
  <si>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</si>
  <si>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</si>
  <si>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</si>
  <si>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</si>
  <si>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</si>
  <si>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</si>
  <si>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</si>
  <si>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</si>
  <si>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</si>
  <si>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</si>
  <si>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</si>
  <si>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</si>
  <si>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</si>
  <si>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</si>
  <si>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</si>
  <si>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</si>
  <si>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</si>
  <si>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</si>
  <si>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</si>
  <si>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</si>
  <si>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</si>
  <si>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</si>
  <si>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</si>
  <si>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</si>
  <si>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</si>
  <si>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</si>
  <si>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</si>
  <si>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</si>
  <si>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</si>
  <si>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</si>
  <si>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</si>
  <si>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</si>
  <si>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</si>
  <si>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</si>
  <si>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</si>
  <si>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</si>
  <si>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</si>
  <si>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</si>
  <si>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</si>
  <si>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</si>
  <si>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</si>
  <si>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</si>
  <si>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</si>
  <si>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</si>
  <si>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</si>
  <si>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</si>
  <si>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</si>
  <si>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</si>
  <si>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</si>
  <si>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</si>
  <si>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</si>
  <si>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</si>
  <si>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</si>
  <si>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</si>
  <si>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</si>
  <si>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</si>
  <si>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</si>
  <si>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</si>
  <si>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</si>
  <si>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</si>
  <si>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</si>
  <si>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</si>
  <si>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</si>
  <si>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</si>
  <si>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</si>
  <si>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</si>
  <si>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</si>
  <si>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</si>
  <si>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</si>
  <si>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</si>
  <si>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</si>
  <si>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</si>
  <si>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</si>
  <si>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</si>
  <si>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</si>
  <si>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</si>
  <si>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</si>
  <si>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</si>
  <si>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</si>
  <si>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</si>
  <si>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</si>
  <si>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</si>
  <si>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</si>
  <si>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</si>
  <si>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</si>
  <si>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</si>
  <si>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</si>
  <si>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</si>
  <si>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</si>
  <si>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</si>
  <si>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</si>
  <si>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</si>
  <si>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</si>
  <si>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</si>
  <si>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</si>
  <si>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</si>
  <si>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</si>
  <si>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</si>
  <si>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</si>
  <si>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</si>
  <si>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</si>
  <si>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</si>
  <si>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</si>
  <si>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</si>
  <si>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</si>
  <si>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</si>
  <si>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</si>
  <si>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</si>
  <si>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</si>
  <si>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</si>
  <si>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</si>
  <si>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</si>
  <si>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</si>
  <si>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</si>
  <si>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</si>
  <si>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</si>
  <si>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</si>
  <si>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</si>
  <si>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</si>
  <si>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</si>
  <si>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</si>
  <si>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</si>
  <si>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</si>
  <si>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</si>
  <si>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</si>
  <si>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</si>
  <si>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</si>
  <si>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</si>
  <si>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</si>
  <si>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</si>
  <si>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</si>
  <si>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</si>
  <si>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</si>
  <si>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</si>
  <si>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</si>
  <si>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</si>
  <si>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</si>
  <si>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</si>
  <si>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</si>
  <si>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</si>
  <si>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</si>
  <si>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</si>
  <si>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</si>
  <si>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</si>
  <si>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</si>
  <si>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</si>
  <si>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</si>
  <si>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</si>
  <si>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</si>
  <si>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</si>
  <si>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</si>
  <si>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</si>
  <si>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</si>
  <si>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</si>
  <si>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</si>
  <si>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</si>
  <si>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</si>
  <si>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</si>
  <si>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</si>
  <si>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</si>
  <si>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</si>
  <si>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</si>
  <si>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</si>
  <si>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</si>
  <si>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</si>
  <si>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</si>
  <si>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</si>
  <si>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</si>
  <si>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</si>
  <si>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</si>
  <si>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</si>
  <si>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</si>
  <si>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</si>
  <si>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</si>
  <si>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</si>
  <si>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</si>
  <si>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</si>
  <si>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</si>
  <si>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</si>
  <si>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</si>
  <si>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</si>
  <si>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</si>
  <si>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</si>
  <si>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</si>
  <si>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</si>
  <si>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</si>
  <si>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</si>
  <si>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</si>
  <si>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</si>
  <si>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</si>
  <si>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</si>
  <si>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</si>
  <si>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</si>
  <si>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</si>
  <si>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</si>
  <si>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</si>
  <si>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</si>
  <si>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</si>
  <si>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</si>
  <si>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</si>
  <si>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</si>
  <si>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</si>
  <si>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</si>
  <si>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</si>
  <si>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</si>
  <si>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</si>
  <si>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</si>
  <si>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</si>
  <si>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</si>
  <si>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</si>
  <si>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</si>
  <si>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</si>
  <si>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</si>
  <si>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</si>
  <si>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</si>
  <si>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</si>
  <si>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</si>
  <si>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</si>
  <si>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</si>
  <si>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</si>
  <si>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</si>
  <si>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</si>
  <si>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</si>
  <si>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</si>
  <si>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</si>
  <si>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</si>
  <si>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</si>
  <si>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</si>
  <si>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</si>
  <si>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</si>
  <si>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</si>
  <si>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</si>
  <si>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</si>
  <si>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</si>
  <si>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</si>
  <si>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</si>
  <si>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</si>
  <si>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</si>
  <si>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</si>
  <si>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</si>
  <si>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</si>
  <si>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</si>
  <si>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</si>
  <si>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</si>
  <si>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</si>
  <si>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</si>
  <si>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</si>
  <si>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</si>
  <si>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</si>
  <si>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</si>
  <si>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</si>
  <si>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</si>
  <si>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</si>
  <si>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</si>
  <si>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</si>
  <si>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</si>
  <si>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</si>
  <si>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</si>
  <si>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</si>
  <si>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</si>
  <si>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</si>
  <si>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</si>
  <si>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</si>
  <si>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</si>
  <si>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</si>
  <si>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</si>
  <si>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</si>
  <si>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</si>
  <si>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</si>
  <si>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</si>
  <si>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</si>
  <si>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</si>
  <si>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</si>
  <si>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</si>
  <si>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</si>
  <si>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</si>
  <si>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</si>
  <si>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</si>
  <si>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</si>
  <si>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</si>
  <si>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</si>
  <si>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</si>
  <si>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</si>
  <si>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</si>
  <si>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</si>
  <si>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</si>
  <si>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</si>
  <si>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</si>
  <si>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</si>
  <si>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</si>
  <si>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</si>
  <si>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</si>
  <si>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</si>
  <si>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</si>
  <si>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</si>
  <si>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</si>
  <si>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</si>
  <si>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</si>
  <si>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</si>
  <si>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</si>
  <si>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</si>
  <si>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</si>
  <si>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</si>
  <si>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</si>
  <si>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</si>
  <si>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</si>
  <si>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</si>
  <si>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</si>
  <si>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</si>
  <si>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</si>
  <si>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</si>
  <si>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</si>
  <si>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</si>
  <si>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</si>
  <si>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</si>
  <si>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</si>
  <si>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</si>
  <si>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</si>
  <si>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</si>
  <si>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</si>
  <si>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</si>
  <si>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</si>
  <si>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</si>
  <si>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</si>
  <si>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</si>
  <si>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</si>
  <si>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</si>
  <si>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</si>
  <si>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</si>
  <si>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</si>
  <si>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</si>
  <si>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</si>
  <si>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</si>
  <si>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</si>
  <si>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</si>
  <si>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</si>
  <si>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</si>
  <si>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</si>
  <si>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</si>
  <si>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</si>
  <si>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</si>
  <si>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</si>
  <si>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</si>
  <si>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</si>
  <si>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</si>
  <si>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</si>
  <si>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</si>
  <si>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</si>
  <si>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</si>
  <si>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</si>
  <si>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</si>
  <si>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</si>
  <si>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</si>
  <si>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</si>
  <si>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</si>
  <si>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</si>
  <si>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</si>
  <si>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</si>
  <si>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</si>
  <si>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</si>
  <si>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</si>
  <si>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</si>
  <si>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</si>
  <si>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</si>
  <si>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</si>
  <si>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</si>
  <si>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</si>
  <si>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</si>
  <si>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</si>
  <si>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</si>
  <si>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</si>
  <si>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</si>
  <si>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</si>
  <si>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</si>
  <si>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</si>
  <si>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</si>
  <si>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</si>
  <si>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</si>
  <si>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</si>
  <si>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</si>
  <si>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</si>
  <si>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</si>
  <si>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</si>
  <si>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</si>
  <si>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</si>
  <si>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</si>
  <si>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</si>
  <si>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</si>
  <si>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</si>
  <si>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</si>
  <si>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</si>
  <si>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</si>
  <si>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</si>
  <si>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</si>
  <si>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</si>
  <si>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</si>
  <si>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</si>
  <si>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</si>
  <si>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</si>
  <si>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</si>
  <si>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</si>
  <si>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</si>
  <si>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</si>
  <si>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</si>
  <si>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</si>
  <si>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</si>
  <si>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</si>
  <si>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</si>
  <si>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</si>
  <si>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</si>
  <si>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</si>
  <si>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</si>
  <si>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</si>
  <si>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</si>
  <si>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</si>
  <si>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</si>
  <si>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</si>
  <si>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</si>
  <si>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</si>
  <si>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</si>
  <si>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</si>
  <si>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</si>
  <si>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</si>
  <si>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</si>
  <si>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</si>
  <si>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</si>
  <si>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</si>
  <si>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</si>
  <si>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</si>
  <si>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</si>
  <si>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</si>
  <si>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</si>
  <si>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</si>
  <si>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</si>
  <si>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</si>
  <si>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</si>
  <si>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</si>
  <si>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</si>
  <si>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</si>
  <si>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</si>
  <si>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</si>
  <si>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</si>
  <si>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</si>
  <si>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</si>
  <si>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</si>
  <si>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</si>
  <si>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</si>
  <si>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</si>
  <si>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</si>
  <si>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</si>
  <si>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</si>
  <si>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</si>
  <si>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</si>
  <si>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</si>
  <si>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</si>
  <si>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</si>
  <si>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</si>
  <si>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</si>
  <si>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</si>
  <si>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</si>
  <si>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</si>
  <si>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</si>
  <si>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</si>
  <si>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</si>
  <si>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</si>
  <si>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</si>
  <si>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</si>
  <si>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</si>
  <si>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</si>
  <si>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</si>
  <si>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</si>
  <si>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</si>
  <si>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</si>
  <si>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</si>
  <si>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</si>
  <si>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</si>
  <si>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</si>
  <si>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</si>
  <si>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</si>
  <si>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</si>
  <si>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</si>
  <si>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</si>
  <si>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</si>
  <si>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</si>
  <si>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</si>
  <si>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</si>
  <si>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</si>
  <si>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</si>
  <si>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</si>
  <si>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</si>
  <si>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</si>
  <si>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</si>
  <si>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</si>
  <si>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</si>
  <si>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</si>
  <si>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</si>
  <si>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</si>
  <si>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</si>
  <si>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</si>
  <si>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</si>
  <si>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</si>
  <si>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</si>
  <si>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</si>
  <si>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</si>
  <si>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 към 31.12.2009 г.</t>
  </si>
  <si>
    <t>Отчетен период:към 31.12.2009 г.</t>
  </si>
  <si>
    <t>Отчетен период:към  31.12.2009 г.</t>
  </si>
  <si>
    <r>
      <t xml:space="preserve">Отчетен период: към 31.12.2009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</si>
  <si>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27.04.2010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</si>
</sst>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0" fontId="0" fillId="0" borderId="0" xfId="30" applyFont="1" applyAlignment="1">
      <alignment horizontal="right" vertical="top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5" fillId="0" borderId="0" xfId="27" applyFont="1" applyAlignment="1">
      <alignment horizontal="left" vertical="center"/>
      <protection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94" customWidth="1"/>
    <col min="2" max="2" width="11.140625" style="194" customWidth="1"/>
    <col min="3" max="3" width="13.421875" style="194" customWidth="1"/>
    <col min="4" max="4" width="13.57421875" style="194" customWidth="1"/>
    <col min="5" max="5" width="49.421875" style="194" customWidth="1"/>
    <col min="6" max="6" width="10.8515625" style="199" customWidth="1"/>
    <col min="7" max="7" width="13.421875" style="194" customWidth="1"/>
    <col min="8" max="8" width="13.57421875" style="195" customWidth="1"/>
    <col min="9" max="16384" width="9.28125" style="196" customWidth="1"/>
  </cols>
  <sheetData>
    <row r="1" spans="1:6" ht="12.75">
      <c r="A1" s="200" t="s">
        <v>0</v>
      </c>
      <c r="B1" s="191"/>
      <c r="C1" s="192"/>
      <c r="D1" s="192"/>
      <c r="E1" s="192"/>
      <c r="F1" s="193" t="s">
        <v>1</v>
      </c>
    </row>
    <row r="2" spans="1:5" ht="12.75">
      <c r="A2" s="197"/>
      <c r="B2" s="197"/>
      <c r="C2" s="198"/>
      <c r="D2" s="198"/>
      <c r="E2" s="198"/>
    </row>
    <row r="3" spans="1:7" ht="18.75" customHeight="1">
      <c r="A3" s="493" t="s">
        <v>843</v>
      </c>
      <c r="B3" s="493"/>
      <c r="C3" s="493"/>
      <c r="D3" s="200"/>
      <c r="E3" s="201"/>
      <c r="F3" s="202" t="s">
        <v>865</v>
      </c>
      <c r="G3" s="195"/>
    </row>
    <row r="4" spans="1:5" ht="12.75">
      <c r="A4" s="203" t="s">
        <v>2</v>
      </c>
      <c r="B4" s="203"/>
      <c r="C4" s="204"/>
      <c r="D4" s="204"/>
      <c r="E4" s="204"/>
    </row>
    <row r="5" spans="1:8" ht="12.75">
      <c r="A5" s="203" t="s">
        <v>873</v>
      </c>
      <c r="B5" s="203"/>
      <c r="C5" s="204"/>
      <c r="D5" s="161"/>
      <c r="E5" s="161"/>
      <c r="G5" s="476"/>
      <c r="H5" s="479" t="s">
        <v>3</v>
      </c>
    </row>
    <row r="6" spans="1:8" ht="12.75">
      <c r="A6" s="203"/>
      <c r="B6" s="205"/>
      <c r="C6" s="206"/>
      <c r="D6" s="162"/>
      <c r="E6" s="161"/>
      <c r="G6" s="476"/>
      <c r="H6" s="476"/>
    </row>
    <row r="7" spans="1:8" s="473" customFormat="1" ht="25.5">
      <c r="A7" s="469">
        <v>7</v>
      </c>
      <c r="B7" s="470" t="s">
        <v>4</v>
      </c>
      <c r="C7" s="471" t="s">
        <v>5</v>
      </c>
      <c r="D7" s="471" t="s">
        <v>6</v>
      </c>
      <c r="E7" s="472" t="s">
        <v>7</v>
      </c>
      <c r="F7" s="470" t="s">
        <v>4</v>
      </c>
      <c r="G7" s="471" t="s">
        <v>8</v>
      </c>
      <c r="H7" s="471" t="s">
        <v>9</v>
      </c>
    </row>
    <row r="8" spans="1:8" s="476" customFormat="1" ht="12.75">
      <c r="A8" s="474" t="s">
        <v>10</v>
      </c>
      <c r="B8" s="474" t="s">
        <v>11</v>
      </c>
      <c r="C8" s="474">
        <v>1</v>
      </c>
      <c r="D8" s="474">
        <v>2</v>
      </c>
      <c r="E8" s="475" t="s">
        <v>10</v>
      </c>
      <c r="F8" s="474" t="s">
        <v>11</v>
      </c>
      <c r="G8" s="474">
        <v>1</v>
      </c>
      <c r="H8" s="474">
        <v>2</v>
      </c>
    </row>
    <row r="9" spans="1:8" ht="12.75">
      <c r="A9" s="207" t="s">
        <v>12</v>
      </c>
      <c r="B9" s="164"/>
      <c r="C9" s="165"/>
      <c r="D9" s="165"/>
      <c r="E9" s="207" t="s">
        <v>13</v>
      </c>
      <c r="F9" s="177"/>
      <c r="G9" s="165"/>
      <c r="H9" s="165"/>
    </row>
    <row r="10" spans="1:8" ht="12.75">
      <c r="A10" s="208" t="s">
        <v>14</v>
      </c>
      <c r="B10" s="166"/>
      <c r="C10" s="167"/>
      <c r="D10" s="167"/>
      <c r="E10" s="208" t="s">
        <v>15</v>
      </c>
      <c r="F10" s="178"/>
      <c r="G10" s="179"/>
      <c r="H10" s="179"/>
    </row>
    <row r="11" spans="1:8" ht="12.75">
      <c r="A11" s="208" t="s">
        <v>16</v>
      </c>
      <c r="B11" s="164" t="s">
        <v>17</v>
      </c>
      <c r="C11" s="168">
        <v>2020</v>
      </c>
      <c r="D11" s="168">
        <v>2023</v>
      </c>
      <c r="E11" s="208" t="s">
        <v>18</v>
      </c>
      <c r="F11" s="180" t="s">
        <v>19</v>
      </c>
      <c r="G11" s="176">
        <v>21000</v>
      </c>
      <c r="H11" s="176">
        <v>21000</v>
      </c>
    </row>
    <row r="12" spans="1:8" ht="12.75">
      <c r="A12" s="208" t="s">
        <v>20</v>
      </c>
      <c r="B12" s="164" t="s">
        <v>21</v>
      </c>
      <c r="C12" s="168">
        <v>8934</v>
      </c>
      <c r="D12" s="168">
        <v>9488</v>
      </c>
      <c r="E12" s="208" t="s">
        <v>22</v>
      </c>
      <c r="F12" s="180" t="s">
        <v>23</v>
      </c>
      <c r="G12" s="176">
        <v>21000</v>
      </c>
      <c r="H12" s="176">
        <v>21000</v>
      </c>
    </row>
    <row r="13" spans="1:8" ht="12.75">
      <c r="A13" s="208" t="s">
        <v>24</v>
      </c>
      <c r="B13" s="164" t="s">
        <v>25</v>
      </c>
      <c r="C13" s="168">
        <v>7390</v>
      </c>
      <c r="D13" s="168">
        <v>7165</v>
      </c>
      <c r="E13" s="208" t="s">
        <v>26</v>
      </c>
      <c r="F13" s="180" t="s">
        <v>27</v>
      </c>
      <c r="G13" s="176">
        <v>0</v>
      </c>
      <c r="H13" s="176">
        <v>0</v>
      </c>
    </row>
    <row r="14" spans="1:8" ht="12.75">
      <c r="A14" s="208" t="s">
        <v>28</v>
      </c>
      <c r="B14" s="164" t="s">
        <v>29</v>
      </c>
      <c r="C14" s="168">
        <v>2256</v>
      </c>
      <c r="D14" s="168">
        <v>2232</v>
      </c>
      <c r="E14" s="209" t="s">
        <v>30</v>
      </c>
      <c r="F14" s="180" t="s">
        <v>31</v>
      </c>
      <c r="G14" s="176">
        <v>-271</v>
      </c>
      <c r="H14" s="176">
        <v>-137</v>
      </c>
    </row>
    <row r="15" spans="1:8" ht="12.75">
      <c r="A15" s="208" t="s">
        <v>32</v>
      </c>
      <c r="B15" s="164" t="s">
        <v>33</v>
      </c>
      <c r="C15" s="168">
        <v>441</v>
      </c>
      <c r="D15" s="168">
        <v>545</v>
      </c>
      <c r="E15" s="209" t="s">
        <v>34</v>
      </c>
      <c r="F15" s="180" t="s">
        <v>35</v>
      </c>
      <c r="G15" s="176">
        <v>0</v>
      </c>
      <c r="H15" s="176">
        <v>0</v>
      </c>
    </row>
    <row r="16" spans="1:8" ht="12.75">
      <c r="A16" s="208" t="s">
        <v>36</v>
      </c>
      <c r="B16" s="169" t="s">
        <v>37</v>
      </c>
      <c r="C16" s="168">
        <v>39</v>
      </c>
      <c r="D16" s="168">
        <v>32</v>
      </c>
      <c r="E16" s="209" t="s">
        <v>38</v>
      </c>
      <c r="F16" s="180" t="s">
        <v>39</v>
      </c>
      <c r="G16" s="176">
        <v>0</v>
      </c>
      <c r="H16" s="176">
        <v>0</v>
      </c>
    </row>
    <row r="17" spans="1:8" ht="25.5">
      <c r="A17" s="208" t="s">
        <v>40</v>
      </c>
      <c r="B17" s="164" t="s">
        <v>41</v>
      </c>
      <c r="C17" s="170">
        <v>5568</v>
      </c>
      <c r="D17" s="170">
        <v>5030</v>
      </c>
      <c r="E17" s="210" t="s">
        <v>42</v>
      </c>
      <c r="F17" s="181" t="s">
        <v>43</v>
      </c>
      <c r="G17" s="485">
        <f>SUM(G11:G16)-G12</f>
        <v>20729</v>
      </c>
      <c r="H17" s="485">
        <f>SUM(H11:H16)-H12</f>
        <v>20863</v>
      </c>
    </row>
    <row r="18" spans="1:8" ht="12.75">
      <c r="A18" s="208" t="s">
        <v>44</v>
      </c>
      <c r="B18" s="164" t="s">
        <v>45</v>
      </c>
      <c r="C18" s="168">
        <v>46</v>
      </c>
      <c r="D18" s="168">
        <v>46</v>
      </c>
      <c r="E18" s="208" t="s">
        <v>46</v>
      </c>
      <c r="F18" s="183"/>
      <c r="G18" s="176">
        <v>0</v>
      </c>
      <c r="H18" s="176"/>
    </row>
    <row r="19" spans="1:8" ht="12.75">
      <c r="A19" s="211" t="s">
        <v>47</v>
      </c>
      <c r="B19" s="171" t="s">
        <v>48</v>
      </c>
      <c r="C19" s="172">
        <f>SUM(C11:C18)</f>
        <v>26694</v>
      </c>
      <c r="D19" s="172">
        <f>SUM(D11:D18)</f>
        <v>26561</v>
      </c>
      <c r="E19" s="208" t="s">
        <v>49</v>
      </c>
      <c r="F19" s="180" t="s">
        <v>50</v>
      </c>
      <c r="G19" s="184">
        <v>0</v>
      </c>
      <c r="H19" s="184">
        <v>0</v>
      </c>
    </row>
    <row r="20" spans="1:8" ht="25.5">
      <c r="A20" s="208" t="s">
        <v>51</v>
      </c>
      <c r="B20" s="171" t="s">
        <v>52</v>
      </c>
      <c r="C20" s="168">
        <v>0</v>
      </c>
      <c r="D20" s="168">
        <v>0</v>
      </c>
      <c r="E20" s="208" t="s">
        <v>53</v>
      </c>
      <c r="F20" s="180" t="s">
        <v>54</v>
      </c>
      <c r="G20" s="176">
        <v>0</v>
      </c>
      <c r="H20" s="176">
        <v>0</v>
      </c>
    </row>
    <row r="21" spans="1:8" ht="12.75">
      <c r="A21" s="208" t="s">
        <v>55</v>
      </c>
      <c r="B21" s="173" t="s">
        <v>56</v>
      </c>
      <c r="C21" s="168">
        <v>0</v>
      </c>
      <c r="D21" s="168">
        <v>0</v>
      </c>
      <c r="E21" s="212" t="s">
        <v>57</v>
      </c>
      <c r="F21" s="180" t="s">
        <v>58</v>
      </c>
      <c r="G21" s="176">
        <v>5828</v>
      </c>
      <c r="H21" s="176">
        <v>5349</v>
      </c>
    </row>
    <row r="22" spans="1:8" ht="12.75">
      <c r="A22" s="208" t="s">
        <v>59</v>
      </c>
      <c r="B22" s="164"/>
      <c r="C22" s="168">
        <v>0</v>
      </c>
      <c r="D22" s="168"/>
      <c r="E22" s="209" t="s">
        <v>60</v>
      </c>
      <c r="F22" s="180" t="s">
        <v>61</v>
      </c>
      <c r="G22" s="176">
        <v>5828</v>
      </c>
      <c r="H22" s="176">
        <v>5349</v>
      </c>
    </row>
    <row r="23" spans="1:8" ht="12.75">
      <c r="A23" s="208" t="s">
        <v>62</v>
      </c>
      <c r="B23" s="164" t="s">
        <v>63</v>
      </c>
      <c r="C23" s="168">
        <v>2</v>
      </c>
      <c r="D23" s="168">
        <v>2</v>
      </c>
      <c r="E23" s="213" t="s">
        <v>64</v>
      </c>
      <c r="F23" s="180" t="s">
        <v>65</v>
      </c>
      <c r="G23" s="176">
        <v>0</v>
      </c>
      <c r="H23" s="176">
        <v>0</v>
      </c>
    </row>
    <row r="24" spans="1:8" ht="12.75">
      <c r="A24" s="208" t="s">
        <v>66</v>
      </c>
      <c r="B24" s="164" t="s">
        <v>67</v>
      </c>
      <c r="C24" s="168">
        <v>88</v>
      </c>
      <c r="D24" s="168">
        <v>166</v>
      </c>
      <c r="E24" s="208" t="s">
        <v>68</v>
      </c>
      <c r="F24" s="180" t="s">
        <v>69</v>
      </c>
      <c r="G24" s="176">
        <v>0</v>
      </c>
      <c r="H24" s="176">
        <v>0</v>
      </c>
    </row>
    <row r="25" spans="1:8" ht="12.75">
      <c r="A25" s="208" t="s">
        <v>70</v>
      </c>
      <c r="B25" s="164" t="s">
        <v>71</v>
      </c>
      <c r="C25" s="168">
        <v>0</v>
      </c>
      <c r="D25" s="168">
        <v>0</v>
      </c>
      <c r="E25" s="214" t="s">
        <v>72</v>
      </c>
      <c r="F25" s="181" t="s">
        <v>73</v>
      </c>
      <c r="G25" s="176">
        <v>5828</v>
      </c>
      <c r="H25" s="176">
        <v>5349</v>
      </c>
    </row>
    <row r="26" spans="1:8" ht="12.75">
      <c r="A26" s="208" t="s">
        <v>74</v>
      </c>
      <c r="B26" s="164" t="s">
        <v>75</v>
      </c>
      <c r="C26" s="168">
        <v>90</v>
      </c>
      <c r="D26" s="168">
        <v>107</v>
      </c>
      <c r="E26" s="208" t="s">
        <v>76</v>
      </c>
      <c r="F26" s="183"/>
      <c r="G26" s="176">
        <v>0</v>
      </c>
      <c r="H26" s="176"/>
    </row>
    <row r="27" spans="1:8" ht="12.75">
      <c r="A27" s="211" t="s">
        <v>77</v>
      </c>
      <c r="B27" s="173" t="s">
        <v>78</v>
      </c>
      <c r="C27" s="172">
        <f>SUM(C20:C26)</f>
        <v>180</v>
      </c>
      <c r="D27" s="172">
        <f>SUM(D20:D26)</f>
        <v>275</v>
      </c>
      <c r="E27" s="213" t="s">
        <v>79</v>
      </c>
      <c r="F27" s="180" t="s">
        <v>80</v>
      </c>
      <c r="G27" s="184">
        <v>23235</v>
      </c>
      <c r="H27" s="184">
        <v>19285</v>
      </c>
    </row>
    <row r="28" spans="1:8" ht="12.75">
      <c r="A28" s="208"/>
      <c r="B28" s="164"/>
      <c r="C28" s="168">
        <v>0</v>
      </c>
      <c r="D28" s="168"/>
      <c r="E28" s="208" t="s">
        <v>81</v>
      </c>
      <c r="F28" s="180" t="s">
        <v>82</v>
      </c>
      <c r="G28" s="176">
        <v>23235</v>
      </c>
      <c r="H28" s="176">
        <v>19285</v>
      </c>
    </row>
    <row r="29" spans="1:8" ht="12.75">
      <c r="A29" s="208" t="s">
        <v>83</v>
      </c>
      <c r="B29" s="164"/>
      <c r="C29" s="168">
        <v>0</v>
      </c>
      <c r="D29" s="168"/>
      <c r="E29" s="212" t="s">
        <v>84</v>
      </c>
      <c r="F29" s="180" t="s">
        <v>85</v>
      </c>
      <c r="G29" s="176">
        <v>0</v>
      </c>
      <c r="H29" s="176">
        <v>0</v>
      </c>
    </row>
    <row r="30" spans="1:8" ht="13.5" customHeight="1">
      <c r="A30" s="208" t="s">
        <v>86</v>
      </c>
      <c r="B30" s="164" t="s">
        <v>87</v>
      </c>
      <c r="C30" s="168">
        <v>0</v>
      </c>
      <c r="D30" s="168">
        <v>0</v>
      </c>
      <c r="E30" s="362" t="s">
        <v>88</v>
      </c>
      <c r="F30" s="180" t="s">
        <v>89</v>
      </c>
      <c r="G30" s="176">
        <v>0</v>
      </c>
      <c r="H30" s="176">
        <v>0</v>
      </c>
    </row>
    <row r="31" spans="1:8" ht="12.75">
      <c r="A31" s="208" t="s">
        <v>90</v>
      </c>
      <c r="B31" s="164" t="s">
        <v>91</v>
      </c>
      <c r="C31" s="168">
        <v>0</v>
      </c>
      <c r="D31" s="168">
        <v>0</v>
      </c>
      <c r="E31" s="213" t="s">
        <v>92</v>
      </c>
      <c r="F31" s="180" t="s">
        <v>93</v>
      </c>
      <c r="G31" s="176">
        <v>245</v>
      </c>
      <c r="H31" s="176">
        <v>4984</v>
      </c>
    </row>
    <row r="32" spans="1:8" ht="12.75">
      <c r="A32" s="211" t="s">
        <v>94</v>
      </c>
      <c r="B32" s="173" t="s">
        <v>95</v>
      </c>
      <c r="C32" s="168">
        <v>0</v>
      </c>
      <c r="D32" s="168">
        <v>0</v>
      </c>
      <c r="E32" s="209" t="s">
        <v>96</v>
      </c>
      <c r="F32" s="180" t="s">
        <v>97</v>
      </c>
      <c r="G32" s="176">
        <v>0</v>
      </c>
      <c r="H32" s="176">
        <v>0</v>
      </c>
    </row>
    <row r="33" spans="1:8" ht="12.75">
      <c r="A33" s="208" t="s">
        <v>98</v>
      </c>
      <c r="B33" s="169"/>
      <c r="C33" s="168">
        <v>0</v>
      </c>
      <c r="D33" s="168"/>
      <c r="E33" s="214" t="s">
        <v>99</v>
      </c>
      <c r="F33" s="181" t="s">
        <v>100</v>
      </c>
      <c r="G33" s="184">
        <f>SUM(G28:G32)</f>
        <v>23480</v>
      </c>
      <c r="H33" s="184">
        <f>SUM(H28:H32)</f>
        <v>24269</v>
      </c>
    </row>
    <row r="34" spans="1:8" ht="25.5">
      <c r="A34" s="208" t="s">
        <v>101</v>
      </c>
      <c r="B34" s="169" t="s">
        <v>102</v>
      </c>
      <c r="C34" s="174">
        <f>C35+C36+C37+C38</f>
        <v>14715</v>
      </c>
      <c r="D34" s="174">
        <f>D35+D36+D37+D38</f>
        <v>15164</v>
      </c>
      <c r="E34" s="208"/>
      <c r="F34" s="181"/>
      <c r="G34" s="182">
        <v>0</v>
      </c>
      <c r="H34" s="182"/>
    </row>
    <row r="35" spans="1:8" ht="12.75">
      <c r="A35" s="208" t="s">
        <v>103</v>
      </c>
      <c r="B35" s="164" t="s">
        <v>104</v>
      </c>
      <c r="C35" s="174">
        <v>0</v>
      </c>
      <c r="D35" s="174">
        <v>0</v>
      </c>
      <c r="E35" s="215"/>
      <c r="F35" s="185"/>
      <c r="G35" s="182">
        <v>0</v>
      </c>
      <c r="H35" s="182"/>
    </row>
    <row r="36" spans="1:8" ht="12.75">
      <c r="A36" s="208" t="s">
        <v>105</v>
      </c>
      <c r="B36" s="164" t="s">
        <v>106</v>
      </c>
      <c r="C36" s="174">
        <v>0</v>
      </c>
      <c r="D36" s="174">
        <v>0</v>
      </c>
      <c r="E36" s="211" t="s">
        <v>107</v>
      </c>
      <c r="F36" s="181" t="s">
        <v>108</v>
      </c>
      <c r="G36" s="184">
        <f>G17+G25+G33</f>
        <v>50037</v>
      </c>
      <c r="H36" s="184">
        <f>H17+H25+H33</f>
        <v>50481</v>
      </c>
    </row>
    <row r="37" spans="1:8" ht="12.75">
      <c r="A37" s="208" t="s">
        <v>109</v>
      </c>
      <c r="B37" s="164" t="s">
        <v>110</v>
      </c>
      <c r="C37" s="170">
        <v>14715</v>
      </c>
      <c r="D37" s="170">
        <v>15164</v>
      </c>
      <c r="E37" s="208"/>
      <c r="F37" s="181"/>
      <c r="G37" s="485">
        <v>0</v>
      </c>
      <c r="H37" s="485"/>
    </row>
    <row r="38" spans="1:8" ht="12.75">
      <c r="A38" s="208" t="s">
        <v>111</v>
      </c>
      <c r="B38" s="164" t="s">
        <v>112</v>
      </c>
      <c r="C38" s="170">
        <v>0</v>
      </c>
      <c r="D38" s="170">
        <v>0</v>
      </c>
      <c r="E38" s="216"/>
      <c r="F38" s="185"/>
      <c r="G38" s="485">
        <v>0</v>
      </c>
      <c r="H38" s="485"/>
    </row>
    <row r="39" spans="1:8" ht="12.75">
      <c r="A39" s="208" t="s">
        <v>113</v>
      </c>
      <c r="B39" s="175" t="s">
        <v>114</v>
      </c>
      <c r="C39" s="170">
        <v>0</v>
      </c>
      <c r="D39" s="170">
        <v>0</v>
      </c>
      <c r="E39" s="217" t="s">
        <v>115</v>
      </c>
      <c r="F39" s="181" t="s">
        <v>116</v>
      </c>
      <c r="G39" s="485">
        <v>20353</v>
      </c>
      <c r="H39" s="485">
        <v>19826</v>
      </c>
    </row>
    <row r="40" spans="1:8" ht="12.75">
      <c r="A40" s="208" t="s">
        <v>117</v>
      </c>
      <c r="B40" s="175" t="s">
        <v>118</v>
      </c>
      <c r="C40" s="170">
        <v>0</v>
      </c>
      <c r="D40" s="170">
        <v>0</v>
      </c>
      <c r="E40" s="209"/>
      <c r="F40" s="181"/>
      <c r="G40" s="485">
        <v>0</v>
      </c>
      <c r="H40" s="485"/>
    </row>
    <row r="41" spans="1:8" ht="12.75">
      <c r="A41" s="208" t="s">
        <v>119</v>
      </c>
      <c r="B41" s="175" t="s">
        <v>120</v>
      </c>
      <c r="C41" s="170">
        <v>0</v>
      </c>
      <c r="D41" s="170">
        <v>0</v>
      </c>
      <c r="E41" s="212" t="s">
        <v>121</v>
      </c>
      <c r="F41" s="185"/>
      <c r="G41" s="485">
        <v>0</v>
      </c>
      <c r="H41" s="485"/>
    </row>
    <row r="42" spans="1:8" ht="12.75">
      <c r="A42" s="208" t="s">
        <v>122</v>
      </c>
      <c r="B42" s="175" t="s">
        <v>123</v>
      </c>
      <c r="C42" s="170">
        <v>0</v>
      </c>
      <c r="D42" s="170">
        <v>0</v>
      </c>
      <c r="E42" s="208" t="s">
        <v>124</v>
      </c>
      <c r="F42" s="185"/>
      <c r="G42" s="485">
        <v>0</v>
      </c>
      <c r="H42" s="485"/>
    </row>
    <row r="43" spans="1:8" ht="30.75" customHeight="1">
      <c r="A43" s="208" t="s">
        <v>125</v>
      </c>
      <c r="B43" s="175" t="s">
        <v>126</v>
      </c>
      <c r="C43" s="170">
        <v>0</v>
      </c>
      <c r="D43" s="170">
        <v>0</v>
      </c>
      <c r="E43" s="209" t="s">
        <v>127</v>
      </c>
      <c r="F43" s="180" t="s">
        <v>128</v>
      </c>
      <c r="G43" s="485">
        <v>0</v>
      </c>
      <c r="H43" s="485">
        <v>0</v>
      </c>
    </row>
    <row r="44" spans="1:8" ht="25.5">
      <c r="A44" s="208" t="s">
        <v>129</v>
      </c>
      <c r="B44" s="175" t="s">
        <v>130</v>
      </c>
      <c r="C44" s="170">
        <v>516</v>
      </c>
      <c r="D44" s="170">
        <v>1044</v>
      </c>
      <c r="E44" s="218" t="s">
        <v>131</v>
      </c>
      <c r="F44" s="180" t="s">
        <v>132</v>
      </c>
      <c r="G44" s="485">
        <v>0</v>
      </c>
      <c r="H44" s="485">
        <v>0</v>
      </c>
    </row>
    <row r="45" spans="1:8" ht="12.75">
      <c r="A45" s="211" t="s">
        <v>133</v>
      </c>
      <c r="B45" s="171" t="s">
        <v>134</v>
      </c>
      <c r="C45" s="172">
        <f>SUM(C35:C44)</f>
        <v>15231</v>
      </c>
      <c r="D45" s="172">
        <f>SUM(D35:D44)</f>
        <v>16208</v>
      </c>
      <c r="E45" s="212" t="s">
        <v>135</v>
      </c>
      <c r="F45" s="180" t="s">
        <v>136</v>
      </c>
      <c r="G45" s="184">
        <v>4</v>
      </c>
      <c r="H45" s="184">
        <v>5</v>
      </c>
    </row>
    <row r="46" spans="1:8" ht="12.75">
      <c r="A46" s="208" t="s">
        <v>137</v>
      </c>
      <c r="B46" s="164"/>
      <c r="C46" s="168">
        <v>0</v>
      </c>
      <c r="D46" s="168"/>
      <c r="E46" s="208" t="s">
        <v>138</v>
      </c>
      <c r="F46" s="180" t="s">
        <v>139</v>
      </c>
      <c r="G46" s="176">
        <v>0</v>
      </c>
      <c r="H46" s="176">
        <v>0</v>
      </c>
    </row>
    <row r="47" spans="1:8" ht="12.75">
      <c r="A47" s="208" t="s">
        <v>140</v>
      </c>
      <c r="B47" s="164" t="s">
        <v>141</v>
      </c>
      <c r="C47" s="168">
        <v>24</v>
      </c>
      <c r="D47" s="168">
        <v>24</v>
      </c>
      <c r="E47" s="212" t="s">
        <v>142</v>
      </c>
      <c r="F47" s="180" t="s">
        <v>143</v>
      </c>
      <c r="G47" s="176">
        <v>0</v>
      </c>
      <c r="H47" s="176">
        <v>0</v>
      </c>
    </row>
    <row r="48" spans="1:8" ht="12.75">
      <c r="A48" s="208" t="s">
        <v>144</v>
      </c>
      <c r="B48" s="169" t="s">
        <v>145</v>
      </c>
      <c r="C48" s="168">
        <v>680</v>
      </c>
      <c r="D48" s="168">
        <v>680</v>
      </c>
      <c r="E48" s="208" t="s">
        <v>146</v>
      </c>
      <c r="F48" s="180" t="s">
        <v>147</v>
      </c>
      <c r="G48" s="176">
        <v>163</v>
      </c>
      <c r="H48" s="176">
        <v>280</v>
      </c>
    </row>
    <row r="49" spans="1:8" ht="12.75">
      <c r="A49" s="208" t="s">
        <v>148</v>
      </c>
      <c r="B49" s="164" t="s">
        <v>149</v>
      </c>
      <c r="C49" s="168">
        <v>0</v>
      </c>
      <c r="D49" s="168">
        <v>0</v>
      </c>
      <c r="E49" s="217" t="s">
        <v>47</v>
      </c>
      <c r="F49" s="181" t="s">
        <v>150</v>
      </c>
      <c r="G49" s="176">
        <f>SUM(G43:G48)</f>
        <v>167</v>
      </c>
      <c r="H49" s="176">
        <f>SUM(H43:H48)</f>
        <v>285</v>
      </c>
    </row>
    <row r="50" spans="1:8" ht="12.75">
      <c r="A50" s="208" t="s">
        <v>74</v>
      </c>
      <c r="B50" s="164" t="s">
        <v>151</v>
      </c>
      <c r="C50" s="168">
        <v>0</v>
      </c>
      <c r="D50" s="168">
        <v>0</v>
      </c>
      <c r="E50" s="208"/>
      <c r="F50" s="180"/>
      <c r="G50" s="176">
        <v>0</v>
      </c>
      <c r="H50" s="176"/>
    </row>
    <row r="51" spans="1:8" ht="12.75">
      <c r="A51" s="211" t="s">
        <v>152</v>
      </c>
      <c r="B51" s="171" t="s">
        <v>153</v>
      </c>
      <c r="C51" s="168">
        <f>SUM(C47:C50)</f>
        <v>704</v>
      </c>
      <c r="D51" s="168">
        <f>SUM(D47:D50)</f>
        <v>704</v>
      </c>
      <c r="E51" s="217" t="s">
        <v>872</v>
      </c>
      <c r="F51" s="181" t="s">
        <v>154</v>
      </c>
      <c r="G51" s="176">
        <v>0</v>
      </c>
      <c r="H51" s="176">
        <v>0</v>
      </c>
    </row>
    <row r="52" spans="1:8" ht="12.75">
      <c r="A52" s="208" t="s">
        <v>155</v>
      </c>
      <c r="B52" s="171"/>
      <c r="C52" s="168">
        <v>0</v>
      </c>
      <c r="D52" s="168"/>
      <c r="E52" s="211" t="s">
        <v>156</v>
      </c>
      <c r="F52" s="181" t="s">
        <v>157</v>
      </c>
      <c r="G52" s="176">
        <v>0</v>
      </c>
      <c r="H52" s="176">
        <v>238</v>
      </c>
    </row>
    <row r="53" spans="1:8" ht="12.75">
      <c r="A53" s="211" t="s">
        <v>158</v>
      </c>
      <c r="B53" s="171" t="s">
        <v>159</v>
      </c>
      <c r="C53" s="168">
        <v>2</v>
      </c>
      <c r="D53" s="168">
        <v>4</v>
      </c>
      <c r="E53" s="211" t="s">
        <v>160</v>
      </c>
      <c r="F53" s="181" t="s">
        <v>161</v>
      </c>
      <c r="G53" s="176">
        <v>0</v>
      </c>
      <c r="H53" s="176">
        <v>0</v>
      </c>
    </row>
    <row r="54" spans="1:8" ht="12.75">
      <c r="A54" s="211" t="s">
        <v>162</v>
      </c>
      <c r="B54" s="171" t="s">
        <v>163</v>
      </c>
      <c r="C54" s="168">
        <v>0</v>
      </c>
      <c r="D54" s="168">
        <v>0</v>
      </c>
      <c r="E54" s="211" t="s">
        <v>164</v>
      </c>
      <c r="F54" s="181" t="s">
        <v>165</v>
      </c>
      <c r="G54" s="176">
        <v>0</v>
      </c>
      <c r="H54" s="176">
        <v>0</v>
      </c>
    </row>
    <row r="55" spans="1:8" ht="25.5">
      <c r="A55" s="219" t="s">
        <v>166</v>
      </c>
      <c r="B55" s="173" t="s">
        <v>167</v>
      </c>
      <c r="C55" s="174">
        <f>C19+C20+C21+C27+C32+C45+C53+C51</f>
        <v>42811</v>
      </c>
      <c r="D55" s="174">
        <f>D19+D20+D21+D27+D32+D45+D53+D51</f>
        <v>43752</v>
      </c>
      <c r="E55" s="211" t="s">
        <v>168</v>
      </c>
      <c r="F55" s="181" t="s">
        <v>169</v>
      </c>
      <c r="G55" s="182">
        <f>G49+G52</f>
        <v>167</v>
      </c>
      <c r="H55" s="182">
        <f>H49+H52</f>
        <v>523</v>
      </c>
    </row>
    <row r="56" spans="1:8" ht="12.75">
      <c r="A56" s="208" t="s">
        <v>170</v>
      </c>
      <c r="B56" s="169"/>
      <c r="C56" s="168">
        <v>0</v>
      </c>
      <c r="D56" s="168"/>
      <c r="E56" s="208"/>
      <c r="F56" s="181"/>
      <c r="G56" s="176">
        <v>0</v>
      </c>
      <c r="H56" s="176"/>
    </row>
    <row r="57" spans="1:8" ht="12.75">
      <c r="A57" s="208" t="s">
        <v>171</v>
      </c>
      <c r="B57" s="164"/>
      <c r="C57" s="168">
        <v>0</v>
      </c>
      <c r="D57" s="168"/>
      <c r="E57" s="208" t="s">
        <v>172</v>
      </c>
      <c r="F57" s="181"/>
      <c r="G57" s="176">
        <v>0</v>
      </c>
      <c r="H57" s="176"/>
    </row>
    <row r="58" spans="1:8" ht="12.75">
      <c r="A58" s="208" t="s">
        <v>173</v>
      </c>
      <c r="B58" s="164" t="s">
        <v>174</v>
      </c>
      <c r="C58" s="170">
        <v>7460</v>
      </c>
      <c r="D58" s="170">
        <v>11216</v>
      </c>
      <c r="E58" s="208" t="s">
        <v>124</v>
      </c>
      <c r="F58" s="180"/>
      <c r="G58" s="485">
        <v>0</v>
      </c>
      <c r="H58" s="485"/>
    </row>
    <row r="59" spans="1:8" ht="25.5">
      <c r="A59" s="208" t="s">
        <v>175</v>
      </c>
      <c r="B59" s="164" t="s">
        <v>176</v>
      </c>
      <c r="C59" s="170">
        <v>3001</v>
      </c>
      <c r="D59" s="170">
        <v>4185</v>
      </c>
      <c r="E59" s="212" t="s">
        <v>177</v>
      </c>
      <c r="F59" s="180" t="s">
        <v>178</v>
      </c>
      <c r="G59" s="485">
        <v>1408</v>
      </c>
      <c r="H59" s="485">
        <v>2078</v>
      </c>
    </row>
    <row r="60" spans="1:8" ht="12.75">
      <c r="A60" s="208" t="s">
        <v>179</v>
      </c>
      <c r="B60" s="164" t="s">
        <v>180</v>
      </c>
      <c r="C60" s="170">
        <v>64</v>
      </c>
      <c r="D60" s="170">
        <v>77</v>
      </c>
      <c r="E60" s="208" t="s">
        <v>181</v>
      </c>
      <c r="F60" s="180" t="s">
        <v>182</v>
      </c>
      <c r="G60" s="485">
        <v>0</v>
      </c>
      <c r="H60" s="485">
        <v>0</v>
      </c>
    </row>
    <row r="61" spans="1:8" ht="12.75">
      <c r="A61" s="208" t="s">
        <v>183</v>
      </c>
      <c r="B61" s="169" t="s">
        <v>184</v>
      </c>
      <c r="C61" s="170">
        <v>3381</v>
      </c>
      <c r="D61" s="170">
        <v>3846</v>
      </c>
      <c r="E61" s="209" t="s">
        <v>185</v>
      </c>
      <c r="F61" s="180" t="s">
        <v>186</v>
      </c>
      <c r="G61" s="485">
        <v>6331</v>
      </c>
      <c r="H61" s="485">
        <v>8181</v>
      </c>
    </row>
    <row r="62" spans="1:8" ht="12.75">
      <c r="A62" s="208" t="s">
        <v>187</v>
      </c>
      <c r="B62" s="169" t="s">
        <v>188</v>
      </c>
      <c r="C62" s="170">
        <v>290</v>
      </c>
      <c r="D62" s="170">
        <v>306</v>
      </c>
      <c r="E62" s="209" t="s">
        <v>189</v>
      </c>
      <c r="F62" s="180" t="s">
        <v>190</v>
      </c>
      <c r="G62" s="485">
        <v>531</v>
      </c>
      <c r="H62" s="485">
        <v>638</v>
      </c>
    </row>
    <row r="63" spans="1:8" ht="12.75">
      <c r="A63" s="208" t="s">
        <v>191</v>
      </c>
      <c r="B63" s="164" t="s">
        <v>192</v>
      </c>
      <c r="C63" s="170">
        <v>3</v>
      </c>
      <c r="D63" s="170">
        <v>0</v>
      </c>
      <c r="E63" s="208" t="s">
        <v>193</v>
      </c>
      <c r="F63" s="180" t="s">
        <v>194</v>
      </c>
      <c r="G63" s="485">
        <v>0</v>
      </c>
      <c r="H63" s="485">
        <v>0</v>
      </c>
    </row>
    <row r="64" spans="1:8" ht="12.75">
      <c r="A64" s="211" t="s">
        <v>47</v>
      </c>
      <c r="B64" s="171" t="s">
        <v>195</v>
      </c>
      <c r="C64" s="172">
        <f>SUM(C58:C63)</f>
        <v>14199</v>
      </c>
      <c r="D64" s="172">
        <f>SUM(D58:D63)</f>
        <v>19630</v>
      </c>
      <c r="E64" s="208" t="s">
        <v>196</v>
      </c>
      <c r="F64" s="180" t="s">
        <v>197</v>
      </c>
      <c r="G64" s="176">
        <v>4870</v>
      </c>
      <c r="H64" s="176">
        <v>6184</v>
      </c>
    </row>
    <row r="65" spans="1:8" ht="12.75">
      <c r="A65" s="208"/>
      <c r="B65" s="171"/>
      <c r="C65" s="168">
        <v>0</v>
      </c>
      <c r="D65" s="168"/>
      <c r="E65" s="208" t="s">
        <v>198</v>
      </c>
      <c r="F65" s="180" t="s">
        <v>199</v>
      </c>
      <c r="G65" s="176">
        <v>86</v>
      </c>
      <c r="H65" s="176">
        <v>44</v>
      </c>
    </row>
    <row r="66" spans="1:8" ht="12.75">
      <c r="A66" s="208" t="s">
        <v>200</v>
      </c>
      <c r="B66" s="164"/>
      <c r="C66" s="168">
        <v>0</v>
      </c>
      <c r="D66" s="168"/>
      <c r="E66" s="208" t="s">
        <v>201</v>
      </c>
      <c r="F66" s="180" t="s">
        <v>202</v>
      </c>
      <c r="G66" s="176">
        <v>474</v>
      </c>
      <c r="H66" s="176">
        <v>677</v>
      </c>
    </row>
    <row r="67" spans="1:8" ht="12.75">
      <c r="A67" s="208" t="s">
        <v>203</v>
      </c>
      <c r="B67" s="164" t="s">
        <v>204</v>
      </c>
      <c r="C67" s="168">
        <v>2106</v>
      </c>
      <c r="D67" s="168">
        <v>1443</v>
      </c>
      <c r="E67" s="208" t="s">
        <v>205</v>
      </c>
      <c r="F67" s="180" t="s">
        <v>206</v>
      </c>
      <c r="G67" s="176">
        <v>191</v>
      </c>
      <c r="H67" s="176">
        <v>270</v>
      </c>
    </row>
    <row r="68" spans="1:8" ht="12.75">
      <c r="A68" s="208" t="s">
        <v>207</v>
      </c>
      <c r="B68" s="164" t="s">
        <v>208</v>
      </c>
      <c r="C68" s="168">
        <v>6473</v>
      </c>
      <c r="D68" s="168">
        <v>8426</v>
      </c>
      <c r="E68" s="208" t="s">
        <v>209</v>
      </c>
      <c r="F68" s="180" t="s">
        <v>210</v>
      </c>
      <c r="G68" s="176">
        <v>179</v>
      </c>
      <c r="H68" s="176">
        <v>368</v>
      </c>
    </row>
    <row r="69" spans="1:8" ht="12.75">
      <c r="A69" s="208" t="s">
        <v>211</v>
      </c>
      <c r="B69" s="164" t="s">
        <v>212</v>
      </c>
      <c r="C69" s="168">
        <v>649</v>
      </c>
      <c r="D69" s="168">
        <v>377</v>
      </c>
      <c r="E69" s="212" t="s">
        <v>74</v>
      </c>
      <c r="F69" s="180" t="s">
        <v>213</v>
      </c>
      <c r="G69" s="176">
        <v>972</v>
      </c>
      <c r="H69" s="176">
        <v>818</v>
      </c>
    </row>
    <row r="70" spans="1:8" ht="12.75">
      <c r="A70" s="208" t="s">
        <v>214</v>
      </c>
      <c r="B70" s="164" t="s">
        <v>215</v>
      </c>
      <c r="C70" s="168">
        <v>1635</v>
      </c>
      <c r="D70" s="168">
        <v>1500</v>
      </c>
      <c r="E70" s="208" t="s">
        <v>216</v>
      </c>
      <c r="F70" s="180" t="s">
        <v>217</v>
      </c>
      <c r="G70" s="176">
        <v>412</v>
      </c>
      <c r="H70" s="176">
        <v>365</v>
      </c>
    </row>
    <row r="71" spans="1:8" ht="12.75">
      <c r="A71" s="208" t="s">
        <v>218</v>
      </c>
      <c r="B71" s="164" t="s">
        <v>219</v>
      </c>
      <c r="C71" s="168">
        <v>102</v>
      </c>
      <c r="D71" s="168">
        <v>37</v>
      </c>
      <c r="E71" s="214" t="s">
        <v>42</v>
      </c>
      <c r="F71" s="186" t="s">
        <v>220</v>
      </c>
      <c r="G71" s="184">
        <f>SUM(G59:G70)-G61</f>
        <v>9123</v>
      </c>
      <c r="H71" s="184">
        <f>SUM(H59:H70)-H61</f>
        <v>11442</v>
      </c>
    </row>
    <row r="72" spans="1:8" ht="12.75">
      <c r="A72" s="208" t="s">
        <v>221</v>
      </c>
      <c r="B72" s="164" t="s">
        <v>222</v>
      </c>
      <c r="C72" s="168">
        <v>377</v>
      </c>
      <c r="D72" s="168">
        <v>459</v>
      </c>
      <c r="E72" s="209"/>
      <c r="F72" s="180"/>
      <c r="G72" s="176">
        <v>0</v>
      </c>
      <c r="H72" s="176"/>
    </row>
    <row r="73" spans="1:8" ht="12.75">
      <c r="A73" s="208" t="s">
        <v>223</v>
      </c>
      <c r="B73" s="164" t="s">
        <v>224</v>
      </c>
      <c r="C73" s="168">
        <v>0</v>
      </c>
      <c r="D73" s="168">
        <v>0</v>
      </c>
      <c r="E73" s="220"/>
      <c r="F73" s="180"/>
      <c r="G73" s="176">
        <v>0</v>
      </c>
      <c r="H73" s="176"/>
    </row>
    <row r="74" spans="1:8" ht="12.75">
      <c r="A74" s="208" t="s">
        <v>225</v>
      </c>
      <c r="B74" s="164" t="s">
        <v>226</v>
      </c>
      <c r="C74" s="168">
        <v>367</v>
      </c>
      <c r="D74" s="168">
        <v>273</v>
      </c>
      <c r="E74" s="211" t="s">
        <v>227</v>
      </c>
      <c r="F74" s="187" t="s">
        <v>228</v>
      </c>
      <c r="G74" s="176">
        <v>0</v>
      </c>
      <c r="H74" s="176">
        <v>0</v>
      </c>
    </row>
    <row r="75" spans="1:8" ht="12.75">
      <c r="A75" s="211" t="s">
        <v>72</v>
      </c>
      <c r="B75" s="171" t="s">
        <v>229</v>
      </c>
      <c r="C75" s="172">
        <f>SUM(C67:C74)</f>
        <v>11709</v>
      </c>
      <c r="D75" s="172">
        <f>SUM(D67:D74)</f>
        <v>12515</v>
      </c>
      <c r="E75" s="217" t="s">
        <v>156</v>
      </c>
      <c r="F75" s="181" t="s">
        <v>230</v>
      </c>
      <c r="G75" s="184">
        <v>430</v>
      </c>
      <c r="H75" s="184">
        <v>60</v>
      </c>
    </row>
    <row r="76" spans="1:8" ht="12.75">
      <c r="A76" s="208"/>
      <c r="B76" s="164"/>
      <c r="C76" s="168">
        <v>0</v>
      </c>
      <c r="D76" s="168"/>
      <c r="E76" s="211" t="s">
        <v>231</v>
      </c>
      <c r="F76" s="181" t="s">
        <v>232</v>
      </c>
      <c r="G76" s="176">
        <v>0</v>
      </c>
      <c r="H76" s="176">
        <v>0</v>
      </c>
    </row>
    <row r="77" spans="1:8" ht="12.75">
      <c r="A77" s="208" t="s">
        <v>233</v>
      </c>
      <c r="B77" s="164"/>
      <c r="C77" s="168">
        <v>0</v>
      </c>
      <c r="D77" s="168"/>
      <c r="E77" s="208"/>
      <c r="F77" s="188"/>
      <c r="G77" s="176">
        <v>0</v>
      </c>
      <c r="H77" s="176"/>
    </row>
    <row r="78" spans="1:8" ht="12.75">
      <c r="A78" s="208" t="s">
        <v>234</v>
      </c>
      <c r="B78" s="164" t="s">
        <v>235</v>
      </c>
      <c r="C78" s="168">
        <v>42</v>
      </c>
      <c r="D78" s="168">
        <v>260</v>
      </c>
      <c r="E78" s="208"/>
      <c r="F78" s="185"/>
      <c r="G78" s="176">
        <v>0</v>
      </c>
      <c r="H78" s="176"/>
    </row>
    <row r="79" spans="1:8" ht="12.75">
      <c r="A79" s="208" t="s">
        <v>236</v>
      </c>
      <c r="B79" s="164" t="s">
        <v>237</v>
      </c>
      <c r="C79" s="168">
        <v>0</v>
      </c>
      <c r="D79" s="168">
        <v>0</v>
      </c>
      <c r="E79" s="217" t="s">
        <v>238</v>
      </c>
      <c r="F79" s="181" t="s">
        <v>239</v>
      </c>
      <c r="G79" s="184">
        <f>G71+G74+G75+G76</f>
        <v>9553</v>
      </c>
      <c r="H79" s="184">
        <f>H71+H74+H75+H76</f>
        <v>11502</v>
      </c>
    </row>
    <row r="80" spans="1:8" ht="12.75">
      <c r="A80" s="208" t="s">
        <v>240</v>
      </c>
      <c r="B80" s="164" t="s">
        <v>241</v>
      </c>
      <c r="C80" s="168">
        <v>0</v>
      </c>
      <c r="D80" s="168">
        <v>0</v>
      </c>
      <c r="E80" s="208"/>
      <c r="F80" s="189"/>
      <c r="G80" s="176">
        <v>0</v>
      </c>
      <c r="H80" s="176"/>
    </row>
    <row r="81" spans="1:8" ht="12.75">
      <c r="A81" s="208" t="s">
        <v>242</v>
      </c>
      <c r="B81" s="164" t="s">
        <v>243</v>
      </c>
      <c r="C81" s="168">
        <v>42</v>
      </c>
      <c r="D81" s="168">
        <v>260</v>
      </c>
      <c r="E81" s="220"/>
      <c r="F81" s="190"/>
      <c r="G81" s="176">
        <v>0</v>
      </c>
      <c r="H81" s="176"/>
    </row>
    <row r="82" spans="1:8" ht="12.75">
      <c r="A82" s="208" t="s">
        <v>244</v>
      </c>
      <c r="B82" s="164" t="s">
        <v>245</v>
      </c>
      <c r="C82" s="168">
        <v>0</v>
      </c>
      <c r="D82" s="168">
        <v>0</v>
      </c>
      <c r="E82" s="216"/>
      <c r="F82" s="190"/>
      <c r="G82" s="176">
        <v>0</v>
      </c>
      <c r="H82" s="176"/>
    </row>
    <row r="83" spans="1:8" ht="12.75">
      <c r="A83" s="208" t="s">
        <v>129</v>
      </c>
      <c r="B83" s="164" t="s">
        <v>246</v>
      </c>
      <c r="C83" s="168">
        <v>0</v>
      </c>
      <c r="D83" s="168">
        <v>0</v>
      </c>
      <c r="E83" s="220"/>
      <c r="F83" s="190"/>
      <c r="G83" s="176">
        <v>0</v>
      </c>
      <c r="H83" s="176"/>
    </row>
    <row r="84" spans="1:8" ht="12.75">
      <c r="A84" s="211" t="s">
        <v>247</v>
      </c>
      <c r="B84" s="171" t="s">
        <v>248</v>
      </c>
      <c r="C84" s="168">
        <f>SUM(C79:C83)</f>
        <v>42</v>
      </c>
      <c r="D84" s="168">
        <f>SUM(D79:D83)</f>
        <v>260</v>
      </c>
      <c r="E84" s="216"/>
      <c r="F84" s="190"/>
      <c r="G84" s="176">
        <v>0</v>
      </c>
      <c r="H84" s="176"/>
    </row>
    <row r="85" spans="1:8" ht="12.75">
      <c r="A85" s="208"/>
      <c r="B85" s="171"/>
      <c r="C85" s="168">
        <v>0</v>
      </c>
      <c r="D85" s="168"/>
      <c r="E85" s="220"/>
      <c r="F85" s="190"/>
      <c r="G85" s="176">
        <v>0</v>
      </c>
      <c r="H85" s="176"/>
    </row>
    <row r="86" spans="1:8" ht="12.75">
      <c r="A86" s="208" t="s">
        <v>249</v>
      </c>
      <c r="B86" s="164"/>
      <c r="C86" s="168">
        <v>0</v>
      </c>
      <c r="D86" s="168"/>
      <c r="E86" s="216"/>
      <c r="F86" s="190"/>
      <c r="G86" s="176">
        <v>0</v>
      </c>
      <c r="H86" s="176"/>
    </row>
    <row r="87" spans="1:8" ht="12.75">
      <c r="A87" s="208" t="s">
        <v>250</v>
      </c>
      <c r="B87" s="164" t="s">
        <v>251</v>
      </c>
      <c r="C87" s="168">
        <v>87</v>
      </c>
      <c r="D87" s="168">
        <v>192</v>
      </c>
      <c r="E87" s="220"/>
      <c r="F87" s="190"/>
      <c r="G87" s="176">
        <v>0</v>
      </c>
      <c r="H87" s="176"/>
    </row>
    <row r="88" spans="1:8" ht="12.75">
      <c r="A88" s="208" t="s">
        <v>252</v>
      </c>
      <c r="B88" s="164" t="s">
        <v>253</v>
      </c>
      <c r="C88" s="168">
        <v>11130</v>
      </c>
      <c r="D88" s="168">
        <v>5808</v>
      </c>
      <c r="E88" s="216"/>
      <c r="F88" s="190"/>
      <c r="G88" s="176">
        <v>0</v>
      </c>
      <c r="H88" s="176"/>
    </row>
    <row r="89" spans="1:8" ht="12.75">
      <c r="A89" s="208" t="s">
        <v>254</v>
      </c>
      <c r="B89" s="164" t="s">
        <v>255</v>
      </c>
      <c r="C89" s="168">
        <v>10</v>
      </c>
      <c r="D89" s="168">
        <v>31</v>
      </c>
      <c r="E89" s="216"/>
      <c r="F89" s="190"/>
      <c r="G89" s="176">
        <v>0</v>
      </c>
      <c r="H89" s="176"/>
    </row>
    <row r="90" spans="1:8" ht="12.75">
      <c r="A90" s="208" t="s">
        <v>256</v>
      </c>
      <c r="B90" s="164" t="s">
        <v>257</v>
      </c>
      <c r="C90" s="168">
        <v>0</v>
      </c>
      <c r="D90" s="168">
        <v>0</v>
      </c>
      <c r="E90" s="216"/>
      <c r="F90" s="190"/>
      <c r="G90" s="176">
        <v>0</v>
      </c>
      <c r="H90" s="176"/>
    </row>
    <row r="91" spans="1:8" ht="12.75">
      <c r="A91" s="211" t="s">
        <v>258</v>
      </c>
      <c r="B91" s="171" t="s">
        <v>259</v>
      </c>
      <c r="C91" s="172">
        <f>SUM(C87:C90)</f>
        <v>11227</v>
      </c>
      <c r="D91" s="172">
        <f>SUM(D87:D90)</f>
        <v>6031</v>
      </c>
      <c r="E91" s="216"/>
      <c r="F91" s="190"/>
      <c r="G91" s="184">
        <v>0</v>
      </c>
      <c r="H91" s="184"/>
    </row>
    <row r="92" spans="1:8" ht="12.75">
      <c r="A92" s="211" t="s">
        <v>260</v>
      </c>
      <c r="B92" s="171" t="s">
        <v>261</v>
      </c>
      <c r="C92" s="172">
        <v>122</v>
      </c>
      <c r="D92" s="172">
        <v>144</v>
      </c>
      <c r="E92" s="216"/>
      <c r="F92" s="190"/>
      <c r="G92" s="184">
        <v>0</v>
      </c>
      <c r="H92" s="184"/>
    </row>
    <row r="93" spans="1:8" ht="12.75">
      <c r="A93" s="211" t="s">
        <v>262</v>
      </c>
      <c r="B93" s="171" t="s">
        <v>263</v>
      </c>
      <c r="C93" s="172">
        <f>C64+C75+C84+C91+C92</f>
        <v>37299</v>
      </c>
      <c r="D93" s="172">
        <f>D64+D75+D84+D91+D92</f>
        <v>38580</v>
      </c>
      <c r="E93" s="220"/>
      <c r="F93" s="190"/>
      <c r="G93" s="184">
        <v>0</v>
      </c>
      <c r="H93" s="184"/>
    </row>
    <row r="94" spans="1:8" ht="25.5">
      <c r="A94" s="211" t="s">
        <v>264</v>
      </c>
      <c r="B94" s="171" t="s">
        <v>265</v>
      </c>
      <c r="C94" s="174">
        <f>C55+C93</f>
        <v>80110</v>
      </c>
      <c r="D94" s="174">
        <f>D55+D93</f>
        <v>82332</v>
      </c>
      <c r="E94" s="221" t="s">
        <v>266</v>
      </c>
      <c r="F94" s="181" t="s">
        <v>267</v>
      </c>
      <c r="G94" s="182">
        <f>G36+G39+G55+G79</f>
        <v>80110</v>
      </c>
      <c r="H94" s="182">
        <f>H36+H39+H55+H79</f>
        <v>82332</v>
      </c>
    </row>
    <row r="95" spans="1:8" ht="12.75">
      <c r="A95" s="492" t="s">
        <v>268</v>
      </c>
      <c r="B95" s="492"/>
      <c r="C95" s="492"/>
      <c r="D95" s="492"/>
      <c r="E95" s="492"/>
      <c r="F95" s="492"/>
      <c r="G95" s="492"/>
      <c r="H95" s="492"/>
    </row>
    <row r="96" spans="1:8" ht="12.75">
      <c r="A96" s="222"/>
      <c r="B96" s="223"/>
      <c r="C96" s="224"/>
      <c r="D96" s="224"/>
      <c r="E96" s="225"/>
      <c r="F96" s="226"/>
      <c r="G96" s="227"/>
      <c r="H96" s="196"/>
    </row>
    <row r="97" spans="1:5" ht="12.75">
      <c r="A97" s="228" t="s">
        <v>877</v>
      </c>
      <c r="B97" s="228" t="s">
        <v>867</v>
      </c>
      <c r="D97" s="229"/>
      <c r="E97" s="228" t="s">
        <v>868</v>
      </c>
    </row>
    <row r="98" spans="1:5" ht="12.75" customHeight="1">
      <c r="A98" s="228"/>
      <c r="B98" s="494" t="s">
        <v>870</v>
      </c>
      <c r="C98" s="494"/>
      <c r="E98" s="467" t="s">
        <v>869</v>
      </c>
    </row>
    <row r="99" spans="1:5" ht="12.75">
      <c r="A99" s="228"/>
      <c r="C99" s="228"/>
      <c r="D99" s="229"/>
      <c r="E99" s="230"/>
    </row>
    <row r="100" spans="1:5" ht="12.75">
      <c r="A100" s="205"/>
      <c r="B100" s="205"/>
      <c r="C100" s="196"/>
      <c r="D100" s="196"/>
      <c r="E100" s="196"/>
    </row>
    <row r="102" ht="12.75">
      <c r="E102" s="231"/>
    </row>
    <row r="107" ht="12.75">
      <c r="E107" s="231"/>
    </row>
    <row r="109" ht="12.75">
      <c r="E109" s="231"/>
    </row>
    <row r="111" ht="12.75">
      <c r="E111" s="231"/>
    </row>
    <row r="113" ht="12.75">
      <c r="E113" s="231"/>
    </row>
    <row r="115" ht="12.75">
      <c r="E115" s="231"/>
    </row>
    <row r="117" ht="12.75">
      <c r="E117" s="231"/>
    </row>
    <row r="125" ht="12.75">
      <c r="E125" s="231"/>
    </row>
    <row r="127" ht="12.75">
      <c r="E127" s="231"/>
    </row>
    <row r="129" ht="12.75">
      <c r="E129" s="231"/>
    </row>
    <row r="131" ht="12.75">
      <c r="E131" s="231"/>
    </row>
    <row r="133" ht="12.75">
      <c r="E133" s="231"/>
    </row>
    <row r="135" ht="12.75">
      <c r="E135" s="231"/>
    </row>
    <row r="137" ht="12.75">
      <c r="E137" s="231"/>
    </row>
    <row r="139" ht="12.75">
      <c r="E139" s="231"/>
    </row>
    <row r="149" ht="12.75">
      <c r="E149" s="231"/>
    </row>
    <row r="151" ht="12.75">
      <c r="E151" s="231"/>
    </row>
    <row r="153" ht="12.75">
      <c r="E153" s="231"/>
    </row>
    <row r="155" ht="12.75">
      <c r="E155" s="231"/>
    </row>
    <row r="157" ht="12.75">
      <c r="E157" s="231"/>
    </row>
    <row r="165" ht="12.75">
      <c r="E165" s="231"/>
    </row>
    <row r="167" ht="12.75">
      <c r="E167" s="231"/>
    </row>
    <row r="169" ht="12.75">
      <c r="E169" s="231"/>
    </row>
    <row r="171" ht="12.75">
      <c r="E171" s="231"/>
    </row>
    <row r="175" ht="12.75">
      <c r="E175" s="231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94 C11:D94 G11:H26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4" customWidth="1"/>
    <col min="2" max="2" width="10.7109375" style="374" customWidth="1"/>
    <col min="3" max="3" width="10.7109375" style="379" customWidth="1"/>
    <col min="4" max="4" width="11.57421875" style="379" customWidth="1"/>
    <col min="5" max="5" width="46.140625" style="374" customWidth="1"/>
    <col min="6" max="6" width="10.7109375" style="374" customWidth="1"/>
    <col min="7" max="7" width="10.7109375" style="379" customWidth="1"/>
    <col min="8" max="8" width="11.8515625" style="379" customWidth="1"/>
    <col min="9" max="16384" width="9.28125" style="367" customWidth="1"/>
  </cols>
  <sheetData>
    <row r="1" spans="1:8" ht="12.75">
      <c r="A1" s="367" t="s">
        <v>269</v>
      </c>
      <c r="B1" s="369"/>
      <c r="C1" s="369"/>
      <c r="D1" s="369"/>
      <c r="E1" s="369"/>
      <c r="F1" s="369"/>
      <c r="G1" s="369"/>
      <c r="H1" s="478" t="s">
        <v>270</v>
      </c>
    </row>
    <row r="2" spans="1:8" ht="19.5" customHeight="1">
      <c r="A2" s="495" t="s">
        <v>843</v>
      </c>
      <c r="B2" s="495"/>
      <c r="C2" s="495"/>
      <c r="D2" s="369"/>
      <c r="E2" s="369"/>
      <c r="F2" s="369"/>
      <c r="G2" s="369"/>
      <c r="H2" s="478" t="s">
        <v>865</v>
      </c>
    </row>
    <row r="3" spans="1:8" ht="30" customHeight="1">
      <c r="A3" s="367" t="s">
        <v>2</v>
      </c>
      <c r="B3" s="369"/>
      <c r="C3" s="369"/>
      <c r="D3" s="369"/>
      <c r="E3" s="369"/>
      <c r="F3" s="369"/>
      <c r="G3" s="369"/>
      <c r="H3" s="478"/>
    </row>
    <row r="4" spans="1:8" ht="17.25" customHeight="1">
      <c r="A4" s="367" t="s">
        <v>874</v>
      </c>
      <c r="B4" s="369"/>
      <c r="C4" s="369"/>
      <c r="D4" s="369"/>
      <c r="E4" s="369"/>
      <c r="F4" s="369"/>
      <c r="G4" s="369"/>
      <c r="H4" s="478" t="s">
        <v>271</v>
      </c>
    </row>
    <row r="5" spans="1:8" s="368" customFormat="1" ht="23.25" customHeight="1">
      <c r="A5" s="326" t="s">
        <v>272</v>
      </c>
      <c r="B5" s="327" t="s">
        <v>4</v>
      </c>
      <c r="C5" s="328" t="s">
        <v>5</v>
      </c>
      <c r="D5" s="329" t="s">
        <v>9</v>
      </c>
      <c r="E5" s="326" t="s">
        <v>273</v>
      </c>
      <c r="F5" s="330" t="s">
        <v>4</v>
      </c>
      <c r="G5" s="328" t="s">
        <v>5</v>
      </c>
      <c r="H5" s="328" t="s">
        <v>9</v>
      </c>
    </row>
    <row r="6" spans="1:8" s="369" customFormat="1" ht="12.75">
      <c r="A6" s="331" t="s">
        <v>10</v>
      </c>
      <c r="B6" s="332" t="s">
        <v>11</v>
      </c>
      <c r="C6" s="333">
        <v>1</v>
      </c>
      <c r="D6" s="333">
        <v>2</v>
      </c>
      <c r="E6" s="331" t="s">
        <v>10</v>
      </c>
      <c r="F6" s="163" t="s">
        <v>11</v>
      </c>
      <c r="G6" s="334">
        <v>1</v>
      </c>
      <c r="H6" s="334">
        <v>2</v>
      </c>
    </row>
    <row r="7" spans="1:8" ht="12.75">
      <c r="A7" s="335" t="s">
        <v>274</v>
      </c>
      <c r="B7" s="336"/>
      <c r="C7" s="232"/>
      <c r="D7" s="232"/>
      <c r="E7" s="335" t="s">
        <v>275</v>
      </c>
      <c r="F7" s="336"/>
      <c r="G7" s="337"/>
      <c r="H7" s="337"/>
    </row>
    <row r="8" spans="1:8" ht="12.75">
      <c r="A8" s="338" t="s">
        <v>276</v>
      </c>
      <c r="B8" s="336"/>
      <c r="C8" s="337"/>
      <c r="D8" s="337"/>
      <c r="E8" s="338" t="s">
        <v>277</v>
      </c>
      <c r="F8" s="336"/>
      <c r="G8" s="337"/>
      <c r="H8" s="337"/>
    </row>
    <row r="9" spans="1:8" ht="12.75">
      <c r="A9" s="336" t="s">
        <v>278</v>
      </c>
      <c r="B9" s="339" t="s">
        <v>279</v>
      </c>
      <c r="C9" s="345">
        <v>23117</v>
      </c>
      <c r="D9" s="345">
        <v>55991</v>
      </c>
      <c r="E9" s="340" t="s">
        <v>280</v>
      </c>
      <c r="F9" s="341" t="s">
        <v>281</v>
      </c>
      <c r="G9" s="345">
        <v>40312</v>
      </c>
      <c r="H9" s="345">
        <v>84741</v>
      </c>
    </row>
    <row r="10" spans="1:8" ht="12.75">
      <c r="A10" s="336" t="s">
        <v>282</v>
      </c>
      <c r="B10" s="339" t="s">
        <v>283</v>
      </c>
      <c r="C10" s="345">
        <v>5279</v>
      </c>
      <c r="D10" s="345">
        <v>9888</v>
      </c>
      <c r="E10" s="340" t="s">
        <v>284</v>
      </c>
      <c r="F10" s="341" t="s">
        <v>285</v>
      </c>
      <c r="G10" s="345">
        <v>603</v>
      </c>
      <c r="H10" s="345">
        <v>83</v>
      </c>
    </row>
    <row r="11" spans="1:8" ht="12.75">
      <c r="A11" s="336" t="s">
        <v>286</v>
      </c>
      <c r="B11" s="339" t="s">
        <v>287</v>
      </c>
      <c r="C11" s="345">
        <v>2711</v>
      </c>
      <c r="D11" s="345">
        <v>3248</v>
      </c>
      <c r="E11" s="340" t="s">
        <v>288</v>
      </c>
      <c r="F11" s="341" t="s">
        <v>289</v>
      </c>
      <c r="G11" s="345">
        <v>258</v>
      </c>
      <c r="H11" s="345">
        <v>720</v>
      </c>
    </row>
    <row r="12" spans="1:8" ht="12.75">
      <c r="A12" s="336" t="s">
        <v>290</v>
      </c>
      <c r="B12" s="339" t="s">
        <v>291</v>
      </c>
      <c r="C12" s="345">
        <v>6729</v>
      </c>
      <c r="D12" s="345">
        <v>10798</v>
      </c>
      <c r="E12" s="340" t="s">
        <v>74</v>
      </c>
      <c r="F12" s="341" t="s">
        <v>292</v>
      </c>
      <c r="G12" s="345">
        <v>1462</v>
      </c>
      <c r="H12" s="345">
        <v>3691</v>
      </c>
    </row>
    <row r="13" spans="1:8" ht="12.75">
      <c r="A13" s="336" t="s">
        <v>293</v>
      </c>
      <c r="B13" s="339" t="s">
        <v>294</v>
      </c>
      <c r="C13" s="345">
        <v>1272</v>
      </c>
      <c r="D13" s="345">
        <v>2213</v>
      </c>
      <c r="E13" s="342" t="s">
        <v>47</v>
      </c>
      <c r="F13" s="343" t="s">
        <v>295</v>
      </c>
      <c r="G13" s="337">
        <v>42635</v>
      </c>
      <c r="H13" s="232">
        <f>SUM(H9:H12)</f>
        <v>89235</v>
      </c>
    </row>
    <row r="14" spans="1:8" ht="25.5">
      <c r="A14" s="336" t="s">
        <v>296</v>
      </c>
      <c r="B14" s="339" t="s">
        <v>297</v>
      </c>
      <c r="C14" s="345">
        <v>1251</v>
      </c>
      <c r="D14" s="345">
        <v>1583</v>
      </c>
      <c r="E14" s="340"/>
      <c r="F14" s="344"/>
      <c r="G14" s="337">
        <v>0</v>
      </c>
      <c r="H14" s="337">
        <v>0</v>
      </c>
    </row>
    <row r="15" spans="1:8" ht="23.25" customHeight="1">
      <c r="A15" s="336" t="s">
        <v>298</v>
      </c>
      <c r="B15" s="339" t="s">
        <v>299</v>
      </c>
      <c r="C15" s="345">
        <v>1331</v>
      </c>
      <c r="D15" s="345">
        <v>149</v>
      </c>
      <c r="E15" s="233" t="s">
        <v>300</v>
      </c>
      <c r="F15" s="163" t="s">
        <v>301</v>
      </c>
      <c r="G15" s="235">
        <v>241</v>
      </c>
      <c r="H15" s="235">
        <v>178</v>
      </c>
    </row>
    <row r="16" spans="1:8" ht="12.75">
      <c r="A16" s="336" t="s">
        <v>302</v>
      </c>
      <c r="B16" s="339" t="s">
        <v>303</v>
      </c>
      <c r="C16" s="345">
        <v>129</v>
      </c>
      <c r="D16" s="345">
        <v>-276</v>
      </c>
      <c r="E16" s="340" t="s">
        <v>304</v>
      </c>
      <c r="F16" s="344" t="s">
        <v>305</v>
      </c>
      <c r="G16" s="380">
        <v>182</v>
      </c>
      <c r="H16" s="380">
        <v>112</v>
      </c>
    </row>
    <row r="17" spans="1:8" ht="12.75">
      <c r="A17" s="346" t="s">
        <v>306</v>
      </c>
      <c r="B17" s="339" t="s">
        <v>307</v>
      </c>
      <c r="C17" s="345">
        <v>46</v>
      </c>
      <c r="D17" s="345">
        <v>275</v>
      </c>
      <c r="E17" s="233"/>
      <c r="F17" s="336"/>
      <c r="G17" s="337">
        <v>0</v>
      </c>
      <c r="H17" s="337">
        <v>0</v>
      </c>
    </row>
    <row r="18" spans="1:8" ht="12.75">
      <c r="A18" s="346" t="s">
        <v>308</v>
      </c>
      <c r="B18" s="339" t="s">
        <v>309</v>
      </c>
      <c r="C18" s="345">
        <v>270</v>
      </c>
      <c r="D18" s="345">
        <v>300</v>
      </c>
      <c r="E18" s="233" t="s">
        <v>310</v>
      </c>
      <c r="F18" s="336"/>
      <c r="G18" s="337">
        <v>0</v>
      </c>
      <c r="H18" s="337">
        <v>0</v>
      </c>
    </row>
    <row r="19" spans="1:8" ht="12.75">
      <c r="A19" s="347" t="s">
        <v>47</v>
      </c>
      <c r="B19" s="234" t="s">
        <v>311</v>
      </c>
      <c r="C19" s="337">
        <v>41819</v>
      </c>
      <c r="D19" s="232">
        <f>SUM(D9:D18)-D17-D18</f>
        <v>83594</v>
      </c>
      <c r="E19" s="340" t="s">
        <v>312</v>
      </c>
      <c r="F19" s="344" t="s">
        <v>313</v>
      </c>
      <c r="G19" s="345">
        <v>703</v>
      </c>
      <c r="H19" s="345">
        <v>378</v>
      </c>
    </row>
    <row r="20" spans="1:8" ht="12.75">
      <c r="A20" s="338"/>
      <c r="B20" s="339"/>
      <c r="C20" s="337"/>
      <c r="D20" s="337"/>
      <c r="E20" s="348" t="s">
        <v>314</v>
      </c>
      <c r="F20" s="344" t="s">
        <v>315</v>
      </c>
      <c r="G20" s="345">
        <v>341</v>
      </c>
      <c r="H20" s="345">
        <v>575</v>
      </c>
    </row>
    <row r="21" spans="1:8" ht="25.5">
      <c r="A21" s="338" t="s">
        <v>316</v>
      </c>
      <c r="B21" s="349"/>
      <c r="C21" s="337"/>
      <c r="D21" s="337"/>
      <c r="E21" s="340" t="s">
        <v>317</v>
      </c>
      <c r="F21" s="344" t="s">
        <v>318</v>
      </c>
      <c r="G21" s="345">
        <v>15</v>
      </c>
      <c r="H21" s="345">
        <v>10</v>
      </c>
    </row>
    <row r="22" spans="1:8" ht="25.5">
      <c r="A22" s="336" t="s">
        <v>319</v>
      </c>
      <c r="B22" s="349" t="s">
        <v>320</v>
      </c>
      <c r="C22" s="345">
        <v>62</v>
      </c>
      <c r="D22" s="345">
        <v>321</v>
      </c>
      <c r="E22" s="340" t="s">
        <v>321</v>
      </c>
      <c r="F22" s="344" t="s">
        <v>322</v>
      </c>
      <c r="G22" s="345">
        <v>115</v>
      </c>
      <c r="H22" s="345">
        <v>105</v>
      </c>
    </row>
    <row r="23" spans="1:8" ht="25.5">
      <c r="A23" s="336" t="s">
        <v>323</v>
      </c>
      <c r="B23" s="349" t="s">
        <v>324</v>
      </c>
      <c r="C23" s="345">
        <v>374</v>
      </c>
      <c r="D23" s="345">
        <v>0</v>
      </c>
      <c r="E23" s="340" t="s">
        <v>325</v>
      </c>
      <c r="F23" s="344" t="s">
        <v>326</v>
      </c>
      <c r="G23" s="345">
        <v>0</v>
      </c>
      <c r="H23" s="345">
        <v>2</v>
      </c>
    </row>
    <row r="24" spans="1:8" ht="25.5">
      <c r="A24" s="336" t="s">
        <v>327</v>
      </c>
      <c r="B24" s="349" t="s">
        <v>328</v>
      </c>
      <c r="C24" s="345">
        <v>72</v>
      </c>
      <c r="D24" s="345">
        <v>161</v>
      </c>
      <c r="E24" s="342" t="s">
        <v>99</v>
      </c>
      <c r="F24" s="163" t="s">
        <v>329</v>
      </c>
      <c r="G24" s="235">
        <v>1174</v>
      </c>
      <c r="H24" s="232">
        <f>SUM(H19:H23)</f>
        <v>1070</v>
      </c>
    </row>
    <row r="25" spans="1:8" ht="12.75">
      <c r="A25" s="336" t="s">
        <v>74</v>
      </c>
      <c r="B25" s="349" t="s">
        <v>330</v>
      </c>
      <c r="C25" s="345">
        <v>81</v>
      </c>
      <c r="D25" s="345">
        <v>137</v>
      </c>
      <c r="E25" s="348"/>
      <c r="F25" s="336"/>
      <c r="G25" s="337">
        <v>0</v>
      </c>
      <c r="H25" s="337">
        <v>0</v>
      </c>
    </row>
    <row r="26" spans="1:8" ht="12.75">
      <c r="A26" s="347" t="s">
        <v>72</v>
      </c>
      <c r="B26" s="349" t="s">
        <v>331</v>
      </c>
      <c r="C26" s="232">
        <v>589</v>
      </c>
      <c r="D26" s="232">
        <v>619</v>
      </c>
      <c r="E26" s="340"/>
      <c r="F26" s="336"/>
      <c r="G26" s="337">
        <v>0</v>
      </c>
      <c r="H26" s="337">
        <v>0</v>
      </c>
    </row>
    <row r="27" spans="1:8" ht="12.75">
      <c r="A27" s="347"/>
      <c r="B27" s="349"/>
      <c r="C27" s="337">
        <v>0</v>
      </c>
      <c r="D27" s="337">
        <v>0</v>
      </c>
      <c r="E27" s="340"/>
      <c r="F27" s="336"/>
      <c r="G27" s="337">
        <v>0</v>
      </c>
      <c r="H27" s="337">
        <v>0</v>
      </c>
    </row>
    <row r="28" spans="1:8" ht="12.75">
      <c r="A28" s="335" t="s">
        <v>332</v>
      </c>
      <c r="B28" s="349" t="s">
        <v>333</v>
      </c>
      <c r="C28" s="337">
        <v>42408</v>
      </c>
      <c r="D28" s="232">
        <f>D19+D26</f>
        <v>84213</v>
      </c>
      <c r="E28" s="350" t="s">
        <v>334</v>
      </c>
      <c r="F28" s="163" t="s">
        <v>335</v>
      </c>
      <c r="G28" s="337">
        <v>44050</v>
      </c>
      <c r="H28" s="232">
        <f>H13+H15+H24</f>
        <v>90483</v>
      </c>
    </row>
    <row r="29" spans="1:8" ht="12.75">
      <c r="A29" s="335"/>
      <c r="B29" s="349"/>
      <c r="C29" s="337">
        <v>0</v>
      </c>
      <c r="D29" s="337">
        <v>0</v>
      </c>
      <c r="E29" s="350"/>
      <c r="F29" s="344"/>
      <c r="G29" s="337">
        <v>0</v>
      </c>
      <c r="H29" s="337">
        <v>0</v>
      </c>
    </row>
    <row r="30" spans="1:8" ht="12.75">
      <c r="A30" s="335" t="s">
        <v>336</v>
      </c>
      <c r="B30" s="349" t="s">
        <v>337</v>
      </c>
      <c r="C30" s="337">
        <v>1642</v>
      </c>
      <c r="D30" s="232">
        <f>H28-D28</f>
        <v>6270</v>
      </c>
      <c r="E30" s="350" t="s">
        <v>338</v>
      </c>
      <c r="F30" s="163" t="s">
        <v>339</v>
      </c>
      <c r="G30" s="337">
        <v>0</v>
      </c>
      <c r="H30" s="337">
        <v>0</v>
      </c>
    </row>
    <row r="31" spans="1:8" ht="38.25">
      <c r="A31" s="233" t="s">
        <v>340</v>
      </c>
      <c r="B31" s="349" t="s">
        <v>341</v>
      </c>
      <c r="C31" s="345">
        <v>211</v>
      </c>
      <c r="D31" s="345">
        <v>0</v>
      </c>
      <c r="E31" s="351" t="s">
        <v>342</v>
      </c>
      <c r="F31" s="344" t="s">
        <v>343</v>
      </c>
      <c r="G31" s="345">
        <v>16</v>
      </c>
      <c r="H31" s="345">
        <v>2269</v>
      </c>
    </row>
    <row r="32" spans="1:8" ht="12.75">
      <c r="A32" s="338" t="s">
        <v>344</v>
      </c>
      <c r="B32" s="349" t="s">
        <v>345</v>
      </c>
      <c r="C32" s="345">
        <v>0</v>
      </c>
      <c r="D32" s="345">
        <v>0</v>
      </c>
      <c r="E32" s="233" t="s">
        <v>346</v>
      </c>
      <c r="F32" s="344" t="s">
        <v>347</v>
      </c>
      <c r="G32" s="345">
        <v>1</v>
      </c>
      <c r="H32" s="345">
        <v>0</v>
      </c>
    </row>
    <row r="33" spans="1:8" ht="12.75">
      <c r="A33" s="352" t="s">
        <v>348</v>
      </c>
      <c r="B33" s="349" t="s">
        <v>349</v>
      </c>
      <c r="C33" s="337">
        <v>42619</v>
      </c>
      <c r="D33" s="232">
        <f>D28+D31</f>
        <v>84213</v>
      </c>
      <c r="E33" s="350" t="s">
        <v>350</v>
      </c>
      <c r="F33" s="163" t="s">
        <v>351</v>
      </c>
      <c r="G33" s="337">
        <v>44067</v>
      </c>
      <c r="H33" s="232">
        <f>H28+H31</f>
        <v>92752</v>
      </c>
    </row>
    <row r="34" spans="1:8" ht="12.75">
      <c r="A34" s="352" t="s">
        <v>352</v>
      </c>
      <c r="B34" s="349" t="s">
        <v>353</v>
      </c>
      <c r="C34" s="232">
        <v>1448</v>
      </c>
      <c r="D34" s="232">
        <f>H33-D33</f>
        <v>8539</v>
      </c>
      <c r="E34" s="353" t="s">
        <v>354</v>
      </c>
      <c r="F34" s="163" t="s">
        <v>355</v>
      </c>
      <c r="G34" s="337">
        <v>0</v>
      </c>
      <c r="H34" s="337">
        <v>0</v>
      </c>
    </row>
    <row r="35" spans="1:8" ht="12.75">
      <c r="A35" s="338" t="s">
        <v>356</v>
      </c>
      <c r="B35" s="349" t="s">
        <v>357</v>
      </c>
      <c r="C35" s="380">
        <v>250</v>
      </c>
      <c r="D35" s="380">
        <f>D36+D37+D38</f>
        <v>810</v>
      </c>
      <c r="E35" s="354"/>
      <c r="F35" s="336"/>
      <c r="G35" s="337">
        <v>0</v>
      </c>
      <c r="H35" s="337">
        <v>0</v>
      </c>
    </row>
    <row r="36" spans="1:8" ht="25.5">
      <c r="A36" s="355" t="s">
        <v>358</v>
      </c>
      <c r="B36" s="349" t="s">
        <v>359</v>
      </c>
      <c r="C36" s="380">
        <v>248</v>
      </c>
      <c r="D36" s="380">
        <v>768</v>
      </c>
      <c r="E36" s="354"/>
      <c r="F36" s="336"/>
      <c r="G36" s="337">
        <v>0</v>
      </c>
      <c r="H36" s="337">
        <v>0</v>
      </c>
    </row>
    <row r="37" spans="1:8" ht="25.5">
      <c r="A37" s="355" t="s">
        <v>360</v>
      </c>
      <c r="B37" s="356" t="s">
        <v>361</v>
      </c>
      <c r="C37" s="345">
        <v>0</v>
      </c>
      <c r="D37" s="345">
        <v>53</v>
      </c>
      <c r="E37" s="354"/>
      <c r="F37" s="357"/>
      <c r="G37" s="337">
        <v>0</v>
      </c>
      <c r="H37" s="337">
        <v>0</v>
      </c>
    </row>
    <row r="38" spans="1:8" ht="12.75">
      <c r="A38" s="336" t="s">
        <v>362</v>
      </c>
      <c r="B38" s="356" t="s">
        <v>363</v>
      </c>
      <c r="C38" s="345">
        <v>2</v>
      </c>
      <c r="D38" s="345">
        <v>-11</v>
      </c>
      <c r="E38" s="354"/>
      <c r="F38" s="357"/>
      <c r="G38" s="337">
        <v>0</v>
      </c>
      <c r="H38" s="337">
        <v>0</v>
      </c>
    </row>
    <row r="39" spans="1:8" ht="12.75">
      <c r="A39" s="358" t="s">
        <v>364</v>
      </c>
      <c r="B39" s="341" t="s">
        <v>365</v>
      </c>
      <c r="C39" s="359">
        <v>1198</v>
      </c>
      <c r="D39" s="359">
        <f>D34-D35</f>
        <v>7729</v>
      </c>
      <c r="E39" s="360" t="s">
        <v>366</v>
      </c>
      <c r="F39" s="361" t="s">
        <v>367</v>
      </c>
      <c r="G39" s="232">
        <v>0</v>
      </c>
      <c r="H39" s="232">
        <v>0</v>
      </c>
    </row>
    <row r="40" spans="1:8" ht="12.75">
      <c r="A40" s="335" t="s">
        <v>368</v>
      </c>
      <c r="B40" s="332" t="s">
        <v>369</v>
      </c>
      <c r="C40" s="345">
        <v>953</v>
      </c>
      <c r="D40" s="345">
        <v>2745</v>
      </c>
      <c r="E40" s="350" t="s">
        <v>368</v>
      </c>
      <c r="F40" s="361" t="s">
        <v>370</v>
      </c>
      <c r="G40" s="235">
        <v>0</v>
      </c>
      <c r="H40" s="235">
        <v>0</v>
      </c>
    </row>
    <row r="41" spans="1:8" ht="18" customHeight="1">
      <c r="A41" s="335" t="s">
        <v>371</v>
      </c>
      <c r="B41" s="344" t="s">
        <v>372</v>
      </c>
      <c r="C41" s="232">
        <v>245</v>
      </c>
      <c r="D41" s="232">
        <f>D39-D40</f>
        <v>4984</v>
      </c>
      <c r="E41" s="350" t="s">
        <v>373</v>
      </c>
      <c r="F41" s="361" t="s">
        <v>374</v>
      </c>
      <c r="G41" s="232">
        <v>0</v>
      </c>
      <c r="H41" s="232">
        <v>0</v>
      </c>
    </row>
    <row r="42" spans="1:8" ht="12.75">
      <c r="A42" s="352" t="s">
        <v>375</v>
      </c>
      <c r="B42" s="344" t="s">
        <v>376</v>
      </c>
      <c r="C42" s="337">
        <v>44067</v>
      </c>
      <c r="D42" s="232">
        <f>D33+D35+D39</f>
        <v>92752</v>
      </c>
      <c r="E42" s="353" t="s">
        <v>377</v>
      </c>
      <c r="F42" s="343" t="s">
        <v>378</v>
      </c>
      <c r="G42" s="337">
        <v>44067</v>
      </c>
      <c r="H42" s="232">
        <f>H33+H39</f>
        <v>92752</v>
      </c>
    </row>
    <row r="43" spans="1:8" ht="12.75">
      <c r="A43" s="370"/>
      <c r="B43" s="371"/>
      <c r="C43" s="372"/>
      <c r="D43" s="372"/>
      <c r="E43" s="370"/>
      <c r="F43" s="373"/>
      <c r="G43" s="372"/>
      <c r="H43" s="372"/>
    </row>
    <row r="44" spans="1:8" ht="12.75">
      <c r="A44" s="375"/>
      <c r="B44" s="325"/>
      <c r="C44" s="376"/>
      <c r="D44" s="376"/>
      <c r="E44" s="377"/>
      <c r="F44" s="325"/>
      <c r="G44" s="376"/>
      <c r="H44" s="376"/>
    </row>
    <row r="45" spans="1:8" ht="12.75">
      <c r="A45" s="228"/>
      <c r="B45" s="228" t="s">
        <v>867</v>
      </c>
      <c r="D45" s="229"/>
      <c r="E45" s="228" t="s">
        <v>868</v>
      </c>
      <c r="F45" s="325"/>
      <c r="G45" s="378"/>
      <c r="H45" s="378"/>
    </row>
    <row r="46" spans="1:8" ht="12.75" customHeight="1">
      <c r="A46" s="228"/>
      <c r="B46" s="494" t="s">
        <v>870</v>
      </c>
      <c r="C46" s="494"/>
      <c r="E46" s="467" t="s">
        <v>869</v>
      </c>
      <c r="F46" s="325"/>
      <c r="G46" s="378"/>
      <c r="H46" s="378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C22:D25 C40:D40 C38:D38 G15:H16 C17:D18 C9:D14 C35:D36 G40:H40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6" t="s">
        <v>379</v>
      </c>
      <c r="D1" s="496"/>
    </row>
    <row r="2" spans="1:4" ht="15">
      <c r="A2" s="139" t="s">
        <v>380</v>
      </c>
      <c r="B2" s="139"/>
      <c r="C2" s="480"/>
      <c r="D2" s="480"/>
    </row>
    <row r="3" spans="1:4" ht="15">
      <c r="A3" s="140"/>
      <c r="B3" s="140"/>
      <c r="C3" s="480"/>
      <c r="D3" s="480"/>
    </row>
    <row r="4" spans="1:4" ht="20.25" customHeight="1">
      <c r="A4" s="468" t="s">
        <v>857</v>
      </c>
      <c r="B4" s="141"/>
      <c r="C4" s="480"/>
      <c r="D4" s="480" t="s">
        <v>865</v>
      </c>
    </row>
    <row r="5" spans="1:4" ht="15">
      <c r="A5" s="363" t="s">
        <v>381</v>
      </c>
      <c r="B5" s="141"/>
      <c r="C5" s="480"/>
      <c r="D5" s="480"/>
    </row>
    <row r="6" spans="1:4" ht="15">
      <c r="A6" s="363" t="s">
        <v>873</v>
      </c>
      <c r="B6" s="141"/>
      <c r="C6" s="480"/>
      <c r="D6" s="480" t="s">
        <v>271</v>
      </c>
    </row>
    <row r="7" spans="1:4" ht="33.75" customHeight="1">
      <c r="A7" s="364" t="s">
        <v>382</v>
      </c>
      <c r="B7" s="364" t="s">
        <v>4</v>
      </c>
      <c r="C7" s="365" t="s">
        <v>5</v>
      </c>
      <c r="D7" s="365" t="s">
        <v>9</v>
      </c>
    </row>
    <row r="8" spans="1:4" s="483" customFormat="1" ht="12">
      <c r="A8" s="481" t="s">
        <v>10</v>
      </c>
      <c r="B8" s="481"/>
      <c r="C8" s="482">
        <v>1</v>
      </c>
      <c r="D8" s="482">
        <v>2</v>
      </c>
    </row>
    <row r="9" spans="1:4" ht="18" customHeight="1">
      <c r="A9" s="143" t="s">
        <v>383</v>
      </c>
      <c r="B9" s="143"/>
      <c r="C9" s="144"/>
      <c r="D9" s="144"/>
    </row>
    <row r="10" spans="1:4" ht="15.75" customHeight="1">
      <c r="A10" s="153" t="s">
        <v>384</v>
      </c>
      <c r="B10" s="146" t="s">
        <v>385</v>
      </c>
      <c r="C10" s="147">
        <v>48186</v>
      </c>
      <c r="D10" s="147">
        <v>93804</v>
      </c>
    </row>
    <row r="11" spans="1:4" ht="15.75" customHeight="1">
      <c r="A11" s="153" t="s">
        <v>386</v>
      </c>
      <c r="B11" s="146" t="s">
        <v>387</v>
      </c>
      <c r="C11" s="147">
        <v>-27362</v>
      </c>
      <c r="D11" s="147">
        <v>-67117</v>
      </c>
    </row>
    <row r="12" spans="1:4" ht="27.75" customHeight="1">
      <c r="A12" s="486" t="s">
        <v>388</v>
      </c>
      <c r="B12" s="146" t="s">
        <v>389</v>
      </c>
      <c r="C12" s="147">
        <v>233</v>
      </c>
      <c r="D12" s="147">
        <v>-250</v>
      </c>
    </row>
    <row r="13" spans="1:4" ht="15.75" customHeight="1">
      <c r="A13" s="153" t="s">
        <v>390</v>
      </c>
      <c r="B13" s="146" t="s">
        <v>391</v>
      </c>
      <c r="C13" s="147">
        <v>-7680</v>
      </c>
      <c r="D13" s="147">
        <v>-12162</v>
      </c>
    </row>
    <row r="14" spans="1:4" ht="15.75" customHeight="1">
      <c r="A14" s="153" t="s">
        <v>392</v>
      </c>
      <c r="B14" s="146" t="s">
        <v>393</v>
      </c>
      <c r="C14" s="147">
        <v>552</v>
      </c>
      <c r="D14" s="147">
        <v>-317</v>
      </c>
    </row>
    <row r="15" spans="1:4" ht="15.75" customHeight="1">
      <c r="A15" s="154" t="s">
        <v>394</v>
      </c>
      <c r="B15" s="146" t="s">
        <v>395</v>
      </c>
      <c r="C15" s="147">
        <v>-373</v>
      </c>
      <c r="D15" s="147">
        <v>-954</v>
      </c>
    </row>
    <row r="16" spans="1:4" ht="15.75" customHeight="1">
      <c r="A16" s="153" t="s">
        <v>396</v>
      </c>
      <c r="B16" s="146" t="s">
        <v>397</v>
      </c>
      <c r="C16" s="147">
        <v>183</v>
      </c>
      <c r="D16" s="147">
        <v>11</v>
      </c>
    </row>
    <row r="17" spans="1:4" ht="27" customHeight="1">
      <c r="A17" s="153" t="s">
        <v>398</v>
      </c>
      <c r="B17" s="146" t="s">
        <v>399</v>
      </c>
      <c r="C17" s="147">
        <v>0</v>
      </c>
      <c r="D17" s="147">
        <v>-159</v>
      </c>
    </row>
    <row r="18" spans="1:4" ht="15.75" customHeight="1">
      <c r="A18" s="154" t="s">
        <v>400</v>
      </c>
      <c r="B18" s="148" t="s">
        <v>401</v>
      </c>
      <c r="C18" s="147">
        <v>-28</v>
      </c>
      <c r="D18" s="147">
        <v>-58</v>
      </c>
    </row>
    <row r="19" spans="1:4" ht="15.75" customHeight="1">
      <c r="A19" s="153" t="s">
        <v>402</v>
      </c>
      <c r="B19" s="146" t="s">
        <v>403</v>
      </c>
      <c r="C19" s="382">
        <v>-5480</v>
      </c>
      <c r="D19" s="382">
        <v>-5319</v>
      </c>
    </row>
    <row r="20" spans="1:4" s="142" customFormat="1" ht="18" customHeight="1">
      <c r="A20" s="149" t="s">
        <v>404</v>
      </c>
      <c r="B20" s="150" t="s">
        <v>405</v>
      </c>
      <c r="C20" s="151">
        <f>SUM(C10:C19)</f>
        <v>8231</v>
      </c>
      <c r="D20" s="151">
        <f>SUM(D10:D19)</f>
        <v>7479</v>
      </c>
    </row>
    <row r="21" spans="1:4" ht="18" customHeight="1">
      <c r="A21" s="143" t="s">
        <v>406</v>
      </c>
      <c r="B21" s="152"/>
      <c r="C21" s="147"/>
      <c r="D21" s="147"/>
    </row>
    <row r="22" spans="1:4" ht="15.75" customHeight="1">
      <c r="A22" s="153" t="s">
        <v>407</v>
      </c>
      <c r="B22" s="146" t="s">
        <v>408</v>
      </c>
      <c r="C22" s="147">
        <v>-1948</v>
      </c>
      <c r="D22" s="147">
        <v>-3393</v>
      </c>
    </row>
    <row r="23" spans="1:4" ht="15.75" customHeight="1">
      <c r="A23" s="153" t="s">
        <v>409</v>
      </c>
      <c r="B23" s="146" t="s">
        <v>410</v>
      </c>
      <c r="C23" s="147">
        <v>20</v>
      </c>
      <c r="D23" s="147">
        <v>48</v>
      </c>
    </row>
    <row r="24" spans="1:4" ht="15.75" customHeight="1">
      <c r="A24" s="153" t="s">
        <v>411</v>
      </c>
      <c r="B24" s="146" t="s">
        <v>412</v>
      </c>
      <c r="C24" s="147">
        <v>-1085</v>
      </c>
      <c r="D24" s="147">
        <v>-1930</v>
      </c>
    </row>
    <row r="25" spans="1:4" ht="15.75" customHeight="1">
      <c r="A25" s="153" t="s">
        <v>413</v>
      </c>
      <c r="B25" s="146" t="s">
        <v>414</v>
      </c>
      <c r="C25" s="147">
        <v>300</v>
      </c>
      <c r="D25" s="147">
        <v>800</v>
      </c>
    </row>
    <row r="26" spans="1:4" ht="15.75" customHeight="1">
      <c r="A26" s="153" t="s">
        <v>415</v>
      </c>
      <c r="B26" s="146" t="s">
        <v>416</v>
      </c>
      <c r="C26" s="147">
        <v>177</v>
      </c>
      <c r="D26" s="147">
        <v>103</v>
      </c>
    </row>
    <row r="27" spans="1:4" ht="15.75" customHeight="1">
      <c r="A27" s="153" t="s">
        <v>417</v>
      </c>
      <c r="B27" s="146" t="s">
        <v>418</v>
      </c>
      <c r="C27" s="147">
        <v>-99</v>
      </c>
      <c r="D27" s="147">
        <v>0</v>
      </c>
    </row>
    <row r="28" spans="1:4" ht="15.75" customHeight="1">
      <c r="A28" s="153" t="s">
        <v>419</v>
      </c>
      <c r="B28" s="146" t="s">
        <v>420</v>
      </c>
      <c r="C28" s="147">
        <v>0</v>
      </c>
      <c r="D28" s="147">
        <v>0</v>
      </c>
    </row>
    <row r="29" spans="1:4" ht="15.75" customHeight="1">
      <c r="A29" s="153" t="s">
        <v>421</v>
      </c>
      <c r="B29" s="146" t="s">
        <v>422</v>
      </c>
      <c r="C29" s="147">
        <v>307</v>
      </c>
      <c r="D29" s="147">
        <v>381</v>
      </c>
    </row>
    <row r="30" spans="1:4" ht="15.75" customHeight="1">
      <c r="A30" s="153" t="s">
        <v>400</v>
      </c>
      <c r="B30" s="146" t="s">
        <v>423</v>
      </c>
      <c r="C30" s="147">
        <v>0</v>
      </c>
      <c r="D30" s="147">
        <v>0</v>
      </c>
    </row>
    <row r="31" spans="1:4" ht="15.75" customHeight="1">
      <c r="A31" s="153" t="s">
        <v>424</v>
      </c>
      <c r="B31" s="146" t="s">
        <v>425</v>
      </c>
      <c r="C31" s="382">
        <v>373</v>
      </c>
      <c r="D31" s="382">
        <v>-8</v>
      </c>
    </row>
    <row r="32" spans="1:4" s="142" customFormat="1" ht="18" customHeight="1">
      <c r="A32" s="149" t="s">
        <v>426</v>
      </c>
      <c r="B32" s="150" t="s">
        <v>427</v>
      </c>
      <c r="C32" s="151">
        <f>SUM(C22:C31)</f>
        <v>-1955</v>
      </c>
      <c r="D32" s="151">
        <f>SUM(D22:D31)</f>
        <v>-3999</v>
      </c>
    </row>
    <row r="33" spans="1:4" ht="18" customHeight="1">
      <c r="A33" s="143" t="s">
        <v>428</v>
      </c>
      <c r="B33" s="152"/>
      <c r="C33" s="147"/>
      <c r="D33" s="147"/>
    </row>
    <row r="34" spans="1:4" ht="15.75" customHeight="1">
      <c r="A34" s="153" t="s">
        <v>429</v>
      </c>
      <c r="B34" s="146" t="s">
        <v>430</v>
      </c>
      <c r="C34" s="147">
        <v>0</v>
      </c>
      <c r="D34" s="147">
        <v>0</v>
      </c>
    </row>
    <row r="35" spans="1:4" ht="15.75" customHeight="1">
      <c r="A35" s="154" t="s">
        <v>431</v>
      </c>
      <c r="B35" s="146" t="s">
        <v>432</v>
      </c>
      <c r="C35" s="147">
        <v>-128</v>
      </c>
      <c r="D35" s="147">
        <v>-308</v>
      </c>
    </row>
    <row r="36" spans="1:4" ht="15.75" customHeight="1">
      <c r="A36" s="153" t="s">
        <v>433</v>
      </c>
      <c r="B36" s="146" t="s">
        <v>434</v>
      </c>
      <c r="C36" s="147">
        <v>844</v>
      </c>
      <c r="D36" s="147">
        <v>2916</v>
      </c>
    </row>
    <row r="37" spans="1:4" ht="15.75" customHeight="1">
      <c r="A37" s="153" t="s">
        <v>435</v>
      </c>
      <c r="B37" s="146" t="s">
        <v>436</v>
      </c>
      <c r="C37" s="147">
        <v>-1513</v>
      </c>
      <c r="D37" s="147">
        <v>-5277</v>
      </c>
    </row>
    <row r="38" spans="1:4" ht="15.75" customHeight="1">
      <c r="A38" s="153" t="s">
        <v>437</v>
      </c>
      <c r="B38" s="146" t="s">
        <v>438</v>
      </c>
      <c r="C38" s="147">
        <v>-98</v>
      </c>
      <c r="D38" s="147">
        <v>-186</v>
      </c>
    </row>
    <row r="39" spans="1:4" ht="15.75" customHeight="1">
      <c r="A39" s="153" t="s">
        <v>439</v>
      </c>
      <c r="B39" s="146" t="s">
        <v>440</v>
      </c>
      <c r="C39" s="147">
        <v>206</v>
      </c>
      <c r="D39" s="147">
        <v>-44</v>
      </c>
    </row>
    <row r="40" spans="1:4" ht="15.75" customHeight="1">
      <c r="A40" s="153" t="s">
        <v>441</v>
      </c>
      <c r="B40" s="146" t="s">
        <v>442</v>
      </c>
      <c r="C40" s="147">
        <v>-347</v>
      </c>
      <c r="D40" s="147">
        <v>-494</v>
      </c>
    </row>
    <row r="41" spans="1:4" ht="15.75" customHeight="1">
      <c r="A41" s="153" t="s">
        <v>443</v>
      </c>
      <c r="B41" s="146" t="s">
        <v>444</v>
      </c>
      <c r="C41" s="477">
        <v>-44</v>
      </c>
      <c r="D41" s="477">
        <v>-35</v>
      </c>
    </row>
    <row r="42" spans="1:4" s="142" customFormat="1" ht="15.75" customHeight="1">
      <c r="A42" s="149" t="s">
        <v>445</v>
      </c>
      <c r="B42" s="150" t="s">
        <v>446</v>
      </c>
      <c r="C42" s="151">
        <f>SUM(C34:C41)</f>
        <v>-1080</v>
      </c>
      <c r="D42" s="151">
        <f>SUM(D34:D41)</f>
        <v>-3428</v>
      </c>
    </row>
    <row r="43" spans="1:4" s="142" customFormat="1" ht="15.75" customHeight="1">
      <c r="A43" s="155" t="s">
        <v>447</v>
      </c>
      <c r="B43" s="150" t="s">
        <v>448</v>
      </c>
      <c r="C43" s="151">
        <f>C20+C32+C42</f>
        <v>5196</v>
      </c>
      <c r="D43" s="151">
        <f>D20+D32+D42</f>
        <v>52</v>
      </c>
    </row>
    <row r="44" spans="1:4" s="142" customFormat="1" ht="15.75" customHeight="1">
      <c r="A44" s="143" t="s">
        <v>449</v>
      </c>
      <c r="B44" s="152" t="s">
        <v>450</v>
      </c>
      <c r="C44" s="151">
        <v>6031</v>
      </c>
      <c r="D44" s="151">
        <v>5979</v>
      </c>
    </row>
    <row r="45" spans="1:4" s="142" customFormat="1" ht="15.75" customHeight="1">
      <c r="A45" s="143" t="s">
        <v>451</v>
      </c>
      <c r="B45" s="152" t="s">
        <v>452</v>
      </c>
      <c r="C45" s="147">
        <v>11227</v>
      </c>
      <c r="D45" s="147">
        <v>6031</v>
      </c>
    </row>
    <row r="46" spans="1:4" ht="15.75" customHeight="1">
      <c r="A46" s="153" t="s">
        <v>453</v>
      </c>
      <c r="B46" s="152" t="s">
        <v>454</v>
      </c>
      <c r="C46" s="147">
        <v>11217</v>
      </c>
      <c r="D46" s="147">
        <v>6000</v>
      </c>
    </row>
    <row r="47" spans="1:4" ht="15.75" customHeight="1">
      <c r="A47" s="153" t="s">
        <v>455</v>
      </c>
      <c r="B47" s="152" t="s">
        <v>456</v>
      </c>
      <c r="C47" s="381">
        <v>10</v>
      </c>
      <c r="D47" s="381">
        <v>31</v>
      </c>
    </row>
    <row r="48" spans="1:4" ht="14.25">
      <c r="A48" s="145"/>
      <c r="B48" s="145"/>
      <c r="C48" s="156"/>
      <c r="D48" s="156"/>
    </row>
    <row r="49" spans="1:4" ht="14.25">
      <c r="A49" s="145"/>
      <c r="B49" s="145"/>
      <c r="C49" s="156"/>
      <c r="D49" s="156"/>
    </row>
    <row r="50" spans="1:4" ht="14.25">
      <c r="A50" s="228"/>
      <c r="B50" s="228" t="s">
        <v>867</v>
      </c>
      <c r="C50" s="229"/>
      <c r="D50" s="228" t="s">
        <v>868</v>
      </c>
    </row>
    <row r="51" spans="1:4" ht="14.25">
      <c r="A51" s="466"/>
      <c r="B51" s="494" t="s">
        <v>870</v>
      </c>
      <c r="C51" s="494"/>
      <c r="D51" s="467" t="s">
        <v>869</v>
      </c>
    </row>
    <row r="52" spans="1:4" ht="24" customHeight="1">
      <c r="A52" s="366"/>
      <c r="B52" s="157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45:D46 C33:D40 C10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7" t="s">
        <v>783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" t="s">
        <v>784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87" t="s">
        <v>843</v>
      </c>
      <c r="B3" s="487"/>
      <c r="C3" s="487"/>
      <c r="D3" s="487"/>
      <c r="E3" s="3"/>
      <c r="F3" s="3"/>
      <c r="G3" s="3"/>
      <c r="H3" s="3"/>
      <c r="I3" s="3"/>
      <c r="J3" s="3"/>
      <c r="K3" s="3"/>
      <c r="L3" s="119" t="s">
        <v>866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875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7" customFormat="1" ht="27.75" customHeight="1">
      <c r="A6" s="267"/>
      <c r="B6" s="267"/>
      <c r="C6" s="268"/>
      <c r="D6" s="269" t="s">
        <v>785</v>
      </c>
      <c r="E6" s="270"/>
      <c r="F6" s="270"/>
      <c r="G6" s="270"/>
      <c r="H6" s="270"/>
      <c r="I6" s="270" t="s">
        <v>786</v>
      </c>
      <c r="J6" s="271"/>
      <c r="K6" s="272"/>
      <c r="L6" s="268"/>
      <c r="M6" s="273"/>
    </row>
    <row r="7" spans="1:13" s="237" customFormat="1" ht="60">
      <c r="A7" s="274" t="s">
        <v>458</v>
      </c>
      <c r="B7" s="275" t="s">
        <v>704</v>
      </c>
      <c r="C7" s="276" t="s">
        <v>787</v>
      </c>
      <c r="D7" s="277" t="s">
        <v>788</v>
      </c>
      <c r="E7" s="268" t="s">
        <v>789</v>
      </c>
      <c r="F7" s="270" t="s">
        <v>790</v>
      </c>
      <c r="G7" s="270"/>
      <c r="H7" s="270"/>
      <c r="I7" s="268" t="s">
        <v>791</v>
      </c>
      <c r="J7" s="278" t="s">
        <v>792</v>
      </c>
      <c r="K7" s="276" t="s">
        <v>793</v>
      </c>
      <c r="L7" s="276" t="s">
        <v>794</v>
      </c>
      <c r="M7" s="279" t="s">
        <v>795</v>
      </c>
    </row>
    <row r="8" spans="1:13" s="237" customFormat="1" ht="54" customHeight="1">
      <c r="A8" s="280"/>
      <c r="B8" s="280"/>
      <c r="C8" s="281"/>
      <c r="D8" s="282"/>
      <c r="E8" s="281"/>
      <c r="F8" s="236" t="s">
        <v>796</v>
      </c>
      <c r="G8" s="236" t="s">
        <v>797</v>
      </c>
      <c r="H8" s="236" t="s">
        <v>798</v>
      </c>
      <c r="I8" s="281"/>
      <c r="J8" s="283"/>
      <c r="K8" s="281"/>
      <c r="L8" s="281"/>
      <c r="M8" s="284"/>
    </row>
    <row r="9" spans="1:13" s="241" customFormat="1" ht="12" customHeight="1">
      <c r="A9" s="238" t="s">
        <v>10</v>
      </c>
      <c r="B9" s="239"/>
      <c r="C9" s="239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39">
        <v>10</v>
      </c>
      <c r="M9" s="240">
        <v>11</v>
      </c>
    </row>
    <row r="10" spans="1:13" s="126" customFormat="1" ht="12" customHeight="1">
      <c r="A10" s="242" t="s">
        <v>799</v>
      </c>
      <c r="B10" s="243"/>
      <c r="C10" s="244" t="s">
        <v>43</v>
      </c>
      <c r="D10" s="244" t="s">
        <v>43</v>
      </c>
      <c r="E10" s="131" t="s">
        <v>54</v>
      </c>
      <c r="F10" s="131" t="s">
        <v>61</v>
      </c>
      <c r="G10" s="131" t="s">
        <v>65</v>
      </c>
      <c r="H10" s="131" t="s">
        <v>69</v>
      </c>
      <c r="I10" s="131" t="s">
        <v>82</v>
      </c>
      <c r="J10" s="131" t="s">
        <v>85</v>
      </c>
      <c r="K10" s="245" t="s">
        <v>800</v>
      </c>
      <c r="L10" s="131" t="s">
        <v>108</v>
      </c>
      <c r="M10" s="246" t="s">
        <v>116</v>
      </c>
    </row>
    <row r="11" spans="1:15" s="117" customFormat="1" ht="15.75" customHeight="1">
      <c r="A11" s="247" t="s">
        <v>801</v>
      </c>
      <c r="B11" s="243" t="s">
        <v>802</v>
      </c>
      <c r="C11" s="248">
        <v>20863</v>
      </c>
      <c r="D11" s="248">
        <v>0</v>
      </c>
      <c r="E11" s="248">
        <v>0</v>
      </c>
      <c r="F11" s="248">
        <v>5349</v>
      </c>
      <c r="G11" s="248">
        <v>0</v>
      </c>
      <c r="H11" s="249">
        <v>0</v>
      </c>
      <c r="I11" s="250">
        <v>24269</v>
      </c>
      <c r="J11" s="250">
        <v>0</v>
      </c>
      <c r="K11" s="249">
        <v>0</v>
      </c>
      <c r="L11" s="251">
        <f>SUM(C11:K11)</f>
        <v>50481</v>
      </c>
      <c r="M11" s="248">
        <v>19826</v>
      </c>
      <c r="N11" s="127"/>
      <c r="O11" s="127"/>
    </row>
    <row r="12" spans="1:15" s="117" customFormat="1" ht="12.75">
      <c r="A12" s="247" t="s">
        <v>803</v>
      </c>
      <c r="B12" s="243" t="s">
        <v>804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  <c r="M12" s="250">
        <v>0</v>
      </c>
      <c r="N12" s="127"/>
      <c r="O12" s="127"/>
    </row>
    <row r="13" spans="1:13" ht="12.75" customHeight="1">
      <c r="A13" s="130" t="s">
        <v>805</v>
      </c>
      <c r="B13" s="131" t="s">
        <v>806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1">
        <f>I13</f>
        <v>0</v>
      </c>
      <c r="M13" s="252">
        <v>0</v>
      </c>
    </row>
    <row r="14" spans="1:13" ht="12" customHeight="1">
      <c r="A14" s="130" t="s">
        <v>807</v>
      </c>
      <c r="B14" s="131" t="s">
        <v>808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1">
        <v>0</v>
      </c>
      <c r="M14" s="252">
        <v>0</v>
      </c>
    </row>
    <row r="15" spans="1:15" s="117" customFormat="1" ht="25.5">
      <c r="A15" s="247" t="s">
        <v>809</v>
      </c>
      <c r="B15" s="243" t="s">
        <v>810</v>
      </c>
      <c r="C15" s="248">
        <v>20863</v>
      </c>
      <c r="D15" s="248">
        <v>0</v>
      </c>
      <c r="E15" s="248">
        <v>0</v>
      </c>
      <c r="F15" s="248">
        <v>5349</v>
      </c>
      <c r="G15" s="248">
        <v>0</v>
      </c>
      <c r="H15" s="249">
        <v>0</v>
      </c>
      <c r="I15" s="250">
        <v>24269</v>
      </c>
      <c r="J15" s="250">
        <v>0</v>
      </c>
      <c r="K15" s="249">
        <v>0</v>
      </c>
      <c r="L15" s="251">
        <f>SUM(C15:K15)</f>
        <v>50481</v>
      </c>
      <c r="M15" s="248">
        <v>19826</v>
      </c>
      <c r="N15" s="127"/>
      <c r="O15" s="127"/>
    </row>
    <row r="16" spans="1:13" s="117" customFormat="1" ht="12.75" customHeight="1">
      <c r="A16" s="247" t="s">
        <v>811</v>
      </c>
      <c r="B16" s="253" t="s">
        <v>812</v>
      </c>
      <c r="C16" s="498"/>
      <c r="D16" s="498"/>
      <c r="E16" s="498"/>
      <c r="F16" s="498"/>
      <c r="G16" s="498"/>
      <c r="H16" s="498"/>
      <c r="I16" s="254">
        <v>245</v>
      </c>
      <c r="J16" s="254">
        <v>0</v>
      </c>
      <c r="K16" s="249">
        <v>0</v>
      </c>
      <c r="L16" s="251">
        <f aca="true" t="shared" si="0" ref="L16:L28">SUM(C16:K16)</f>
        <v>245</v>
      </c>
      <c r="M16" s="249">
        <v>953</v>
      </c>
    </row>
    <row r="17" spans="1:15" ht="12.75" customHeight="1">
      <c r="A17" s="130" t="s">
        <v>813</v>
      </c>
      <c r="B17" s="131" t="s">
        <v>814</v>
      </c>
      <c r="C17" s="255">
        <v>0</v>
      </c>
      <c r="D17" s="255">
        <v>0</v>
      </c>
      <c r="E17" s="255">
        <v>0</v>
      </c>
      <c r="F17" s="255">
        <f>F18+F19</f>
        <v>464</v>
      </c>
      <c r="G17" s="255">
        <v>0</v>
      </c>
      <c r="H17" s="255">
        <v>0</v>
      </c>
      <c r="I17" s="256">
        <f>I18+I19</f>
        <v>-968</v>
      </c>
      <c r="J17" s="256">
        <v>0</v>
      </c>
      <c r="K17" s="256">
        <v>0</v>
      </c>
      <c r="L17" s="251">
        <f t="shared" si="0"/>
        <v>-504</v>
      </c>
      <c r="M17" s="256">
        <f>M18+M19</f>
        <v>-236</v>
      </c>
      <c r="N17" s="129"/>
      <c r="O17" s="129"/>
    </row>
    <row r="18" spans="1:13" ht="12" customHeight="1">
      <c r="A18" s="130" t="s">
        <v>815</v>
      </c>
      <c r="B18" s="131" t="s">
        <v>816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-504</v>
      </c>
      <c r="J18" s="252">
        <v>0</v>
      </c>
      <c r="K18" s="252">
        <v>0</v>
      </c>
      <c r="L18" s="251">
        <f t="shared" si="0"/>
        <v>-504</v>
      </c>
      <c r="M18" s="252">
        <v>-236</v>
      </c>
    </row>
    <row r="19" spans="1:13" ht="12" customHeight="1">
      <c r="A19" s="130" t="s">
        <v>817</v>
      </c>
      <c r="B19" s="131" t="s">
        <v>818</v>
      </c>
      <c r="C19" s="252">
        <v>0</v>
      </c>
      <c r="D19" s="252">
        <v>0</v>
      </c>
      <c r="E19" s="252">
        <v>0</v>
      </c>
      <c r="F19" s="252">
        <v>464</v>
      </c>
      <c r="G19" s="252">
        <v>0</v>
      </c>
      <c r="H19" s="252">
        <v>0</v>
      </c>
      <c r="I19" s="252">
        <v>-464</v>
      </c>
      <c r="J19" s="252">
        <v>0</v>
      </c>
      <c r="K19" s="252">
        <v>0</v>
      </c>
      <c r="L19" s="251">
        <f t="shared" si="0"/>
        <v>0</v>
      </c>
      <c r="M19" s="252">
        <v>0</v>
      </c>
    </row>
    <row r="20" spans="1:13" ht="12.75" customHeight="1">
      <c r="A20" s="130" t="s">
        <v>819</v>
      </c>
      <c r="B20" s="131" t="s">
        <v>820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1">
        <f t="shared" si="0"/>
        <v>0</v>
      </c>
      <c r="M20" s="252">
        <v>0</v>
      </c>
    </row>
    <row r="21" spans="1:15" ht="23.25" customHeight="1">
      <c r="A21" s="130" t="s">
        <v>821</v>
      </c>
      <c r="B21" s="131" t="s">
        <v>822</v>
      </c>
      <c r="C21" s="255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1">
        <f t="shared" si="0"/>
        <v>0</v>
      </c>
      <c r="M21" s="255">
        <v>0</v>
      </c>
      <c r="N21" s="129"/>
      <c r="O21" s="129"/>
    </row>
    <row r="22" spans="1:13" ht="12.75">
      <c r="A22" s="130" t="s">
        <v>823</v>
      </c>
      <c r="B22" s="131" t="s">
        <v>824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1">
        <f t="shared" si="0"/>
        <v>0</v>
      </c>
      <c r="M22" s="252">
        <v>0</v>
      </c>
    </row>
    <row r="23" spans="1:13" ht="12.75">
      <c r="A23" s="130" t="s">
        <v>825</v>
      </c>
      <c r="B23" s="131" t="s">
        <v>826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1">
        <f t="shared" si="0"/>
        <v>0</v>
      </c>
      <c r="M23" s="252">
        <v>0</v>
      </c>
    </row>
    <row r="24" spans="1:15" ht="22.5" customHeight="1">
      <c r="A24" s="130" t="s">
        <v>827</v>
      </c>
      <c r="B24" s="131" t="s">
        <v>828</v>
      </c>
      <c r="C24" s="255">
        <v>0</v>
      </c>
      <c r="D24" s="255">
        <v>0</v>
      </c>
      <c r="E24" s="255">
        <f>E25+E26</f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1">
        <f t="shared" si="0"/>
        <v>0</v>
      </c>
      <c r="M24" s="255">
        <v>0</v>
      </c>
      <c r="N24" s="129"/>
      <c r="O24" s="129"/>
    </row>
    <row r="25" spans="1:13" ht="12.75">
      <c r="A25" s="130" t="s">
        <v>823</v>
      </c>
      <c r="B25" s="131" t="s">
        <v>829</v>
      </c>
      <c r="C25" s="252">
        <v>0</v>
      </c>
      <c r="D25" s="252">
        <v>0</v>
      </c>
      <c r="E25" s="252"/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1">
        <f t="shared" si="0"/>
        <v>0</v>
      </c>
      <c r="M25" s="252">
        <v>0</v>
      </c>
    </row>
    <row r="26" spans="1:13" ht="12.75">
      <c r="A26" s="130" t="s">
        <v>825</v>
      </c>
      <c r="B26" s="131" t="s">
        <v>830</v>
      </c>
      <c r="C26" s="252">
        <v>0</v>
      </c>
      <c r="D26" s="252">
        <v>0</v>
      </c>
      <c r="E26" s="252"/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7">
        <f t="shared" si="0"/>
        <v>0</v>
      </c>
      <c r="M26" s="252">
        <v>0</v>
      </c>
    </row>
    <row r="27" spans="1:13" ht="12.75">
      <c r="A27" s="130" t="s">
        <v>831</v>
      </c>
      <c r="B27" s="131" t="s">
        <v>832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7">
        <f t="shared" si="0"/>
        <v>0</v>
      </c>
      <c r="M27" s="252">
        <v>0</v>
      </c>
    </row>
    <row r="28" spans="1:13" ht="12.75">
      <c r="A28" s="130" t="s">
        <v>833</v>
      </c>
      <c r="B28" s="131" t="s">
        <v>834</v>
      </c>
      <c r="C28" s="252">
        <v>-134</v>
      </c>
      <c r="D28" s="252">
        <v>0</v>
      </c>
      <c r="E28" s="252">
        <v>0</v>
      </c>
      <c r="F28" s="252">
        <v>15</v>
      </c>
      <c r="G28" s="252">
        <v>0</v>
      </c>
      <c r="H28" s="252">
        <v>0</v>
      </c>
      <c r="I28" s="252">
        <v>-66</v>
      </c>
      <c r="J28" s="252">
        <v>0</v>
      </c>
      <c r="K28" s="252">
        <v>0</v>
      </c>
      <c r="L28" s="257">
        <f t="shared" si="0"/>
        <v>-185</v>
      </c>
      <c r="M28" s="252">
        <v>-190</v>
      </c>
    </row>
    <row r="29" spans="1:15" s="117" customFormat="1" ht="14.25" customHeight="1">
      <c r="A29" s="247" t="s">
        <v>835</v>
      </c>
      <c r="B29" s="243" t="s">
        <v>836</v>
      </c>
      <c r="C29" s="250">
        <f aca="true" t="shared" si="1" ref="C29:H29">C15+C16+C17+C20+C21+C24+C27+C28</f>
        <v>20729</v>
      </c>
      <c r="D29" s="250">
        <f t="shared" si="1"/>
        <v>0</v>
      </c>
      <c r="E29" s="250">
        <f t="shared" si="1"/>
        <v>0</v>
      </c>
      <c r="F29" s="250">
        <f t="shared" si="1"/>
        <v>5828</v>
      </c>
      <c r="G29" s="250">
        <f t="shared" si="1"/>
        <v>0</v>
      </c>
      <c r="H29" s="250">
        <f t="shared" si="1"/>
        <v>0</v>
      </c>
      <c r="I29" s="250">
        <f>SUM(I15:I28)-I17</f>
        <v>23480</v>
      </c>
      <c r="J29" s="250">
        <f>J15+J16+J17+J20+J21+J24+J27+J28</f>
        <v>0</v>
      </c>
      <c r="K29" s="250">
        <f>K15+K16+K17+K20+K21+K24+K27+K28</f>
        <v>0</v>
      </c>
      <c r="L29" s="250">
        <f>C29+E29+F29+I29</f>
        <v>50037</v>
      </c>
      <c r="M29" s="250">
        <f>M15+M16+M17+M20+M21+M24+M27+M28+M26</f>
        <v>20353</v>
      </c>
      <c r="N29" s="127"/>
      <c r="O29" s="127"/>
    </row>
    <row r="30" spans="1:13" ht="23.25" customHeight="1">
      <c r="A30" s="130" t="s">
        <v>837</v>
      </c>
      <c r="B30" s="131" t="s">
        <v>838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7">
        <v>0</v>
      </c>
      <c r="M30" s="252">
        <v>0</v>
      </c>
    </row>
    <row r="31" spans="1:13" ht="24" customHeight="1">
      <c r="A31" s="130" t="s">
        <v>839</v>
      </c>
      <c r="B31" s="131" t="s">
        <v>840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7">
        <v>0</v>
      </c>
      <c r="M31" s="252">
        <v>0</v>
      </c>
    </row>
    <row r="32" spans="1:15" s="117" customFormat="1" ht="23.25" customHeight="1">
      <c r="A32" s="247" t="s">
        <v>841</v>
      </c>
      <c r="B32" s="243" t="s">
        <v>842</v>
      </c>
      <c r="C32" s="250">
        <f aca="true" t="shared" si="2" ref="C32:M32">C29+C30+C31</f>
        <v>20729</v>
      </c>
      <c r="D32" s="250">
        <f t="shared" si="2"/>
        <v>0</v>
      </c>
      <c r="E32" s="250">
        <f t="shared" si="2"/>
        <v>0</v>
      </c>
      <c r="F32" s="250">
        <f t="shared" si="2"/>
        <v>5828</v>
      </c>
      <c r="G32" s="250">
        <f t="shared" si="2"/>
        <v>0</v>
      </c>
      <c r="H32" s="250">
        <f t="shared" si="2"/>
        <v>0</v>
      </c>
      <c r="I32" s="250">
        <f t="shared" si="2"/>
        <v>23480</v>
      </c>
      <c r="J32" s="250">
        <f t="shared" si="2"/>
        <v>0</v>
      </c>
      <c r="K32" s="250">
        <f t="shared" si="2"/>
        <v>0</v>
      </c>
      <c r="L32" s="250">
        <f t="shared" si="2"/>
        <v>50037</v>
      </c>
      <c r="M32" s="250">
        <f t="shared" si="2"/>
        <v>20353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8" t="s">
        <v>867</v>
      </c>
      <c r="C34" s="194"/>
      <c r="D34" s="229"/>
      <c r="E34" s="228" t="s">
        <v>868</v>
      </c>
      <c r="M34" s="128"/>
    </row>
    <row r="35" spans="2:13" ht="12.75">
      <c r="B35" s="494" t="s">
        <v>870</v>
      </c>
      <c r="C35" s="494"/>
      <c r="D35" s="494"/>
      <c r="E35" s="499" t="s">
        <v>869</v>
      </c>
      <c r="F35" s="499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K15:K16 C30:K31 C25:K28 M13:M14 K11 M18:M20 M30:M31 M22:M23 C22:K23 M25:M28 C13:K14 H11 C18:K20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0" t="s">
        <v>844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"/>
      <c r="R1" s="6" t="s">
        <v>457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1" t="s">
        <v>871</v>
      </c>
      <c r="C3" s="491"/>
      <c r="D3" s="491"/>
      <c r="E3" s="491"/>
      <c r="F3" s="491"/>
      <c r="G3" s="491"/>
      <c r="H3" s="491"/>
      <c r="I3" s="491"/>
      <c r="J3" s="5"/>
      <c r="K3" s="5"/>
      <c r="L3" s="5"/>
      <c r="M3" s="5"/>
      <c r="N3" s="5"/>
      <c r="O3" s="5"/>
      <c r="P3" s="5"/>
      <c r="Q3" s="5"/>
      <c r="R3" s="12" t="s">
        <v>865</v>
      </c>
      <c r="S3" s="13"/>
    </row>
    <row r="4" spans="1:19" ht="12.75">
      <c r="A4" s="8"/>
      <c r="B4" s="488" t="s">
        <v>874</v>
      </c>
      <c r="C4" s="488"/>
      <c r="D4" s="488"/>
      <c r="E4" s="488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0" customFormat="1" ht="72">
      <c r="A6" s="285" t="s">
        <v>458</v>
      </c>
      <c r="B6" s="285"/>
      <c r="C6" s="286" t="s">
        <v>4</v>
      </c>
      <c r="D6" s="262" t="s">
        <v>459</v>
      </c>
      <c r="E6" s="262"/>
      <c r="F6" s="262"/>
      <c r="G6" s="262"/>
      <c r="H6" s="262" t="s">
        <v>460</v>
      </c>
      <c r="I6" s="262"/>
      <c r="J6" s="262" t="s">
        <v>461</v>
      </c>
      <c r="K6" s="262" t="s">
        <v>462</v>
      </c>
      <c r="L6" s="262"/>
      <c r="M6" s="262"/>
      <c r="N6" s="262"/>
      <c r="O6" s="262" t="s">
        <v>460</v>
      </c>
      <c r="P6" s="262"/>
      <c r="Q6" s="262" t="s">
        <v>463</v>
      </c>
      <c r="R6" s="262" t="s">
        <v>464</v>
      </c>
    </row>
    <row r="7" spans="1:18" s="260" customFormat="1" ht="48">
      <c r="A7" s="258"/>
      <c r="B7" s="259"/>
      <c r="D7" s="261" t="s">
        <v>465</v>
      </c>
      <c r="E7" s="261" t="s">
        <v>466</v>
      </c>
      <c r="F7" s="261" t="s">
        <v>467</v>
      </c>
      <c r="G7" s="261" t="s">
        <v>468</v>
      </c>
      <c r="H7" s="261" t="s">
        <v>469</v>
      </c>
      <c r="I7" s="261" t="s">
        <v>470</v>
      </c>
      <c r="J7" s="262"/>
      <c r="K7" s="261" t="s">
        <v>465</v>
      </c>
      <c r="L7" s="261" t="s">
        <v>471</v>
      </c>
      <c r="M7" s="261" t="s">
        <v>472</v>
      </c>
      <c r="N7" s="261" t="s">
        <v>473</v>
      </c>
      <c r="O7" s="261" t="s">
        <v>469</v>
      </c>
      <c r="P7" s="261" t="s">
        <v>470</v>
      </c>
      <c r="Q7" s="262"/>
      <c r="R7" s="262"/>
    </row>
    <row r="8" spans="1:18" s="266" customFormat="1" ht="11.25">
      <c r="A8" s="263" t="s">
        <v>474</v>
      </c>
      <c r="B8" s="263"/>
      <c r="C8" s="264" t="s">
        <v>11</v>
      </c>
      <c r="D8" s="265">
        <v>1</v>
      </c>
      <c r="E8" s="265">
        <v>2</v>
      </c>
      <c r="F8" s="265">
        <v>3</v>
      </c>
      <c r="G8" s="265">
        <v>4</v>
      </c>
      <c r="H8" s="265">
        <v>5</v>
      </c>
      <c r="I8" s="265">
        <v>6</v>
      </c>
      <c r="J8" s="265">
        <v>7</v>
      </c>
      <c r="K8" s="265">
        <v>8</v>
      </c>
      <c r="L8" s="265">
        <v>9</v>
      </c>
      <c r="M8" s="265">
        <v>10</v>
      </c>
      <c r="N8" s="265">
        <v>11</v>
      </c>
      <c r="O8" s="265">
        <v>12</v>
      </c>
      <c r="P8" s="265">
        <v>13</v>
      </c>
      <c r="Q8" s="265">
        <v>14</v>
      </c>
      <c r="R8" s="265">
        <v>15</v>
      </c>
    </row>
    <row r="9" spans="1:18" ht="38.25">
      <c r="A9" s="20" t="s">
        <v>475</v>
      </c>
      <c r="B9" s="20" t="s">
        <v>476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477</v>
      </c>
      <c r="B10" s="23" t="s">
        <v>478</v>
      </c>
      <c r="C10" s="24" t="s">
        <v>479</v>
      </c>
      <c r="D10" s="25">
        <v>2023</v>
      </c>
      <c r="E10" s="25">
        <v>0</v>
      </c>
      <c r="F10" s="25">
        <v>3</v>
      </c>
      <c r="G10" s="26">
        <f>D10+E10-F10</f>
        <v>2020</v>
      </c>
      <c r="H10" s="25">
        <v>0</v>
      </c>
      <c r="I10" s="25">
        <v>0</v>
      </c>
      <c r="J10" s="26">
        <f>G10+H10-I10</f>
        <v>2020</v>
      </c>
      <c r="K10" s="25">
        <v>0</v>
      </c>
      <c r="L10" s="25">
        <v>0</v>
      </c>
      <c r="M10" s="25">
        <v>0</v>
      </c>
      <c r="N10" s="26">
        <f>K10+L10-M10</f>
        <v>0</v>
      </c>
      <c r="O10" s="25">
        <v>0</v>
      </c>
      <c r="P10" s="25">
        <v>0</v>
      </c>
      <c r="Q10" s="26">
        <f>N10+O10-P10</f>
        <v>0</v>
      </c>
      <c r="R10" s="26">
        <f>J10-Q10</f>
        <v>2020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480</v>
      </c>
      <c r="B11" s="23" t="s">
        <v>481</v>
      </c>
      <c r="C11" s="24" t="s">
        <v>482</v>
      </c>
      <c r="D11" s="25">
        <v>13900</v>
      </c>
      <c r="E11" s="25">
        <v>46</v>
      </c>
      <c r="F11" s="25">
        <v>15</v>
      </c>
      <c r="G11" s="26">
        <f aca="true" t="shared" si="0" ref="G11:G17">D11+E11-F11</f>
        <v>13931</v>
      </c>
      <c r="H11" s="25">
        <v>0</v>
      </c>
      <c r="I11" s="25">
        <v>0</v>
      </c>
      <c r="J11" s="26">
        <f aca="true" t="shared" si="1" ref="J11:J17">G11+H11-I11</f>
        <v>13931</v>
      </c>
      <c r="K11" s="25">
        <v>4412</v>
      </c>
      <c r="L11" s="25">
        <v>594</v>
      </c>
      <c r="M11" s="25">
        <v>8</v>
      </c>
      <c r="N11" s="26">
        <f aca="true" t="shared" si="2" ref="N11:N17">K11+L11-M11</f>
        <v>4998</v>
      </c>
      <c r="O11" s="25">
        <v>0</v>
      </c>
      <c r="P11" s="25">
        <v>0</v>
      </c>
      <c r="Q11" s="26">
        <f aca="true" t="shared" si="3" ref="Q11:Q17">N11+O11-P11</f>
        <v>4998</v>
      </c>
      <c r="R11" s="26">
        <f aca="true" t="shared" si="4" ref="R11:R17">J11-Q11</f>
        <v>8933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483</v>
      </c>
      <c r="B12" s="23" t="s">
        <v>484</v>
      </c>
      <c r="C12" s="24" t="s">
        <v>485</v>
      </c>
      <c r="D12" s="25">
        <v>29432</v>
      </c>
      <c r="E12" s="25">
        <v>1857</v>
      </c>
      <c r="F12" s="25">
        <v>483</v>
      </c>
      <c r="G12" s="26">
        <f t="shared" si="0"/>
        <v>30806</v>
      </c>
      <c r="H12" s="25">
        <v>0</v>
      </c>
      <c r="I12" s="25">
        <v>0</v>
      </c>
      <c r="J12" s="26">
        <f t="shared" si="1"/>
        <v>30806</v>
      </c>
      <c r="K12" s="25">
        <v>22269</v>
      </c>
      <c r="L12" s="25">
        <v>1629</v>
      </c>
      <c r="M12" s="25">
        <v>483</v>
      </c>
      <c r="N12" s="26">
        <f t="shared" si="2"/>
        <v>23415</v>
      </c>
      <c r="O12" s="25">
        <v>0</v>
      </c>
      <c r="P12" s="25">
        <v>0</v>
      </c>
      <c r="Q12" s="26">
        <f t="shared" si="3"/>
        <v>23415</v>
      </c>
      <c r="R12" s="26">
        <f t="shared" si="4"/>
        <v>7391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486</v>
      </c>
      <c r="B13" s="23" t="s">
        <v>487</v>
      </c>
      <c r="C13" s="24" t="s">
        <v>488</v>
      </c>
      <c r="D13" s="25">
        <v>3917</v>
      </c>
      <c r="E13" s="25">
        <v>199</v>
      </c>
      <c r="F13" s="25">
        <v>3</v>
      </c>
      <c r="G13" s="26">
        <f t="shared" si="0"/>
        <v>4113</v>
      </c>
      <c r="H13" s="25">
        <v>0</v>
      </c>
      <c r="I13" s="25">
        <v>0</v>
      </c>
      <c r="J13" s="26">
        <f t="shared" si="1"/>
        <v>4113</v>
      </c>
      <c r="K13" s="25">
        <v>1685</v>
      </c>
      <c r="L13" s="25">
        <v>175</v>
      </c>
      <c r="M13" s="25">
        <v>3</v>
      </c>
      <c r="N13" s="26">
        <f t="shared" si="2"/>
        <v>1857</v>
      </c>
      <c r="O13" s="25">
        <v>0</v>
      </c>
      <c r="P13" s="25">
        <v>0</v>
      </c>
      <c r="Q13" s="26">
        <f t="shared" si="3"/>
        <v>1857</v>
      </c>
      <c r="R13" s="26">
        <f t="shared" si="4"/>
        <v>2256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489</v>
      </c>
      <c r="B14" s="23" t="s">
        <v>490</v>
      </c>
      <c r="C14" s="24" t="s">
        <v>491</v>
      </c>
      <c r="D14" s="25">
        <v>1416</v>
      </c>
      <c r="E14" s="25">
        <v>74</v>
      </c>
      <c r="F14" s="25">
        <v>0</v>
      </c>
      <c r="G14" s="26">
        <f t="shared" si="0"/>
        <v>1490</v>
      </c>
      <c r="H14" s="25">
        <v>0</v>
      </c>
      <c r="I14" s="25">
        <v>0</v>
      </c>
      <c r="J14" s="26">
        <f t="shared" si="1"/>
        <v>1490</v>
      </c>
      <c r="K14" s="25">
        <v>871</v>
      </c>
      <c r="L14" s="25">
        <v>178</v>
      </c>
      <c r="M14" s="25">
        <v>0</v>
      </c>
      <c r="N14" s="26">
        <f t="shared" si="2"/>
        <v>1049</v>
      </c>
      <c r="O14" s="25">
        <v>0</v>
      </c>
      <c r="P14" s="25">
        <v>0</v>
      </c>
      <c r="Q14" s="26">
        <f t="shared" si="3"/>
        <v>1049</v>
      </c>
      <c r="R14" s="26">
        <f t="shared" si="4"/>
        <v>441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492</v>
      </c>
      <c r="B15" s="23" t="s">
        <v>493</v>
      </c>
      <c r="C15" s="24" t="s">
        <v>494</v>
      </c>
      <c r="D15" s="25">
        <v>108</v>
      </c>
      <c r="E15" s="25">
        <v>14</v>
      </c>
      <c r="F15" s="25">
        <v>15</v>
      </c>
      <c r="G15" s="26">
        <f t="shared" si="0"/>
        <v>107</v>
      </c>
      <c r="H15" s="25">
        <v>0</v>
      </c>
      <c r="I15" s="25">
        <v>0</v>
      </c>
      <c r="J15" s="26">
        <f t="shared" si="1"/>
        <v>107</v>
      </c>
      <c r="K15" s="25">
        <v>75</v>
      </c>
      <c r="L15" s="25">
        <v>8</v>
      </c>
      <c r="M15" s="25">
        <v>15</v>
      </c>
      <c r="N15" s="26">
        <f t="shared" si="2"/>
        <v>68</v>
      </c>
      <c r="O15" s="25">
        <v>0</v>
      </c>
      <c r="P15" s="25">
        <v>0</v>
      </c>
      <c r="Q15" s="26">
        <f t="shared" si="3"/>
        <v>68</v>
      </c>
      <c r="R15" s="26">
        <f t="shared" si="4"/>
        <v>39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495</v>
      </c>
      <c r="B16" s="29" t="s">
        <v>496</v>
      </c>
      <c r="C16" s="24" t="s">
        <v>497</v>
      </c>
      <c r="D16" s="25">
        <v>5030</v>
      </c>
      <c r="E16" s="25">
        <v>2784</v>
      </c>
      <c r="F16" s="25">
        <v>2246</v>
      </c>
      <c r="G16" s="26">
        <f t="shared" si="0"/>
        <v>5568</v>
      </c>
      <c r="H16" s="25">
        <v>0</v>
      </c>
      <c r="I16" s="25">
        <v>0</v>
      </c>
      <c r="J16" s="26">
        <f t="shared" si="1"/>
        <v>5568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6">
        <f t="shared" si="3"/>
        <v>0</v>
      </c>
      <c r="R16" s="26">
        <f t="shared" si="4"/>
        <v>5568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498</v>
      </c>
      <c r="B17" s="20" t="s">
        <v>499</v>
      </c>
      <c r="C17" s="24" t="s">
        <v>500</v>
      </c>
      <c r="D17" s="25">
        <v>266</v>
      </c>
      <c r="E17" s="25">
        <v>12</v>
      </c>
      <c r="F17" s="25">
        <v>19</v>
      </c>
      <c r="G17" s="26">
        <f t="shared" si="0"/>
        <v>259</v>
      </c>
      <c r="H17" s="25">
        <v>0</v>
      </c>
      <c r="I17" s="25">
        <v>0</v>
      </c>
      <c r="J17" s="26">
        <f t="shared" si="1"/>
        <v>259</v>
      </c>
      <c r="K17" s="25">
        <v>220</v>
      </c>
      <c r="L17" s="25">
        <v>12</v>
      </c>
      <c r="M17" s="25">
        <v>19</v>
      </c>
      <c r="N17" s="26">
        <f t="shared" si="2"/>
        <v>213</v>
      </c>
      <c r="O17" s="25">
        <v>0</v>
      </c>
      <c r="P17" s="25">
        <v>0</v>
      </c>
      <c r="Q17" s="26">
        <f t="shared" si="3"/>
        <v>213</v>
      </c>
      <c r="R17" s="26">
        <f t="shared" si="4"/>
        <v>46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501</v>
      </c>
      <c r="C18" s="31" t="s">
        <v>502</v>
      </c>
      <c r="D18" s="32">
        <f>SUM(D10:D17)</f>
        <v>56092</v>
      </c>
      <c r="E18" s="32">
        <f>SUM(E10:E17)</f>
        <v>4986</v>
      </c>
      <c r="F18" s="32">
        <f>SUM(F10:F17)</f>
        <v>2784</v>
      </c>
      <c r="G18" s="32">
        <f>D18+E18-F18</f>
        <v>58294</v>
      </c>
      <c r="H18" s="32">
        <v>0</v>
      </c>
      <c r="I18" s="32">
        <v>0</v>
      </c>
      <c r="J18" s="32">
        <f>SUM(J10:J17)</f>
        <v>58294</v>
      </c>
      <c r="K18" s="32">
        <f>SUM(K10:K17)</f>
        <v>29532</v>
      </c>
      <c r="L18" s="32">
        <f>SUM(L10:L17)</f>
        <v>2596</v>
      </c>
      <c r="M18" s="32">
        <f>SUM(M10:M17)</f>
        <v>528</v>
      </c>
      <c r="N18" s="32">
        <f>K18+L18-M18</f>
        <v>31600</v>
      </c>
      <c r="O18" s="32">
        <v>0</v>
      </c>
      <c r="P18" s="32">
        <v>0</v>
      </c>
      <c r="Q18" s="32">
        <f>N18+O18-P18</f>
        <v>31600</v>
      </c>
      <c r="R18" s="32">
        <f>J18-Q18</f>
        <v>26694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503</v>
      </c>
      <c r="B19" s="33" t="s">
        <v>504</v>
      </c>
      <c r="C19" s="24" t="s">
        <v>505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506</v>
      </c>
      <c r="B20" s="33" t="s">
        <v>507</v>
      </c>
      <c r="C20" s="24" t="s">
        <v>508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509</v>
      </c>
      <c r="B21" s="20" t="s">
        <v>510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477</v>
      </c>
      <c r="B22" s="23" t="s">
        <v>511</v>
      </c>
      <c r="C22" s="24" t="s">
        <v>512</v>
      </c>
      <c r="D22" s="25">
        <v>13</v>
      </c>
      <c r="E22" s="25">
        <v>0</v>
      </c>
      <c r="F22" s="25">
        <v>7</v>
      </c>
      <c r="G22" s="26">
        <v>6</v>
      </c>
      <c r="H22" s="25">
        <v>0</v>
      </c>
      <c r="I22" s="25">
        <v>0</v>
      </c>
      <c r="J22" s="26">
        <v>6</v>
      </c>
      <c r="K22" s="25">
        <v>11</v>
      </c>
      <c r="L22" s="25">
        <v>0</v>
      </c>
      <c r="M22" s="25">
        <v>7</v>
      </c>
      <c r="N22" s="26">
        <v>4</v>
      </c>
      <c r="O22" s="25">
        <v>0</v>
      </c>
      <c r="P22" s="25">
        <v>0</v>
      </c>
      <c r="Q22" s="26">
        <v>4</v>
      </c>
      <c r="R22" s="26"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480</v>
      </c>
      <c r="B23" s="23" t="s">
        <v>513</v>
      </c>
      <c r="C23" s="24" t="s">
        <v>514</v>
      </c>
      <c r="D23" s="25">
        <v>1013</v>
      </c>
      <c r="E23" s="25">
        <v>1</v>
      </c>
      <c r="F23" s="25">
        <v>2</v>
      </c>
      <c r="G23" s="26">
        <v>1012</v>
      </c>
      <c r="H23" s="25">
        <v>0</v>
      </c>
      <c r="I23" s="25">
        <v>0</v>
      </c>
      <c r="J23" s="26">
        <v>1012</v>
      </c>
      <c r="K23" s="25">
        <v>847</v>
      </c>
      <c r="L23" s="25">
        <v>79</v>
      </c>
      <c r="M23" s="25">
        <v>2</v>
      </c>
      <c r="N23" s="26">
        <v>924</v>
      </c>
      <c r="O23" s="25">
        <v>0</v>
      </c>
      <c r="P23" s="25">
        <v>0</v>
      </c>
      <c r="Q23" s="26">
        <v>924</v>
      </c>
      <c r="R23" s="26">
        <v>88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483</v>
      </c>
      <c r="B24" s="20" t="s">
        <v>515</v>
      </c>
      <c r="C24" s="24" t="s">
        <v>516</v>
      </c>
      <c r="D24" s="25">
        <v>0</v>
      </c>
      <c r="E24" s="25">
        <v>0</v>
      </c>
      <c r="F24" s="25">
        <v>0</v>
      </c>
      <c r="G24" s="26">
        <v>0</v>
      </c>
      <c r="H24" s="25">
        <v>0</v>
      </c>
      <c r="I24" s="25">
        <v>0</v>
      </c>
      <c r="J24" s="26">
        <v>0</v>
      </c>
      <c r="K24" s="25">
        <v>0</v>
      </c>
      <c r="L24" s="25">
        <v>0</v>
      </c>
      <c r="M24" s="25">
        <v>0</v>
      </c>
      <c r="N24" s="26">
        <v>0</v>
      </c>
      <c r="O24" s="25">
        <v>0</v>
      </c>
      <c r="P24" s="25">
        <v>0</v>
      </c>
      <c r="Q24" s="26">
        <v>0</v>
      </c>
      <c r="R24" s="26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486</v>
      </c>
      <c r="B25" s="34" t="s">
        <v>499</v>
      </c>
      <c r="C25" s="24" t="s">
        <v>517</v>
      </c>
      <c r="D25" s="25">
        <v>221</v>
      </c>
      <c r="E25" s="25">
        <v>19</v>
      </c>
      <c r="F25" s="25">
        <v>30</v>
      </c>
      <c r="G25" s="26">
        <v>210</v>
      </c>
      <c r="H25" s="25">
        <v>0</v>
      </c>
      <c r="I25" s="25">
        <v>0</v>
      </c>
      <c r="J25" s="26">
        <v>210</v>
      </c>
      <c r="K25" s="25">
        <v>114</v>
      </c>
      <c r="L25" s="25">
        <v>36</v>
      </c>
      <c r="M25" s="25">
        <v>30</v>
      </c>
      <c r="N25" s="26">
        <v>120</v>
      </c>
      <c r="O25" s="25">
        <v>0</v>
      </c>
      <c r="P25" s="25">
        <v>0</v>
      </c>
      <c r="Q25" s="26">
        <v>120</v>
      </c>
      <c r="R25" s="26">
        <v>90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518</v>
      </c>
      <c r="C26" s="31" t="s">
        <v>519</v>
      </c>
      <c r="D26" s="35">
        <f>SUM(D22:D25)</f>
        <v>1247</v>
      </c>
      <c r="E26" s="35">
        <f>SUM(E22:E25)</f>
        <v>20</v>
      </c>
      <c r="F26" s="35">
        <f>SUM(F22:F25)</f>
        <v>39</v>
      </c>
      <c r="G26" s="35">
        <f>D26+E26-F26</f>
        <v>1228</v>
      </c>
      <c r="H26" s="35">
        <v>0</v>
      </c>
      <c r="I26" s="35">
        <v>0</v>
      </c>
      <c r="J26" s="35">
        <f>G26+H26-I26</f>
        <v>1228</v>
      </c>
      <c r="K26" s="35">
        <f>SUM(K22:K25)</f>
        <v>972</v>
      </c>
      <c r="L26" s="35">
        <f>SUM(L22:L25)</f>
        <v>115</v>
      </c>
      <c r="M26" s="35">
        <f>SUM(M22:M25)</f>
        <v>39</v>
      </c>
      <c r="N26" s="35">
        <f>K26+L26-M26</f>
        <v>1048</v>
      </c>
      <c r="O26" s="35">
        <v>0</v>
      </c>
      <c r="P26" s="35">
        <v>0</v>
      </c>
      <c r="Q26" s="35">
        <f>N26+O26-P26</f>
        <v>1048</v>
      </c>
      <c r="R26" s="35">
        <f>J26-Q26</f>
        <v>180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520</v>
      </c>
      <c r="B27" s="36" t="s">
        <v>521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477</v>
      </c>
      <c r="B28" s="23" t="s">
        <v>522</v>
      </c>
      <c r="C28" s="24" t="s">
        <v>523</v>
      </c>
      <c r="D28" s="38">
        <f>SUM(D30:D32)</f>
        <v>15164</v>
      </c>
      <c r="E28" s="38">
        <v>0</v>
      </c>
      <c r="F28" s="38">
        <v>0</v>
      </c>
      <c r="G28" s="38">
        <f>SUM(G30:G32)</f>
        <v>15164</v>
      </c>
      <c r="H28" s="38">
        <f>SUM(H30:H38)</f>
        <v>16</v>
      </c>
      <c r="I28" s="38">
        <f>SUM(I30:I38)</f>
        <v>993</v>
      </c>
      <c r="J28" s="38">
        <f>SUM(J30:J32)</f>
        <v>14715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14715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103</v>
      </c>
      <c r="C29" s="24" t="s">
        <v>524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105</v>
      </c>
      <c r="C30" s="24" t="s">
        <v>525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109</v>
      </c>
      <c r="C31" s="24" t="s">
        <v>526</v>
      </c>
      <c r="D31" s="25">
        <v>15164</v>
      </c>
      <c r="E31" s="25">
        <v>0</v>
      </c>
      <c r="F31" s="25">
        <v>0</v>
      </c>
      <c r="G31" s="26">
        <v>15164</v>
      </c>
      <c r="H31" s="25">
        <v>16</v>
      </c>
      <c r="I31" s="25">
        <v>465</v>
      </c>
      <c r="J31" s="26">
        <f>G31+H31-I31</f>
        <v>14715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14715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111</v>
      </c>
      <c r="C32" s="24" t="s">
        <v>527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480</v>
      </c>
      <c r="B33" s="23" t="s">
        <v>528</v>
      </c>
      <c r="C33" s="24" t="s">
        <v>529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117</v>
      </c>
      <c r="C34" s="24" t="s">
        <v>530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531</v>
      </c>
      <c r="C35" s="24" t="s">
        <v>532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533</v>
      </c>
      <c r="C36" s="24" t="s">
        <v>534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535</v>
      </c>
      <c r="C37" s="24" t="s">
        <v>536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483</v>
      </c>
      <c r="B38" s="23" t="s">
        <v>499</v>
      </c>
      <c r="C38" s="24" t="s">
        <v>537</v>
      </c>
      <c r="D38" s="26">
        <v>1044</v>
      </c>
      <c r="E38" s="25">
        <v>0</v>
      </c>
      <c r="F38" s="25">
        <v>0</v>
      </c>
      <c r="G38" s="26">
        <v>1044</v>
      </c>
      <c r="H38" s="25">
        <v>0</v>
      </c>
      <c r="I38" s="25">
        <v>528</v>
      </c>
      <c r="J38" s="26">
        <f>G38-I38</f>
        <v>516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516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538</v>
      </c>
      <c r="C39" s="31" t="s">
        <v>539</v>
      </c>
      <c r="D39" s="32">
        <f>SUM(D28:D38)-D28</f>
        <v>16208</v>
      </c>
      <c r="E39" s="32">
        <v>0</v>
      </c>
      <c r="F39" s="32">
        <v>0</v>
      </c>
      <c r="G39" s="32">
        <f>SUM(G28:G38)-G28</f>
        <v>16208</v>
      </c>
      <c r="H39" s="32">
        <f>SUM(H28:H38)-H28</f>
        <v>16</v>
      </c>
      <c r="I39" s="32">
        <f>SUM(I28:I38)-I28</f>
        <v>993</v>
      </c>
      <c r="J39" s="32">
        <f>SUM(J28:J38)-J28</f>
        <v>15231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15231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540</v>
      </c>
      <c r="B40" s="39" t="s">
        <v>541</v>
      </c>
      <c r="C40" s="31" t="s">
        <v>542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543</v>
      </c>
      <c r="C41" s="31" t="s">
        <v>544</v>
      </c>
      <c r="D41" s="32">
        <f>D18+D26+D39+D40</f>
        <v>73547</v>
      </c>
      <c r="E41" s="32">
        <f aca="true" t="shared" si="5" ref="E41:R41">E18+E26+E39+E40</f>
        <v>5006</v>
      </c>
      <c r="F41" s="32">
        <f t="shared" si="5"/>
        <v>2823</v>
      </c>
      <c r="G41" s="32">
        <f t="shared" si="5"/>
        <v>75730</v>
      </c>
      <c r="H41" s="32">
        <f t="shared" si="5"/>
        <v>16</v>
      </c>
      <c r="I41" s="32">
        <f t="shared" si="5"/>
        <v>993</v>
      </c>
      <c r="J41" s="32">
        <f t="shared" si="5"/>
        <v>74753</v>
      </c>
      <c r="K41" s="32">
        <f t="shared" si="5"/>
        <v>30504</v>
      </c>
      <c r="L41" s="32">
        <f t="shared" si="5"/>
        <v>2711</v>
      </c>
      <c r="M41" s="32">
        <f t="shared" si="5"/>
        <v>567</v>
      </c>
      <c r="N41" s="32">
        <f t="shared" si="5"/>
        <v>32648</v>
      </c>
      <c r="O41" s="32">
        <f t="shared" si="5"/>
        <v>0</v>
      </c>
      <c r="P41" s="32">
        <f t="shared" si="5"/>
        <v>0</v>
      </c>
      <c r="Q41" s="32">
        <f t="shared" si="5"/>
        <v>32648</v>
      </c>
      <c r="R41" s="32">
        <f t="shared" si="5"/>
        <v>42105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545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8" t="s">
        <v>867</v>
      </c>
      <c r="D45" s="194"/>
      <c r="E45" s="229"/>
      <c r="F45" s="228" t="s">
        <v>868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8"/>
      <c r="C46" s="494" t="s">
        <v>870</v>
      </c>
      <c r="D46" s="494"/>
      <c r="E46" s="494"/>
      <c r="F46" s="499" t="s">
        <v>869</v>
      </c>
      <c r="G46" s="49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59"/>
      <c r="K47" s="159"/>
      <c r="L47" s="160"/>
      <c r="M47" s="4"/>
      <c r="N47" s="4"/>
      <c r="O47" s="158"/>
      <c r="P47" s="158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89"/>
      <c r="P48" s="489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3" customWidth="1"/>
    <col min="2" max="2" width="11.28125" style="393" customWidth="1"/>
    <col min="3" max="3" width="14.00390625" style="393" customWidth="1"/>
    <col min="4" max="5" width="11.7109375" style="393" customWidth="1"/>
    <col min="6" max="6" width="14.8515625" style="393" customWidth="1"/>
    <col min="7" max="26" width="10.7109375" style="393" hidden="1" customWidth="1"/>
    <col min="27" max="16384" width="10.7109375" style="393" customWidth="1"/>
  </cols>
  <sheetData>
    <row r="1" spans="1:7" s="386" customFormat="1" ht="24" customHeight="1">
      <c r="A1" s="517" t="s">
        <v>546</v>
      </c>
      <c r="B1" s="517"/>
      <c r="C1" s="517"/>
      <c r="D1" s="517"/>
      <c r="E1" s="383" t="s">
        <v>547</v>
      </c>
      <c r="F1" s="384"/>
      <c r="G1" s="385"/>
    </row>
    <row r="2" spans="1:7" ht="12">
      <c r="A2" s="387"/>
      <c r="B2" s="387"/>
      <c r="C2" s="388"/>
      <c r="D2" s="389"/>
      <c r="E2" s="390" t="s">
        <v>865</v>
      </c>
      <c r="F2" s="391"/>
      <c r="G2" s="392"/>
    </row>
    <row r="3" spans="1:16" ht="17.25" customHeight="1">
      <c r="A3" s="504" t="s">
        <v>862</v>
      </c>
      <c r="B3" s="504"/>
      <c r="C3" s="504"/>
      <c r="D3" s="394"/>
      <c r="E3" s="395"/>
      <c r="F3" s="391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2">
      <c r="A4" s="397" t="s">
        <v>873</v>
      </c>
      <c r="B4" s="397"/>
      <c r="C4" s="397"/>
      <c r="D4" s="398"/>
      <c r="E4" s="398"/>
      <c r="F4" s="398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6" ht="12.75" customHeight="1">
      <c r="A5" s="400"/>
      <c r="B5" s="400"/>
      <c r="C5" s="401"/>
      <c r="D5" s="401"/>
      <c r="F5" s="402" t="s">
        <v>548</v>
      </c>
    </row>
    <row r="6" spans="1:15" ht="24" customHeight="1">
      <c r="A6" s="505" t="s">
        <v>458</v>
      </c>
      <c r="B6" s="507" t="s">
        <v>4</v>
      </c>
      <c r="C6" s="509" t="s">
        <v>549</v>
      </c>
      <c r="D6" s="510"/>
      <c r="E6" s="403" t="s">
        <v>550</v>
      </c>
      <c r="F6" s="403"/>
      <c r="G6" s="404"/>
      <c r="H6" s="405"/>
      <c r="I6" s="405"/>
      <c r="J6" s="405"/>
      <c r="K6" s="405"/>
      <c r="L6" s="405"/>
      <c r="M6" s="405"/>
      <c r="N6" s="405"/>
      <c r="O6" s="405"/>
    </row>
    <row r="7" spans="1:16" ht="12" customHeight="1">
      <c r="A7" s="506"/>
      <c r="B7" s="508"/>
      <c r="C7" s="511"/>
      <c r="D7" s="512"/>
      <c r="E7" s="406" t="s">
        <v>863</v>
      </c>
      <c r="F7" s="407" t="s">
        <v>864</v>
      </c>
      <c r="G7" s="404"/>
      <c r="H7" s="405"/>
      <c r="I7" s="405"/>
      <c r="J7" s="405"/>
      <c r="K7" s="405"/>
      <c r="L7" s="405"/>
      <c r="M7" s="405"/>
      <c r="N7" s="405"/>
      <c r="O7" s="405"/>
      <c r="P7" s="405"/>
    </row>
    <row r="8" spans="1:16" s="413" customFormat="1" ht="11.25">
      <c r="A8" s="408" t="s">
        <v>10</v>
      </c>
      <c r="B8" s="409" t="s">
        <v>11</v>
      </c>
      <c r="C8" s="515">
        <v>1</v>
      </c>
      <c r="D8" s="516"/>
      <c r="E8" s="410">
        <v>2</v>
      </c>
      <c r="F8" s="410">
        <v>3</v>
      </c>
      <c r="G8" s="411"/>
      <c r="H8" s="412"/>
      <c r="I8" s="412"/>
      <c r="J8" s="412"/>
      <c r="K8" s="412"/>
      <c r="L8" s="412"/>
      <c r="M8" s="412"/>
      <c r="N8" s="412"/>
      <c r="O8" s="412"/>
      <c r="P8" s="412"/>
    </row>
    <row r="9" spans="1:7" ht="12.75">
      <c r="A9" s="414" t="s">
        <v>553</v>
      </c>
      <c r="B9" s="415" t="s">
        <v>554</v>
      </c>
      <c r="C9" s="501">
        <v>0</v>
      </c>
      <c r="D9" s="501"/>
      <c r="E9" s="416">
        <v>0</v>
      </c>
      <c r="F9" s="417">
        <v>0</v>
      </c>
      <c r="G9" s="418"/>
    </row>
    <row r="10" spans="1:7" ht="12.75">
      <c r="A10" s="406" t="s">
        <v>555</v>
      </c>
      <c r="B10" s="419"/>
      <c r="C10" s="501"/>
      <c r="D10" s="501"/>
      <c r="E10" s="420"/>
      <c r="F10" s="420"/>
      <c r="G10" s="418"/>
    </row>
    <row r="11" spans="1:16" ht="12.75">
      <c r="A11" s="406" t="s">
        <v>556</v>
      </c>
      <c r="B11" s="419" t="s">
        <v>557</v>
      </c>
      <c r="C11" s="501">
        <v>24</v>
      </c>
      <c r="D11" s="501"/>
      <c r="E11" s="420">
        <v>0</v>
      </c>
      <c r="F11" s="420">
        <v>24</v>
      </c>
      <c r="G11" s="418"/>
      <c r="H11" s="405"/>
      <c r="I11" s="405"/>
      <c r="J11" s="405"/>
      <c r="K11" s="405"/>
      <c r="L11" s="405"/>
      <c r="M11" s="405"/>
      <c r="N11" s="405"/>
      <c r="O11" s="405"/>
      <c r="P11" s="405"/>
    </row>
    <row r="12" spans="1:7" ht="12.75">
      <c r="A12" s="406" t="s">
        <v>558</v>
      </c>
      <c r="B12" s="419" t="s">
        <v>559</v>
      </c>
      <c r="C12" s="501"/>
      <c r="D12" s="501"/>
      <c r="E12" s="421">
        <v>0</v>
      </c>
      <c r="F12" s="420">
        <v>0</v>
      </c>
      <c r="G12" s="418"/>
    </row>
    <row r="13" spans="1:7" ht="12.75">
      <c r="A13" s="406" t="s">
        <v>560</v>
      </c>
      <c r="B13" s="419" t="s">
        <v>561</v>
      </c>
      <c r="C13" s="501">
        <v>0</v>
      </c>
      <c r="D13" s="501"/>
      <c r="E13" s="421">
        <v>0</v>
      </c>
      <c r="F13" s="420">
        <v>0</v>
      </c>
      <c r="G13" s="418"/>
    </row>
    <row r="14" spans="1:7" ht="12.75">
      <c r="A14" s="406" t="s">
        <v>562</v>
      </c>
      <c r="B14" s="419" t="s">
        <v>563</v>
      </c>
      <c r="C14" s="501">
        <v>24</v>
      </c>
      <c r="D14" s="501"/>
      <c r="E14" s="421">
        <v>0</v>
      </c>
      <c r="F14" s="420">
        <v>24</v>
      </c>
      <c r="G14" s="418"/>
    </row>
    <row r="15" spans="1:7" ht="12.75">
      <c r="A15" s="406" t="s">
        <v>564</v>
      </c>
      <c r="B15" s="419" t="s">
        <v>565</v>
      </c>
      <c r="C15" s="501">
        <v>680</v>
      </c>
      <c r="D15" s="501"/>
      <c r="E15" s="421">
        <v>0</v>
      </c>
      <c r="F15" s="420">
        <v>680</v>
      </c>
      <c r="G15" s="418"/>
    </row>
    <row r="16" spans="1:16" ht="12.75">
      <c r="A16" s="406" t="s">
        <v>566</v>
      </c>
      <c r="B16" s="419" t="s">
        <v>567</v>
      </c>
      <c r="C16" s="501">
        <v>0</v>
      </c>
      <c r="D16" s="501"/>
      <c r="E16" s="420">
        <v>0</v>
      </c>
      <c r="F16" s="420">
        <v>0</v>
      </c>
      <c r="G16" s="418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1:7" ht="12.75">
      <c r="A17" s="422" t="s">
        <v>568</v>
      </c>
      <c r="B17" s="423" t="s">
        <v>569</v>
      </c>
      <c r="C17" s="501">
        <v>0</v>
      </c>
      <c r="D17" s="501"/>
      <c r="E17" s="421">
        <v>0</v>
      </c>
      <c r="F17" s="420">
        <v>0</v>
      </c>
      <c r="G17" s="418"/>
    </row>
    <row r="18" spans="1:7" ht="12.75">
      <c r="A18" s="406" t="s">
        <v>562</v>
      </c>
      <c r="B18" s="419" t="s">
        <v>570</v>
      </c>
      <c r="C18" s="501">
        <v>0</v>
      </c>
      <c r="D18" s="501"/>
      <c r="E18" s="421">
        <v>0</v>
      </c>
      <c r="F18" s="420">
        <v>0</v>
      </c>
      <c r="G18" s="418"/>
    </row>
    <row r="19" spans="1:16" ht="12.75">
      <c r="A19" s="424" t="s">
        <v>571</v>
      </c>
      <c r="B19" s="415" t="s">
        <v>572</v>
      </c>
      <c r="C19" s="501">
        <f>SUM(C11:D18)-C14</f>
        <v>704</v>
      </c>
      <c r="D19" s="501"/>
      <c r="E19" s="425">
        <v>0</v>
      </c>
      <c r="F19" s="501">
        <f>SUM(F11:G18)-F14</f>
        <v>704</v>
      </c>
      <c r="G19" s="501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1:7" ht="13.5" customHeight="1">
      <c r="A20" s="406" t="s">
        <v>573</v>
      </c>
      <c r="B20" s="419"/>
      <c r="C20" s="501"/>
      <c r="D20" s="501"/>
      <c r="E20" s="420"/>
      <c r="F20" s="420">
        <v>0</v>
      </c>
      <c r="G20" s="418"/>
    </row>
    <row r="21" spans="1:7" ht="12.75">
      <c r="A21" s="414" t="s">
        <v>574</v>
      </c>
      <c r="B21" s="415" t="s">
        <v>575</v>
      </c>
      <c r="C21" s="501">
        <v>0</v>
      </c>
      <c r="D21" s="501"/>
      <c r="E21" s="416">
        <v>0</v>
      </c>
      <c r="F21" s="417">
        <v>0</v>
      </c>
      <c r="G21" s="418"/>
    </row>
    <row r="22" spans="1:7" ht="12.75">
      <c r="A22" s="406"/>
      <c r="B22" s="419"/>
      <c r="C22" s="501"/>
      <c r="D22" s="501"/>
      <c r="E22" s="420"/>
      <c r="F22" s="420"/>
      <c r="G22" s="418"/>
    </row>
    <row r="23" spans="1:7" ht="12.75">
      <c r="A23" s="406" t="s">
        <v>576</v>
      </c>
      <c r="B23" s="426"/>
      <c r="C23" s="501"/>
      <c r="D23" s="501"/>
      <c r="E23" s="420"/>
      <c r="F23" s="420"/>
      <c r="G23" s="418"/>
    </row>
    <row r="24" spans="1:16" ht="12.75">
      <c r="A24" s="406" t="s">
        <v>577</v>
      </c>
      <c r="B24" s="419" t="s">
        <v>578</v>
      </c>
      <c r="C24" s="501">
        <f>C25+C26+C27</f>
        <v>2106</v>
      </c>
      <c r="D24" s="501"/>
      <c r="E24" s="420">
        <f>C24</f>
        <v>2106</v>
      </c>
      <c r="F24" s="420">
        <v>0</v>
      </c>
      <c r="G24" s="418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1:7" ht="12.75">
      <c r="A25" s="406" t="s">
        <v>579</v>
      </c>
      <c r="B25" s="419" t="s">
        <v>580</v>
      </c>
      <c r="C25" s="501">
        <v>1900</v>
      </c>
      <c r="D25" s="501"/>
      <c r="E25" s="421">
        <f>C25</f>
        <v>1900</v>
      </c>
      <c r="F25" s="420">
        <v>0</v>
      </c>
      <c r="G25" s="418"/>
    </row>
    <row r="26" spans="1:7" ht="12.75">
      <c r="A26" s="406" t="s">
        <v>581</v>
      </c>
      <c r="B26" s="419" t="s">
        <v>582</v>
      </c>
      <c r="C26" s="501">
        <v>0</v>
      </c>
      <c r="D26" s="501"/>
      <c r="E26" s="421">
        <v>0</v>
      </c>
      <c r="F26" s="420">
        <v>0</v>
      </c>
      <c r="G26" s="418"/>
    </row>
    <row r="27" spans="1:7" ht="12.75">
      <c r="A27" s="406" t="s">
        <v>583</v>
      </c>
      <c r="B27" s="419" t="s">
        <v>584</v>
      </c>
      <c r="C27" s="501">
        <v>206</v>
      </c>
      <c r="D27" s="501"/>
      <c r="E27" s="421">
        <f>C27</f>
        <v>206</v>
      </c>
      <c r="F27" s="420">
        <v>0</v>
      </c>
      <c r="G27" s="418"/>
    </row>
    <row r="28" spans="1:7" ht="12.75">
      <c r="A28" s="406" t="s">
        <v>585</v>
      </c>
      <c r="B28" s="419" t="s">
        <v>586</v>
      </c>
      <c r="C28" s="501">
        <v>6473</v>
      </c>
      <c r="D28" s="501"/>
      <c r="E28" s="421">
        <f>C28</f>
        <v>6473</v>
      </c>
      <c r="F28" s="420">
        <v>0</v>
      </c>
      <c r="G28" s="418"/>
    </row>
    <row r="29" spans="1:7" ht="12.75">
      <c r="A29" s="406" t="s">
        <v>587</v>
      </c>
      <c r="B29" s="419" t="s">
        <v>588</v>
      </c>
      <c r="C29" s="501">
        <v>649</v>
      </c>
      <c r="D29" s="501"/>
      <c r="E29" s="421">
        <f>C29</f>
        <v>649</v>
      </c>
      <c r="F29" s="420">
        <v>0</v>
      </c>
      <c r="G29" s="418"/>
    </row>
    <row r="30" spans="1:7" ht="12.75" customHeight="1">
      <c r="A30" s="427" t="s">
        <v>589</v>
      </c>
      <c r="B30" s="419" t="s">
        <v>590</v>
      </c>
      <c r="C30" s="501">
        <v>1635</v>
      </c>
      <c r="D30" s="501"/>
      <c r="E30" s="421">
        <f aca="true" t="shared" si="0" ref="E30:E42">C30</f>
        <v>1635</v>
      </c>
      <c r="F30" s="420">
        <v>0</v>
      </c>
      <c r="G30" s="418"/>
    </row>
    <row r="31" spans="1:7" ht="12.75">
      <c r="A31" s="406" t="s">
        <v>591</v>
      </c>
      <c r="B31" s="419" t="s">
        <v>592</v>
      </c>
      <c r="C31" s="501">
        <v>102</v>
      </c>
      <c r="D31" s="501"/>
      <c r="E31" s="464">
        <f>C31</f>
        <v>102</v>
      </c>
      <c r="F31" s="465">
        <v>0</v>
      </c>
      <c r="G31" s="418"/>
    </row>
    <row r="32" spans="1:7" ht="12.75">
      <c r="A32" s="406" t="s">
        <v>593</v>
      </c>
      <c r="B32" s="419" t="s">
        <v>594</v>
      </c>
      <c r="C32" s="501">
        <v>0</v>
      </c>
      <c r="D32" s="501"/>
      <c r="E32" s="421">
        <f t="shared" si="0"/>
        <v>0</v>
      </c>
      <c r="F32" s="420">
        <v>0</v>
      </c>
      <c r="G32" s="418"/>
    </row>
    <row r="33" spans="1:16" ht="12.75">
      <c r="A33" s="406" t="s">
        <v>595</v>
      </c>
      <c r="B33" s="419" t="s">
        <v>596</v>
      </c>
      <c r="C33" s="501">
        <f>SUM(C34:D37)</f>
        <v>377</v>
      </c>
      <c r="D33" s="501"/>
      <c r="E33" s="421">
        <f t="shared" si="0"/>
        <v>377</v>
      </c>
      <c r="F33" s="420">
        <v>0</v>
      </c>
      <c r="G33" s="428">
        <f>SUM(E33:F33)</f>
        <v>377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7" ht="12.75">
      <c r="A34" s="406" t="s">
        <v>597</v>
      </c>
      <c r="B34" s="419" t="s">
        <v>598</v>
      </c>
      <c r="C34" s="513">
        <v>29</v>
      </c>
      <c r="D34" s="514"/>
      <c r="E34" s="421">
        <f t="shared" si="0"/>
        <v>29</v>
      </c>
      <c r="F34" s="429">
        <v>0</v>
      </c>
      <c r="G34" s="430"/>
    </row>
    <row r="35" spans="1:7" ht="12.75">
      <c r="A35" s="406" t="s">
        <v>599</v>
      </c>
      <c r="B35" s="419" t="s">
        <v>600</v>
      </c>
      <c r="C35" s="502">
        <v>300</v>
      </c>
      <c r="D35" s="503"/>
      <c r="E35" s="421">
        <f t="shared" si="0"/>
        <v>300</v>
      </c>
      <c r="F35" s="420">
        <v>0</v>
      </c>
      <c r="G35" s="430"/>
    </row>
    <row r="36" spans="1:7" ht="12.75">
      <c r="A36" s="406" t="s">
        <v>601</v>
      </c>
      <c r="B36" s="419" t="s">
        <v>602</v>
      </c>
      <c r="C36" s="502">
        <v>28</v>
      </c>
      <c r="D36" s="503"/>
      <c r="E36" s="421">
        <f t="shared" si="0"/>
        <v>28</v>
      </c>
      <c r="F36" s="420">
        <v>0</v>
      </c>
      <c r="G36" s="430"/>
    </row>
    <row r="37" spans="1:7" ht="12.75">
      <c r="A37" s="406" t="s">
        <v>603</v>
      </c>
      <c r="B37" s="419" t="s">
        <v>604</v>
      </c>
      <c r="C37" s="502">
        <v>20</v>
      </c>
      <c r="D37" s="503"/>
      <c r="E37" s="421">
        <f t="shared" si="0"/>
        <v>20</v>
      </c>
      <c r="F37" s="420">
        <v>0</v>
      </c>
      <c r="G37" s="430"/>
    </row>
    <row r="38" spans="1:16" ht="12.75">
      <c r="A38" s="406" t="s">
        <v>605</v>
      </c>
      <c r="B38" s="419" t="s">
        <v>606</v>
      </c>
      <c r="C38" s="502">
        <f>SUM(C39:D42)</f>
        <v>367</v>
      </c>
      <c r="D38" s="503"/>
      <c r="E38" s="421">
        <f t="shared" si="0"/>
        <v>367</v>
      </c>
      <c r="F38" s="420">
        <f>SUM(F40:F42)</f>
        <v>0</v>
      </c>
      <c r="G38" s="430"/>
      <c r="H38" s="405"/>
      <c r="I38" s="405"/>
      <c r="J38" s="405"/>
      <c r="K38" s="405"/>
      <c r="L38" s="405"/>
      <c r="M38" s="405"/>
      <c r="N38" s="405"/>
      <c r="O38" s="405"/>
      <c r="P38" s="405"/>
    </row>
    <row r="39" spans="1:7" ht="12.75">
      <c r="A39" s="406" t="s">
        <v>607</v>
      </c>
      <c r="B39" s="419" t="s">
        <v>608</v>
      </c>
      <c r="C39" s="502">
        <v>6</v>
      </c>
      <c r="D39" s="503"/>
      <c r="E39" s="421">
        <f t="shared" si="0"/>
        <v>6</v>
      </c>
      <c r="F39" s="420">
        <v>0</v>
      </c>
      <c r="G39" s="430"/>
    </row>
    <row r="40" spans="1:7" ht="12.75">
      <c r="A40" s="406" t="s">
        <v>609</v>
      </c>
      <c r="B40" s="419" t="s">
        <v>610</v>
      </c>
      <c r="C40" s="502">
        <v>0</v>
      </c>
      <c r="D40" s="503"/>
      <c r="E40" s="421">
        <f t="shared" si="0"/>
        <v>0</v>
      </c>
      <c r="F40" s="420">
        <v>0</v>
      </c>
      <c r="G40" s="430"/>
    </row>
    <row r="41" spans="1:7" ht="12.75">
      <c r="A41" s="406" t="s">
        <v>611</v>
      </c>
      <c r="B41" s="419" t="s">
        <v>612</v>
      </c>
      <c r="C41" s="502">
        <v>0</v>
      </c>
      <c r="D41" s="503"/>
      <c r="E41" s="421">
        <f t="shared" si="0"/>
        <v>0</v>
      </c>
      <c r="F41" s="420">
        <v>0</v>
      </c>
      <c r="G41" s="430"/>
    </row>
    <row r="42" spans="1:7" ht="12.75">
      <c r="A42" s="406" t="s">
        <v>613</v>
      </c>
      <c r="B42" s="419" t="s">
        <v>614</v>
      </c>
      <c r="C42" s="502">
        <v>361</v>
      </c>
      <c r="D42" s="503"/>
      <c r="E42" s="421">
        <f t="shared" si="0"/>
        <v>361</v>
      </c>
      <c r="F42" s="420">
        <v>0</v>
      </c>
      <c r="G42" s="430"/>
    </row>
    <row r="43" spans="1:16" ht="12.75">
      <c r="A43" s="424" t="s">
        <v>615</v>
      </c>
      <c r="B43" s="415" t="s">
        <v>616</v>
      </c>
      <c r="C43" s="519">
        <f>SUM(C24:D42)-C38-C33-C24</f>
        <v>11709</v>
      </c>
      <c r="D43" s="520"/>
      <c r="E43" s="417">
        <f>E24+E28+E29+E30+E31+E32+E33+E38</f>
        <v>11709</v>
      </c>
      <c r="F43" s="417">
        <f>F24+F28+F29+F30+F31+F32+F33+F38</f>
        <v>0</v>
      </c>
      <c r="G43" s="430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ht="12.75">
      <c r="A44" s="414" t="s">
        <v>617</v>
      </c>
      <c r="B44" s="415" t="s">
        <v>618</v>
      </c>
      <c r="C44" s="519">
        <f>C9+C19+C20+C43</f>
        <v>12413</v>
      </c>
      <c r="D44" s="520"/>
      <c r="E44" s="417">
        <f>E9+E20+E43</f>
        <v>11709</v>
      </c>
      <c r="F44" s="417">
        <f>F9+F19+F20+F43</f>
        <v>704</v>
      </c>
      <c r="G44" s="430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27" ht="12">
      <c r="A45" s="431"/>
      <c r="B45" s="432"/>
      <c r="C45" s="433"/>
      <c r="D45" s="433"/>
      <c r="E45" s="433"/>
      <c r="F45" s="430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</row>
    <row r="46" spans="1:27" ht="12">
      <c r="A46" s="431"/>
      <c r="B46" s="432"/>
      <c r="C46" s="433"/>
      <c r="D46" s="433"/>
      <c r="E46" s="433"/>
      <c r="F46" s="430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6" ht="12">
      <c r="A47" s="431" t="s">
        <v>619</v>
      </c>
      <c r="B47" s="432"/>
      <c r="C47" s="435"/>
      <c r="D47" s="435"/>
      <c r="E47" s="435"/>
      <c r="F47" s="436" t="s">
        <v>271</v>
      </c>
    </row>
    <row r="48" spans="1:6" ht="36" customHeight="1">
      <c r="A48" s="505" t="s">
        <v>458</v>
      </c>
      <c r="B48" s="507" t="s">
        <v>4</v>
      </c>
      <c r="C48" s="522" t="s">
        <v>620</v>
      </c>
      <c r="D48" s="437" t="s">
        <v>621</v>
      </c>
      <c r="E48" s="437"/>
      <c r="F48" s="437" t="s">
        <v>622</v>
      </c>
    </row>
    <row r="49" spans="1:6" ht="24">
      <c r="A49" s="506"/>
      <c r="B49" s="521"/>
      <c r="C49" s="523"/>
      <c r="D49" s="439" t="s">
        <v>551</v>
      </c>
      <c r="E49" s="439" t="s">
        <v>552</v>
      </c>
      <c r="F49" s="439"/>
    </row>
    <row r="50" spans="1:6" ht="12">
      <c r="A50" s="440" t="s">
        <v>10</v>
      </c>
      <c r="B50" s="438" t="s">
        <v>11</v>
      </c>
      <c r="C50" s="441">
        <v>1</v>
      </c>
      <c r="D50" s="441">
        <v>2</v>
      </c>
      <c r="E50" s="442">
        <v>3</v>
      </c>
      <c r="F50" s="442">
        <v>4</v>
      </c>
    </row>
    <row r="51" spans="1:6" ht="12">
      <c r="A51" s="406" t="s">
        <v>623</v>
      </c>
      <c r="B51" s="443"/>
      <c r="C51" s="439"/>
      <c r="D51" s="439"/>
      <c r="E51" s="439"/>
      <c r="F51" s="444"/>
    </row>
    <row r="52" spans="1:16" ht="24">
      <c r="A52" s="406" t="s">
        <v>624</v>
      </c>
      <c r="B52" s="445" t="s">
        <v>625</v>
      </c>
      <c r="C52" s="446">
        <v>0</v>
      </c>
      <c r="D52" s="446">
        <v>0</v>
      </c>
      <c r="E52" s="446">
        <v>0</v>
      </c>
      <c r="F52" s="446">
        <v>0</v>
      </c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1:6" ht="12.75">
      <c r="A53" s="406" t="s">
        <v>626</v>
      </c>
      <c r="B53" s="445" t="s">
        <v>627</v>
      </c>
      <c r="C53" s="447">
        <v>0</v>
      </c>
      <c r="D53" s="447">
        <v>0</v>
      </c>
      <c r="E53" s="446">
        <v>0</v>
      </c>
      <c r="F53" s="447">
        <v>0</v>
      </c>
    </row>
    <row r="54" spans="1:6" ht="12.75">
      <c r="A54" s="406" t="s">
        <v>628</v>
      </c>
      <c r="B54" s="445" t="s">
        <v>629</v>
      </c>
      <c r="C54" s="447">
        <v>0</v>
      </c>
      <c r="D54" s="447">
        <v>0</v>
      </c>
      <c r="E54" s="446">
        <v>0</v>
      </c>
      <c r="F54" s="447">
        <v>0</v>
      </c>
    </row>
    <row r="55" spans="1:6" ht="12.75">
      <c r="A55" s="406" t="s">
        <v>613</v>
      </c>
      <c r="B55" s="445" t="s">
        <v>630</v>
      </c>
      <c r="C55" s="447">
        <v>0</v>
      </c>
      <c r="D55" s="447">
        <v>0</v>
      </c>
      <c r="E55" s="446">
        <v>0</v>
      </c>
      <c r="F55" s="447">
        <v>0</v>
      </c>
    </row>
    <row r="56" spans="1:16" ht="24">
      <c r="A56" s="406" t="s">
        <v>631</v>
      </c>
      <c r="B56" s="445" t="s">
        <v>632</v>
      </c>
      <c r="C56" s="446">
        <v>0</v>
      </c>
      <c r="D56" s="446">
        <v>0</v>
      </c>
      <c r="E56" s="446">
        <v>0</v>
      </c>
      <c r="F56" s="446"/>
      <c r="G56" s="405"/>
      <c r="H56" s="405"/>
      <c r="I56" s="405"/>
      <c r="J56" s="405"/>
      <c r="K56" s="405"/>
      <c r="L56" s="405"/>
      <c r="M56" s="405"/>
      <c r="N56" s="405"/>
      <c r="O56" s="405"/>
      <c r="P56" s="405"/>
    </row>
    <row r="57" spans="1:6" ht="12.75">
      <c r="A57" s="406" t="s">
        <v>633</v>
      </c>
      <c r="B57" s="445" t="s">
        <v>634</v>
      </c>
      <c r="C57" s="447"/>
      <c r="D57" s="447"/>
      <c r="E57" s="446"/>
      <c r="F57" s="447"/>
    </row>
    <row r="58" spans="1:6" ht="12.75">
      <c r="A58" s="406" t="s">
        <v>635</v>
      </c>
      <c r="B58" s="445" t="s">
        <v>155</v>
      </c>
      <c r="C58" s="447">
        <v>0</v>
      </c>
      <c r="D58" s="447">
        <v>0</v>
      </c>
      <c r="E58" s="446">
        <v>0</v>
      </c>
      <c r="F58" s="447">
        <v>0</v>
      </c>
    </row>
    <row r="59" spans="1:6" ht="12.75">
      <c r="A59" s="406" t="s">
        <v>636</v>
      </c>
      <c r="B59" s="445" t="s">
        <v>637</v>
      </c>
      <c r="C59" s="447">
        <v>0</v>
      </c>
      <c r="D59" s="447">
        <v>0</v>
      </c>
      <c r="E59" s="446">
        <v>0</v>
      </c>
      <c r="F59" s="447">
        <v>0</v>
      </c>
    </row>
    <row r="60" spans="1:6" ht="12.75">
      <c r="A60" s="406" t="s">
        <v>635</v>
      </c>
      <c r="B60" s="445" t="s">
        <v>638</v>
      </c>
      <c r="C60" s="447">
        <v>0</v>
      </c>
      <c r="D60" s="447">
        <v>0</v>
      </c>
      <c r="E60" s="446">
        <v>0</v>
      </c>
      <c r="F60" s="447">
        <v>0</v>
      </c>
    </row>
    <row r="61" spans="1:6" ht="12.75">
      <c r="A61" s="406" t="s">
        <v>135</v>
      </c>
      <c r="B61" s="445" t="s">
        <v>639</v>
      </c>
      <c r="C61" s="447">
        <v>4</v>
      </c>
      <c r="D61" s="447">
        <v>0</v>
      </c>
      <c r="E61" s="446">
        <v>4</v>
      </c>
      <c r="F61" s="447">
        <v>0</v>
      </c>
    </row>
    <row r="62" spans="1:6" ht="12.75">
      <c r="A62" s="406" t="s">
        <v>138</v>
      </c>
      <c r="B62" s="445" t="s">
        <v>640</v>
      </c>
      <c r="C62" s="447">
        <v>0</v>
      </c>
      <c r="D62" s="447">
        <v>0</v>
      </c>
      <c r="E62" s="446">
        <v>0</v>
      </c>
      <c r="F62" s="447">
        <v>0</v>
      </c>
    </row>
    <row r="63" spans="1:6" ht="12.75">
      <c r="A63" s="406" t="s">
        <v>641</v>
      </c>
      <c r="B63" s="445" t="s">
        <v>642</v>
      </c>
      <c r="C63" s="447">
        <v>0</v>
      </c>
      <c r="D63" s="447">
        <v>0</v>
      </c>
      <c r="E63" s="446">
        <v>0</v>
      </c>
      <c r="F63" s="447">
        <v>0</v>
      </c>
    </row>
    <row r="64" spans="1:6" ht="12.75">
      <c r="A64" s="406" t="s">
        <v>643</v>
      </c>
      <c r="B64" s="445" t="s">
        <v>644</v>
      </c>
      <c r="C64" s="447">
        <v>163</v>
      </c>
      <c r="D64" s="447">
        <v>163</v>
      </c>
      <c r="E64" s="446">
        <v>0</v>
      </c>
      <c r="F64" s="447">
        <v>0</v>
      </c>
    </row>
    <row r="65" spans="1:6" ht="12.75">
      <c r="A65" s="406" t="s">
        <v>645</v>
      </c>
      <c r="B65" s="445" t="s">
        <v>646</v>
      </c>
      <c r="C65" s="447">
        <v>163</v>
      </c>
      <c r="D65" s="447">
        <v>163</v>
      </c>
      <c r="E65" s="446">
        <v>0</v>
      </c>
      <c r="F65" s="447">
        <v>0</v>
      </c>
    </row>
    <row r="66" spans="1:16" ht="12.75">
      <c r="A66" s="424" t="s">
        <v>647</v>
      </c>
      <c r="B66" s="448" t="s">
        <v>648</v>
      </c>
      <c r="C66" s="449">
        <f>C56+C61+C64</f>
        <v>167</v>
      </c>
      <c r="D66" s="449">
        <f>D56+D61+D64</f>
        <v>163</v>
      </c>
      <c r="E66" s="449">
        <f>E56+E61+E64</f>
        <v>4</v>
      </c>
      <c r="F66" s="449">
        <f>F56+F61+F64</f>
        <v>0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</row>
    <row r="67" spans="1:6" ht="12.75">
      <c r="A67" s="406" t="s">
        <v>649</v>
      </c>
      <c r="B67" s="445"/>
      <c r="C67" s="446"/>
      <c r="D67" s="446"/>
      <c r="E67" s="446"/>
      <c r="F67" s="450"/>
    </row>
    <row r="68" spans="1:6" ht="12.75">
      <c r="A68" s="414" t="s">
        <v>650</v>
      </c>
      <c r="B68" s="448" t="s">
        <v>651</v>
      </c>
      <c r="C68" s="451">
        <v>0</v>
      </c>
      <c r="D68" s="451">
        <v>0</v>
      </c>
      <c r="E68" s="449">
        <v>0</v>
      </c>
      <c r="F68" s="451">
        <v>0</v>
      </c>
    </row>
    <row r="69" spans="1:6" ht="12.75">
      <c r="A69" s="406"/>
      <c r="B69" s="445"/>
      <c r="C69" s="446"/>
      <c r="D69" s="446"/>
      <c r="E69" s="446"/>
      <c r="F69" s="450"/>
    </row>
    <row r="70" spans="1:6" ht="12.75">
      <c r="A70" s="406" t="s">
        <v>652</v>
      </c>
      <c r="B70" s="443"/>
      <c r="C70" s="446"/>
      <c r="D70" s="446"/>
      <c r="E70" s="446"/>
      <c r="F70" s="450"/>
    </row>
    <row r="71" spans="1:16" ht="24">
      <c r="A71" s="406" t="s">
        <v>624</v>
      </c>
      <c r="B71" s="445" t="s">
        <v>653</v>
      </c>
      <c r="C71" s="446">
        <v>531</v>
      </c>
      <c r="D71" s="446">
        <f>C71</f>
        <v>531</v>
      </c>
      <c r="E71" s="446">
        <v>0</v>
      </c>
      <c r="F71" s="446">
        <v>0</v>
      </c>
      <c r="G71" s="405"/>
      <c r="H71" s="405"/>
      <c r="I71" s="405"/>
      <c r="J71" s="405"/>
      <c r="K71" s="405"/>
      <c r="L71" s="405"/>
      <c r="M71" s="405"/>
      <c r="N71" s="405"/>
      <c r="O71" s="405"/>
      <c r="P71" s="405"/>
    </row>
    <row r="72" spans="1:6" ht="12.75">
      <c r="A72" s="406" t="s">
        <v>654</v>
      </c>
      <c r="B72" s="445" t="s">
        <v>655</v>
      </c>
      <c r="C72" s="447">
        <v>0</v>
      </c>
      <c r="D72" s="447">
        <v>0</v>
      </c>
      <c r="E72" s="446">
        <v>0</v>
      </c>
      <c r="F72" s="447">
        <v>0</v>
      </c>
    </row>
    <row r="73" spans="1:6" ht="12.75">
      <c r="A73" s="406" t="s">
        <v>656</v>
      </c>
      <c r="B73" s="445" t="s">
        <v>657</v>
      </c>
      <c r="C73" s="447">
        <v>531</v>
      </c>
      <c r="D73" s="447">
        <f>C73</f>
        <v>531</v>
      </c>
      <c r="E73" s="446">
        <v>0</v>
      </c>
      <c r="F73" s="447">
        <v>0</v>
      </c>
    </row>
    <row r="74" spans="1:6" ht="12.75">
      <c r="A74" s="452" t="s">
        <v>658</v>
      </c>
      <c r="B74" s="445" t="s">
        <v>659</v>
      </c>
      <c r="C74" s="447">
        <v>0</v>
      </c>
      <c r="D74" s="447">
        <v>0</v>
      </c>
      <c r="E74" s="446">
        <v>0</v>
      </c>
      <c r="F74" s="447">
        <v>0</v>
      </c>
    </row>
    <row r="75" spans="1:16" ht="24">
      <c r="A75" s="406" t="s">
        <v>631</v>
      </c>
      <c r="B75" s="445" t="s">
        <v>660</v>
      </c>
      <c r="C75" s="446">
        <v>1408</v>
      </c>
      <c r="D75" s="446">
        <f>C75</f>
        <v>1408</v>
      </c>
      <c r="E75" s="446">
        <f>E76</f>
        <v>0</v>
      </c>
      <c r="F75" s="446">
        <v>6594</v>
      </c>
      <c r="G75" s="405"/>
      <c r="H75" s="405"/>
      <c r="I75" s="405"/>
      <c r="J75" s="405"/>
      <c r="K75" s="405"/>
      <c r="L75" s="405"/>
      <c r="M75" s="405"/>
      <c r="N75" s="405"/>
      <c r="O75" s="405"/>
      <c r="P75" s="405"/>
    </row>
    <row r="76" spans="1:6" ht="12.75">
      <c r="A76" s="406" t="s">
        <v>661</v>
      </c>
      <c r="B76" s="445" t="s">
        <v>662</v>
      </c>
      <c r="C76" s="447">
        <v>1408</v>
      </c>
      <c r="D76" s="447">
        <f>C76</f>
        <v>1408</v>
      </c>
      <c r="E76" s="446">
        <v>0</v>
      </c>
      <c r="F76" s="447">
        <v>6594</v>
      </c>
    </row>
    <row r="77" spans="1:6" ht="12.75">
      <c r="A77" s="406" t="s">
        <v>663</v>
      </c>
      <c r="B77" s="445" t="s">
        <v>664</v>
      </c>
      <c r="C77" s="447">
        <v>0</v>
      </c>
      <c r="D77" s="447">
        <v>0</v>
      </c>
      <c r="E77" s="446">
        <v>0</v>
      </c>
      <c r="F77" s="447">
        <v>0</v>
      </c>
    </row>
    <row r="78" spans="1:6" ht="12.75">
      <c r="A78" s="406" t="s">
        <v>665</v>
      </c>
      <c r="B78" s="445" t="s">
        <v>666</v>
      </c>
      <c r="C78" s="447">
        <v>0</v>
      </c>
      <c r="D78" s="447">
        <v>0</v>
      </c>
      <c r="E78" s="446">
        <v>0</v>
      </c>
      <c r="F78" s="447">
        <v>0</v>
      </c>
    </row>
    <row r="79" spans="1:6" ht="12.75">
      <c r="A79" s="406" t="s">
        <v>635</v>
      </c>
      <c r="B79" s="445" t="s">
        <v>667</v>
      </c>
      <c r="C79" s="447">
        <v>0</v>
      </c>
      <c r="D79" s="447">
        <v>0</v>
      </c>
      <c r="E79" s="446">
        <v>0</v>
      </c>
      <c r="F79" s="447">
        <v>0</v>
      </c>
    </row>
    <row r="80" spans="1:16" ht="12.75">
      <c r="A80" s="406" t="s">
        <v>668</v>
      </c>
      <c r="B80" s="445" t="s">
        <v>669</v>
      </c>
      <c r="C80" s="446">
        <v>0</v>
      </c>
      <c r="D80" s="446">
        <v>0</v>
      </c>
      <c r="E80" s="446">
        <v>0</v>
      </c>
      <c r="F80" s="446">
        <v>0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</row>
    <row r="81" spans="1:6" ht="12.75">
      <c r="A81" s="406" t="s">
        <v>670</v>
      </c>
      <c r="B81" s="445" t="s">
        <v>671</v>
      </c>
      <c r="C81" s="447">
        <v>0</v>
      </c>
      <c r="D81" s="447">
        <v>0</v>
      </c>
      <c r="E81" s="446">
        <v>0</v>
      </c>
      <c r="F81" s="447">
        <v>0</v>
      </c>
    </row>
    <row r="82" spans="1:6" ht="12.75">
      <c r="A82" s="406" t="s">
        <v>672</v>
      </c>
      <c r="B82" s="445" t="s">
        <v>673</v>
      </c>
      <c r="C82" s="447">
        <v>0</v>
      </c>
      <c r="D82" s="447">
        <v>0</v>
      </c>
      <c r="E82" s="446">
        <v>0</v>
      </c>
      <c r="F82" s="447">
        <v>0</v>
      </c>
    </row>
    <row r="83" spans="1:6" ht="24">
      <c r="A83" s="406" t="s">
        <v>674</v>
      </c>
      <c r="B83" s="445" t="s">
        <v>675</v>
      </c>
      <c r="C83" s="447">
        <v>0</v>
      </c>
      <c r="D83" s="447">
        <v>0</v>
      </c>
      <c r="E83" s="446">
        <v>0</v>
      </c>
      <c r="F83" s="447">
        <v>0</v>
      </c>
    </row>
    <row r="84" spans="1:6" ht="12.75">
      <c r="A84" s="406" t="s">
        <v>676</v>
      </c>
      <c r="B84" s="445" t="s">
        <v>677</v>
      </c>
      <c r="C84" s="447">
        <v>0</v>
      </c>
      <c r="D84" s="447">
        <v>0</v>
      </c>
      <c r="E84" s="446">
        <v>0</v>
      </c>
      <c r="F84" s="447">
        <v>0</v>
      </c>
    </row>
    <row r="85" spans="1:16" ht="12.75">
      <c r="A85" s="406" t="s">
        <v>678</v>
      </c>
      <c r="B85" s="445" t="s">
        <v>679</v>
      </c>
      <c r="C85" s="446">
        <f>C86+C87+C88+C89+C90+C94</f>
        <v>5800</v>
      </c>
      <c r="D85" s="446">
        <f>D86+D87+D88+D89+D90+D94</f>
        <v>5800</v>
      </c>
      <c r="E85" s="446">
        <f>E86+E87+E88+E89+E90+E94</f>
        <v>0</v>
      </c>
      <c r="F85" s="446">
        <v>0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</row>
    <row r="86" spans="1:6" ht="12.75">
      <c r="A86" s="406" t="s">
        <v>680</v>
      </c>
      <c r="B86" s="445" t="s">
        <v>681</v>
      </c>
      <c r="C86" s="447">
        <v>0</v>
      </c>
      <c r="D86" s="447">
        <v>0</v>
      </c>
      <c r="E86" s="446">
        <v>0</v>
      </c>
      <c r="F86" s="447">
        <v>0</v>
      </c>
    </row>
    <row r="87" spans="1:6" ht="12.75">
      <c r="A87" s="406" t="s">
        <v>682</v>
      </c>
      <c r="B87" s="445" t="s">
        <v>683</v>
      </c>
      <c r="C87" s="447">
        <v>4870</v>
      </c>
      <c r="D87" s="447">
        <f>C87</f>
        <v>4870</v>
      </c>
      <c r="E87" s="446">
        <v>0</v>
      </c>
      <c r="F87" s="447">
        <v>0</v>
      </c>
    </row>
    <row r="88" spans="1:6" ht="12.75">
      <c r="A88" s="406" t="s">
        <v>684</v>
      </c>
      <c r="B88" s="445" t="s">
        <v>685</v>
      </c>
      <c r="C88" s="447">
        <v>86</v>
      </c>
      <c r="D88" s="447">
        <f aca="true" t="shared" si="1" ref="D88:D95">C88</f>
        <v>86</v>
      </c>
      <c r="E88" s="446">
        <v>0</v>
      </c>
      <c r="F88" s="447">
        <v>0</v>
      </c>
    </row>
    <row r="89" spans="1:6" ht="12.75">
      <c r="A89" s="406" t="s">
        <v>686</v>
      </c>
      <c r="B89" s="445" t="s">
        <v>687</v>
      </c>
      <c r="C89" s="447">
        <v>474</v>
      </c>
      <c r="D89" s="447">
        <f t="shared" si="1"/>
        <v>474</v>
      </c>
      <c r="E89" s="446">
        <v>0</v>
      </c>
      <c r="F89" s="447">
        <v>0</v>
      </c>
    </row>
    <row r="90" spans="1:16" ht="12.75">
      <c r="A90" s="406" t="s">
        <v>688</v>
      </c>
      <c r="B90" s="445" t="s">
        <v>689</v>
      </c>
      <c r="C90" s="446">
        <f>C91+C92+C93</f>
        <v>179</v>
      </c>
      <c r="D90" s="447">
        <f t="shared" si="1"/>
        <v>179</v>
      </c>
      <c r="E90" s="446">
        <v>0</v>
      </c>
      <c r="F90" s="446">
        <v>0</v>
      </c>
      <c r="G90" s="405"/>
      <c r="H90" s="405"/>
      <c r="I90" s="405"/>
      <c r="J90" s="405"/>
      <c r="K90" s="405"/>
      <c r="L90" s="405"/>
      <c r="M90" s="405"/>
      <c r="N90" s="405"/>
      <c r="O90" s="405"/>
      <c r="P90" s="405"/>
    </row>
    <row r="91" spans="1:6" ht="12.75">
      <c r="A91" s="406" t="s">
        <v>690</v>
      </c>
      <c r="B91" s="445" t="s">
        <v>691</v>
      </c>
      <c r="C91" s="447">
        <v>14</v>
      </c>
      <c r="D91" s="447">
        <f t="shared" si="1"/>
        <v>14</v>
      </c>
      <c r="E91" s="446">
        <v>0</v>
      </c>
      <c r="F91" s="447">
        <v>0</v>
      </c>
    </row>
    <row r="92" spans="1:6" ht="12.75">
      <c r="A92" s="406" t="s">
        <v>599</v>
      </c>
      <c r="B92" s="445" t="s">
        <v>692</v>
      </c>
      <c r="C92" s="447">
        <v>95</v>
      </c>
      <c r="D92" s="447">
        <f t="shared" si="1"/>
        <v>95</v>
      </c>
      <c r="E92" s="446">
        <v>0</v>
      </c>
      <c r="F92" s="447">
        <v>0</v>
      </c>
    </row>
    <row r="93" spans="1:6" ht="12.75">
      <c r="A93" s="406" t="s">
        <v>603</v>
      </c>
      <c r="B93" s="445" t="s">
        <v>693</v>
      </c>
      <c r="C93" s="447">
        <v>70</v>
      </c>
      <c r="D93" s="447">
        <f t="shared" si="1"/>
        <v>70</v>
      </c>
      <c r="E93" s="446">
        <v>0</v>
      </c>
      <c r="F93" s="447">
        <v>0</v>
      </c>
    </row>
    <row r="94" spans="1:6" ht="12.75">
      <c r="A94" s="406" t="s">
        <v>694</v>
      </c>
      <c r="B94" s="445" t="s">
        <v>695</v>
      </c>
      <c r="C94" s="447">
        <v>191</v>
      </c>
      <c r="D94" s="447">
        <f t="shared" si="1"/>
        <v>191</v>
      </c>
      <c r="E94" s="446">
        <v>0</v>
      </c>
      <c r="F94" s="447">
        <v>0</v>
      </c>
    </row>
    <row r="95" spans="1:6" ht="12.75">
      <c r="A95" s="406" t="s">
        <v>696</v>
      </c>
      <c r="B95" s="445" t="s">
        <v>697</v>
      </c>
      <c r="C95" s="447">
        <v>972</v>
      </c>
      <c r="D95" s="447">
        <f t="shared" si="1"/>
        <v>972</v>
      </c>
      <c r="E95" s="446">
        <v>0</v>
      </c>
      <c r="F95" s="447">
        <v>0</v>
      </c>
    </row>
    <row r="96" spans="1:16" ht="12.75">
      <c r="A96" s="424" t="s">
        <v>698</v>
      </c>
      <c r="B96" s="448" t="s">
        <v>699</v>
      </c>
      <c r="C96" s="449">
        <f>C71+C75+C80+C85+C95</f>
        <v>8711</v>
      </c>
      <c r="D96" s="449">
        <f>D71+D75+D80+D85+D95</f>
        <v>8711</v>
      </c>
      <c r="E96" s="449">
        <f>E71+E75+E80+E85+E95</f>
        <v>0</v>
      </c>
      <c r="F96" s="449"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16" ht="12.75">
      <c r="A97" s="414" t="s">
        <v>700</v>
      </c>
      <c r="B97" s="448" t="s">
        <v>701</v>
      </c>
      <c r="C97" s="449">
        <f>C66+C68+C96</f>
        <v>8878</v>
      </c>
      <c r="D97" s="449">
        <f>D66+D68+D96</f>
        <v>8874</v>
      </c>
      <c r="E97" s="449">
        <f>E66+E68+E96</f>
        <v>4</v>
      </c>
      <c r="F97" s="449">
        <f>F66+F68+F96+F75</f>
        <v>6594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2">
      <c r="A98" s="431"/>
      <c r="B98" s="453"/>
      <c r="C98" s="454"/>
      <c r="D98" s="454"/>
      <c r="E98" s="454"/>
      <c r="F98" s="455"/>
    </row>
    <row r="99" spans="1:27" ht="12">
      <c r="A99" s="431" t="s">
        <v>702</v>
      </c>
      <c r="B99" s="453"/>
      <c r="C99" s="454"/>
      <c r="D99" s="454"/>
      <c r="E99" s="454"/>
      <c r="F99" s="436" t="s">
        <v>703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</row>
    <row r="100" spans="1:16" s="457" customFormat="1" ht="24">
      <c r="A100" s="440" t="s">
        <v>458</v>
      </c>
      <c r="B100" s="445" t="s">
        <v>704</v>
      </c>
      <c r="C100" s="441" t="s">
        <v>705</v>
      </c>
      <c r="D100" s="441" t="s">
        <v>706</v>
      </c>
      <c r="E100" s="441" t="s">
        <v>707</v>
      </c>
      <c r="F100" s="441" t="s">
        <v>708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40" t="s">
        <v>10</v>
      </c>
      <c r="B101" s="445" t="s">
        <v>11</v>
      </c>
      <c r="C101" s="441">
        <v>1</v>
      </c>
      <c r="D101" s="441">
        <v>2</v>
      </c>
      <c r="E101" s="441">
        <v>3</v>
      </c>
      <c r="F101" s="458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.75">
      <c r="A102" s="459" t="s">
        <v>709</v>
      </c>
      <c r="B102" s="445" t="s">
        <v>710</v>
      </c>
      <c r="C102" s="447">
        <v>0</v>
      </c>
      <c r="D102" s="447">
        <v>0</v>
      </c>
      <c r="E102" s="447">
        <v>0</v>
      </c>
      <c r="F102" s="450">
        <v>0</v>
      </c>
      <c r="G102" s="405"/>
      <c r="H102" s="405"/>
      <c r="I102" s="405"/>
      <c r="J102" s="405"/>
      <c r="K102" s="405"/>
      <c r="L102" s="405"/>
      <c r="M102" s="405"/>
      <c r="N102" s="405"/>
    </row>
    <row r="103" spans="1:6" ht="12.75">
      <c r="A103" s="459" t="s">
        <v>711</v>
      </c>
      <c r="B103" s="445" t="s">
        <v>712</v>
      </c>
      <c r="C103" s="447">
        <v>365</v>
      </c>
      <c r="D103" s="447">
        <v>270</v>
      </c>
      <c r="E103" s="447">
        <v>223</v>
      </c>
      <c r="F103" s="450">
        <f>C103+D103-E103</f>
        <v>412</v>
      </c>
    </row>
    <row r="104" spans="1:6" ht="12.75">
      <c r="A104" s="459" t="s">
        <v>713</v>
      </c>
      <c r="B104" s="445" t="s">
        <v>714</v>
      </c>
      <c r="C104" s="447">
        <v>0</v>
      </c>
      <c r="D104" s="447">
        <v>0</v>
      </c>
      <c r="E104" s="447">
        <v>0</v>
      </c>
      <c r="F104" s="450">
        <f>C104+D104-E104</f>
        <v>0</v>
      </c>
    </row>
    <row r="105" spans="1:16" ht="12.75">
      <c r="A105" s="460" t="s">
        <v>715</v>
      </c>
      <c r="B105" s="448" t="s">
        <v>716</v>
      </c>
      <c r="C105" s="449">
        <f>SUM(C102:C104)</f>
        <v>365</v>
      </c>
      <c r="D105" s="449">
        <f>SUM(D102:D104)</f>
        <v>270</v>
      </c>
      <c r="E105" s="449">
        <f>SUM(E102:E104)</f>
        <v>223</v>
      </c>
      <c r="F105" s="449">
        <f>SUM(F102:F104)</f>
        <v>412</v>
      </c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</row>
    <row r="106" spans="1:27" ht="12">
      <c r="A106" s="461" t="s">
        <v>717</v>
      </c>
      <c r="B106" s="461"/>
      <c r="C106" s="431"/>
      <c r="D106" s="431"/>
      <c r="E106" s="431"/>
      <c r="F106" s="40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</row>
    <row r="107" spans="1:27" ht="24" customHeight="1">
      <c r="A107" s="518" t="s">
        <v>718</v>
      </c>
      <c r="B107" s="518"/>
      <c r="C107" s="518"/>
      <c r="D107" s="518"/>
      <c r="E107" s="518"/>
      <c r="F107" s="432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</row>
    <row r="108" spans="1:6" ht="12">
      <c r="A108" s="462"/>
      <c r="B108" s="462"/>
      <c r="C108" s="462"/>
      <c r="D108" s="462"/>
      <c r="E108" s="463"/>
      <c r="F108" s="462"/>
    </row>
    <row r="109" spans="1:6" ht="12.75">
      <c r="A109" s="462"/>
      <c r="B109" s="228" t="s">
        <v>867</v>
      </c>
      <c r="C109" s="194"/>
      <c r="D109" s="229"/>
      <c r="E109" s="228" t="s">
        <v>868</v>
      </c>
      <c r="F109" s="116"/>
    </row>
    <row r="110" spans="1:6" ht="12.75">
      <c r="A110" s="462"/>
      <c r="B110" s="494" t="s">
        <v>870</v>
      </c>
      <c r="C110" s="494"/>
      <c r="D110" s="494"/>
      <c r="E110" s="499" t="s">
        <v>869</v>
      </c>
      <c r="F110" s="499"/>
    </row>
    <row r="111" spans="1:6" ht="12">
      <c r="A111" s="462"/>
      <c r="B111" s="462"/>
      <c r="C111" s="462"/>
      <c r="D111" s="462"/>
      <c r="E111" s="462"/>
      <c r="F111" s="462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F91:F95 F53:F55 C53:D55 C57:D65">
      <formula1>0</formula1>
      <formula2>9999999999999990</formula2>
    </dataValidation>
  </dataValidations>
  <printOptions horizontalCentered="1"/>
  <pageMargins left="0.2362204724409449" right="0.2362204724409449" top="0.2" bottom="0.3937007874015748" header="0.5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719</v>
      </c>
    </row>
    <row r="2" spans="1:10" ht="12.75" customHeight="1">
      <c r="A2" s="528" t="s">
        <v>845</v>
      </c>
      <c r="B2" s="528"/>
      <c r="C2" s="528"/>
      <c r="D2" s="528"/>
      <c r="E2" s="528"/>
      <c r="F2" s="528"/>
      <c r="G2" s="528"/>
      <c r="H2" s="528"/>
      <c r="I2" s="528"/>
      <c r="J2" s="48"/>
    </row>
    <row r="3" spans="1:10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48"/>
    </row>
    <row r="4" spans="1:10" ht="24" customHeight="1">
      <c r="A4" s="530" t="s">
        <v>843</v>
      </c>
      <c r="B4" s="530"/>
      <c r="C4" s="530"/>
      <c r="D4" s="49"/>
      <c r="E4" s="49"/>
      <c r="F4" s="49"/>
      <c r="G4" s="49"/>
      <c r="H4" s="49"/>
      <c r="I4" s="50" t="s">
        <v>865</v>
      </c>
      <c r="J4" s="49"/>
    </row>
    <row r="5" spans="1:10" ht="12.75">
      <c r="A5" s="51" t="s">
        <v>873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720</v>
      </c>
    </row>
    <row r="7" spans="1:9" s="292" customFormat="1" ht="12">
      <c r="A7" s="524" t="s">
        <v>458</v>
      </c>
      <c r="B7" s="287"/>
      <c r="C7" s="288" t="s">
        <v>721</v>
      </c>
      <c r="D7" s="289"/>
      <c r="E7" s="290"/>
      <c r="F7" s="291" t="s">
        <v>722</v>
      </c>
      <c r="G7" s="291"/>
      <c r="H7" s="291"/>
      <c r="I7" s="291"/>
    </row>
    <row r="8" spans="1:9" s="292" customFormat="1" ht="21.75" customHeight="1">
      <c r="A8" s="525"/>
      <c r="B8" s="293" t="s">
        <v>4</v>
      </c>
      <c r="C8" s="524" t="s">
        <v>723</v>
      </c>
      <c r="D8" s="524" t="s">
        <v>724</v>
      </c>
      <c r="E8" s="524" t="s">
        <v>725</v>
      </c>
      <c r="F8" s="524" t="s">
        <v>726</v>
      </c>
      <c r="G8" s="294" t="s">
        <v>727</v>
      </c>
      <c r="H8" s="294"/>
      <c r="I8" s="531" t="s">
        <v>728</v>
      </c>
    </row>
    <row r="9" spans="1:9" s="292" customFormat="1" ht="30.75" customHeight="1">
      <c r="A9" s="526"/>
      <c r="B9" s="295"/>
      <c r="C9" s="526"/>
      <c r="D9" s="526"/>
      <c r="E9" s="526"/>
      <c r="F9" s="526"/>
      <c r="G9" s="296" t="s">
        <v>469</v>
      </c>
      <c r="H9" s="296" t="s">
        <v>470</v>
      </c>
      <c r="I9" s="532"/>
    </row>
    <row r="10" spans="1:9" s="300" customFormat="1" ht="11.25">
      <c r="A10" s="297" t="s">
        <v>10</v>
      </c>
      <c r="B10" s="298" t="s">
        <v>11</v>
      </c>
      <c r="C10" s="299">
        <v>1</v>
      </c>
      <c r="D10" s="299">
        <v>2</v>
      </c>
      <c r="E10" s="299">
        <v>3</v>
      </c>
      <c r="F10" s="297">
        <v>4</v>
      </c>
      <c r="G10" s="297">
        <v>5</v>
      </c>
      <c r="H10" s="297">
        <v>6</v>
      </c>
      <c r="I10" s="297">
        <v>7</v>
      </c>
    </row>
    <row r="11" spans="1:9" s="57" customFormat="1" ht="12.75">
      <c r="A11" s="301" t="s">
        <v>729</v>
      </c>
      <c r="B11" s="302"/>
      <c r="C11" s="303"/>
      <c r="D11" s="303"/>
      <c r="E11" s="303"/>
      <c r="F11" s="303"/>
      <c r="G11" s="303"/>
      <c r="H11" s="303"/>
      <c r="I11" s="303"/>
    </row>
    <row r="12" spans="1:9" s="57" customFormat="1" ht="12.75">
      <c r="A12" s="301" t="s">
        <v>730</v>
      </c>
      <c r="B12" s="304" t="s">
        <v>731</v>
      </c>
      <c r="C12" s="305">
        <v>4469553</v>
      </c>
      <c r="D12" s="305">
        <v>0</v>
      </c>
      <c r="E12" s="305">
        <v>0</v>
      </c>
      <c r="F12" s="305">
        <v>16206</v>
      </c>
      <c r="G12" s="305">
        <v>16</v>
      </c>
      <c r="H12" s="305">
        <v>993</v>
      </c>
      <c r="I12" s="306">
        <f>F12+G12-H12</f>
        <v>15229</v>
      </c>
    </row>
    <row r="13" spans="1:9" s="57" customFormat="1" ht="12.75">
      <c r="A13" s="301" t="s">
        <v>732</v>
      </c>
      <c r="B13" s="304" t="s">
        <v>733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6">
        <f>F13+G13-H13</f>
        <v>0</v>
      </c>
    </row>
    <row r="14" spans="1:9" s="57" customFormat="1" ht="12.75">
      <c r="A14" s="301" t="s">
        <v>533</v>
      </c>
      <c r="B14" s="304" t="s">
        <v>734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6">
        <f>F14+G14-H14</f>
        <v>0</v>
      </c>
    </row>
    <row r="15" spans="1:9" s="57" customFormat="1" ht="12.75">
      <c r="A15" s="301" t="s">
        <v>735</v>
      </c>
      <c r="B15" s="304" t="s">
        <v>736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6">
        <f>F15+G15-H15</f>
        <v>0</v>
      </c>
    </row>
    <row r="16" spans="1:9" s="57" customFormat="1" ht="12.75">
      <c r="A16" s="301" t="s">
        <v>74</v>
      </c>
      <c r="B16" s="304" t="s">
        <v>737</v>
      </c>
      <c r="C16" s="305">
        <v>70</v>
      </c>
      <c r="D16" s="305">
        <v>0</v>
      </c>
      <c r="E16" s="305">
        <v>0</v>
      </c>
      <c r="F16" s="305">
        <v>2</v>
      </c>
      <c r="G16" s="305">
        <v>0</v>
      </c>
      <c r="H16" s="305">
        <v>0</v>
      </c>
      <c r="I16" s="306">
        <f>F16+G16-H16</f>
        <v>2</v>
      </c>
    </row>
    <row r="17" spans="1:9" s="57" customFormat="1" ht="12.75">
      <c r="A17" s="308" t="s">
        <v>501</v>
      </c>
      <c r="B17" s="309" t="s">
        <v>738</v>
      </c>
      <c r="C17" s="310">
        <f>SUM(C12:C16)</f>
        <v>4469623</v>
      </c>
      <c r="D17" s="310">
        <v>0</v>
      </c>
      <c r="E17" s="310">
        <v>0</v>
      </c>
      <c r="F17" s="310">
        <f>SUM(F12:F16)</f>
        <v>16208</v>
      </c>
      <c r="G17" s="310">
        <f>SUM(G12:G16)</f>
        <v>16</v>
      </c>
      <c r="H17" s="310">
        <f>SUM(H12:H16)</f>
        <v>993</v>
      </c>
      <c r="I17" s="310">
        <f>SUM(I12:I16)</f>
        <v>15231</v>
      </c>
    </row>
    <row r="18" spans="1:9" s="57" customFormat="1" ht="12.75">
      <c r="A18" s="301" t="s">
        <v>739</v>
      </c>
      <c r="B18" s="304"/>
      <c r="C18" s="306"/>
      <c r="D18" s="306"/>
      <c r="E18" s="306"/>
      <c r="F18" s="306"/>
      <c r="G18" s="306"/>
      <c r="H18" s="306"/>
      <c r="I18" s="306"/>
    </row>
    <row r="19" spans="1:16" s="57" customFormat="1" ht="12.75">
      <c r="A19" s="301" t="s">
        <v>730</v>
      </c>
      <c r="B19" s="304" t="s">
        <v>740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6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1" t="s">
        <v>741</v>
      </c>
      <c r="B20" s="304" t="s">
        <v>742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6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1" t="s">
        <v>743</v>
      </c>
      <c r="B21" s="304" t="s">
        <v>744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6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1" t="s">
        <v>745</v>
      </c>
      <c r="B22" s="304" t="s">
        <v>746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6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1" t="s">
        <v>747</v>
      </c>
      <c r="B23" s="304" t="s">
        <v>748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6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1" t="s">
        <v>749</v>
      </c>
      <c r="B24" s="304" t="s">
        <v>750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6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1" t="s">
        <v>751</v>
      </c>
      <c r="B25" s="312" t="s">
        <v>752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6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8" t="s">
        <v>518</v>
      </c>
      <c r="B26" s="309" t="s">
        <v>753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7" t="s">
        <v>754</v>
      </c>
      <c r="B27" s="527"/>
      <c r="C27" s="527"/>
      <c r="D27" s="527"/>
      <c r="E27" s="527"/>
      <c r="F27" s="527"/>
      <c r="G27" s="527"/>
      <c r="H27" s="527"/>
      <c r="I27" s="527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8" t="s">
        <v>867</v>
      </c>
      <c r="D29" s="194"/>
      <c r="E29" s="229"/>
      <c r="F29" s="228" t="s">
        <v>868</v>
      </c>
      <c r="G29" s="116"/>
      <c r="H29" s="59"/>
      <c r="I29" s="59"/>
    </row>
    <row r="30" spans="1:9" s="57" customFormat="1" ht="12.75">
      <c r="A30" s="46"/>
      <c r="B30" s="46"/>
      <c r="C30" s="494" t="s">
        <v>870</v>
      </c>
      <c r="D30" s="494"/>
      <c r="E30" s="494"/>
      <c r="F30" s="499" t="s">
        <v>869</v>
      </c>
      <c r="G30" s="49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755</v>
      </c>
    </row>
    <row r="2" spans="1:6" ht="12.75" customHeight="1">
      <c r="A2" s="534" t="s">
        <v>846</v>
      </c>
      <c r="B2" s="534"/>
      <c r="C2" s="534"/>
      <c r="D2" s="534"/>
      <c r="E2" s="534"/>
      <c r="F2" s="534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3" t="s">
        <v>843</v>
      </c>
      <c r="B5" s="533"/>
      <c r="C5" s="533"/>
      <c r="D5" s="533"/>
      <c r="F5" s="484" t="s">
        <v>865</v>
      </c>
    </row>
    <row r="6" spans="1:5" ht="15" customHeight="1">
      <c r="A6" s="68" t="s">
        <v>876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271</v>
      </c>
    </row>
    <row r="8" spans="1:6" s="315" customFormat="1" ht="57.75" customHeight="1">
      <c r="A8" s="313" t="s">
        <v>756</v>
      </c>
      <c r="B8" s="85" t="s">
        <v>4</v>
      </c>
      <c r="C8" s="314" t="s">
        <v>757</v>
      </c>
      <c r="D8" s="314" t="s">
        <v>758</v>
      </c>
      <c r="E8" s="314" t="s">
        <v>759</v>
      </c>
      <c r="F8" s="314" t="s">
        <v>760</v>
      </c>
    </row>
    <row r="9" spans="1:6" s="318" customFormat="1" ht="11.25">
      <c r="A9" s="316" t="s">
        <v>10</v>
      </c>
      <c r="B9" s="317" t="s">
        <v>11</v>
      </c>
      <c r="C9" s="316">
        <v>1</v>
      </c>
      <c r="D9" s="316">
        <v>2</v>
      </c>
      <c r="E9" s="316">
        <v>3</v>
      </c>
      <c r="F9" s="316">
        <v>4</v>
      </c>
    </row>
    <row r="10" spans="1:6" ht="14.25" customHeight="1">
      <c r="A10" s="76" t="s">
        <v>761</v>
      </c>
      <c r="B10" s="319"/>
      <c r="C10" s="320"/>
      <c r="D10" s="320"/>
      <c r="E10" s="320"/>
      <c r="F10" s="320"/>
    </row>
    <row r="11" spans="1:6" s="79" customFormat="1" ht="18" customHeight="1">
      <c r="A11" s="78" t="s">
        <v>762</v>
      </c>
      <c r="B11" s="321"/>
      <c r="C11" s="321"/>
      <c r="D11" s="321"/>
      <c r="E11" s="321"/>
      <c r="F11" s="321"/>
    </row>
    <row r="12" spans="1:6" s="79" customFormat="1" ht="33" customHeight="1">
      <c r="A12" s="78" t="s">
        <v>847</v>
      </c>
      <c r="B12" s="322"/>
      <c r="C12" s="80">
        <v>0</v>
      </c>
      <c r="D12" s="81">
        <v>64.53</v>
      </c>
      <c r="E12" s="80">
        <v>0</v>
      </c>
      <c r="F12" s="82">
        <f>C12-E12</f>
        <v>0</v>
      </c>
    </row>
    <row r="13" spans="1:6" s="79" customFormat="1" ht="28.5">
      <c r="A13" s="78" t="s">
        <v>848</v>
      </c>
      <c r="B13" s="322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849</v>
      </c>
      <c r="B14" s="322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850</v>
      </c>
      <c r="B15" s="322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851</v>
      </c>
      <c r="B16" s="322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501</v>
      </c>
      <c r="B17" s="323" t="s">
        <v>763</v>
      </c>
      <c r="C17" s="86">
        <f>SUM(C12:C16)</f>
        <v>0</v>
      </c>
      <c r="D17" s="87" t="s">
        <v>764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765</v>
      </c>
      <c r="B18" s="321"/>
      <c r="C18" s="89"/>
      <c r="D18" s="90"/>
      <c r="E18" s="89"/>
      <c r="F18" s="91"/>
    </row>
    <row r="19" spans="1:6" s="79" customFormat="1" ht="14.25">
      <c r="A19" s="78" t="s">
        <v>477</v>
      </c>
      <c r="B19" s="321"/>
      <c r="C19" s="92"/>
      <c r="D19" s="93"/>
      <c r="E19" s="92"/>
      <c r="F19" s="82"/>
    </row>
    <row r="20" spans="1:6" s="79" customFormat="1" ht="14.25">
      <c r="A20" s="78" t="s">
        <v>480</v>
      </c>
      <c r="B20" s="321"/>
      <c r="C20" s="92"/>
      <c r="D20" s="93"/>
      <c r="E20" s="92"/>
      <c r="F20" s="82"/>
    </row>
    <row r="21" spans="1:6" s="79" customFormat="1" ht="14.25">
      <c r="A21" s="78" t="s">
        <v>483</v>
      </c>
      <c r="B21" s="321"/>
      <c r="C21" s="92"/>
      <c r="D21" s="93"/>
      <c r="E21" s="92"/>
      <c r="F21" s="82"/>
    </row>
    <row r="22" spans="1:6" s="75" customFormat="1" ht="15" customHeight="1">
      <c r="A22" s="94" t="s">
        <v>518</v>
      </c>
      <c r="B22" s="323" t="s">
        <v>766</v>
      </c>
      <c r="C22" s="95">
        <f>SUM(C19:C21)</f>
        <v>0</v>
      </c>
      <c r="D22" s="96" t="s">
        <v>764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767</v>
      </c>
      <c r="B23" s="320"/>
      <c r="C23" s="98"/>
      <c r="D23" s="99"/>
      <c r="E23" s="98"/>
      <c r="F23" s="100"/>
    </row>
    <row r="24" spans="1:6" s="79" customFormat="1" ht="28.5">
      <c r="A24" s="83" t="s">
        <v>852</v>
      </c>
      <c r="B24" s="322"/>
      <c r="C24" s="80">
        <v>11633</v>
      </c>
      <c r="D24" s="81">
        <v>30.91</v>
      </c>
      <c r="E24" s="80">
        <f>C24</f>
        <v>11633</v>
      </c>
      <c r="F24" s="101">
        <v>0</v>
      </c>
    </row>
    <row r="25" spans="1:6" s="79" customFormat="1" ht="28.5">
      <c r="A25" s="83" t="s">
        <v>853</v>
      </c>
      <c r="B25" s="322"/>
      <c r="C25" s="80">
        <v>571</v>
      </c>
      <c r="D25" s="81">
        <v>26.88</v>
      </c>
      <c r="E25" s="80">
        <v>0</v>
      </c>
      <c r="F25" s="101">
        <f>C25</f>
        <v>571</v>
      </c>
    </row>
    <row r="26" spans="1:6" s="79" customFormat="1" ht="28.5">
      <c r="A26" s="83" t="s">
        <v>854</v>
      </c>
      <c r="B26" s="322"/>
      <c r="C26" s="80">
        <v>2238</v>
      </c>
      <c r="D26" s="81">
        <v>49.99</v>
      </c>
      <c r="E26" s="80">
        <f>C26</f>
        <v>2238</v>
      </c>
      <c r="F26" s="101">
        <v>0</v>
      </c>
    </row>
    <row r="27" spans="1:6" s="79" customFormat="1" ht="28.5">
      <c r="A27" s="83" t="s">
        <v>855</v>
      </c>
      <c r="B27" s="322"/>
      <c r="C27" s="80">
        <v>273</v>
      </c>
      <c r="D27" s="81">
        <v>24.2</v>
      </c>
      <c r="E27" s="80">
        <v>0</v>
      </c>
      <c r="F27" s="101">
        <f>C27</f>
        <v>273</v>
      </c>
    </row>
    <row r="28" spans="1:6" s="79" customFormat="1" ht="28.5">
      <c r="A28" s="83" t="s">
        <v>856</v>
      </c>
      <c r="B28" s="322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538</v>
      </c>
      <c r="B29" s="323" t="s">
        <v>768</v>
      </c>
      <c r="C29" s="86">
        <f>SUM(C24:C28)</f>
        <v>14715</v>
      </c>
      <c r="D29" s="87" t="s">
        <v>764</v>
      </c>
      <c r="E29" s="86">
        <f>SUM(E24:E28)</f>
        <v>13871</v>
      </c>
      <c r="F29" s="86">
        <f>SUM(F24:F28)</f>
        <v>844</v>
      </c>
    </row>
    <row r="30" spans="1:6" ht="18.75" customHeight="1">
      <c r="A30" s="77" t="s">
        <v>769</v>
      </c>
      <c r="B30" s="320"/>
      <c r="C30" s="98"/>
      <c r="D30" s="99"/>
      <c r="E30" s="98"/>
      <c r="F30" s="100"/>
    </row>
    <row r="31" spans="1:6" s="79" customFormat="1" ht="28.5">
      <c r="A31" s="83" t="s">
        <v>858</v>
      </c>
      <c r="B31" s="322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859</v>
      </c>
      <c r="B32" s="324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860</v>
      </c>
      <c r="B33" s="324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861</v>
      </c>
      <c r="B34" s="324"/>
      <c r="C34" s="92">
        <v>492</v>
      </c>
      <c r="D34" s="93">
        <v>8.28</v>
      </c>
      <c r="E34" s="92">
        <f>C34</f>
        <v>492</v>
      </c>
      <c r="F34" s="82">
        <v>0</v>
      </c>
    </row>
    <row r="35" spans="1:6" s="88" customFormat="1" ht="15.75" customHeight="1">
      <c r="A35" s="102" t="s">
        <v>770</v>
      </c>
      <c r="B35" s="323" t="s">
        <v>771</v>
      </c>
      <c r="C35" s="86">
        <f>SUM(C31:C34)</f>
        <v>516</v>
      </c>
      <c r="D35" s="87" t="s">
        <v>764</v>
      </c>
      <c r="E35" s="86">
        <f>SUM(E31:E34)</f>
        <v>492</v>
      </c>
      <c r="F35" s="105">
        <f>SUM(F31:F34)</f>
        <v>24</v>
      </c>
    </row>
    <row r="36" spans="1:6" s="75" customFormat="1" ht="20.25" customHeight="1">
      <c r="A36" s="76" t="s">
        <v>772</v>
      </c>
      <c r="B36" s="323" t="s">
        <v>773</v>
      </c>
      <c r="C36" s="86">
        <f>SUM(C29+C35)</f>
        <v>15231</v>
      </c>
      <c r="D36" s="87" t="s">
        <v>764</v>
      </c>
      <c r="E36" s="86">
        <f>E35+E29+E22+E17</f>
        <v>14363</v>
      </c>
      <c r="F36" s="106">
        <f>F35+F29+F22+F17</f>
        <v>868</v>
      </c>
    </row>
    <row r="37" spans="1:6" ht="15" customHeight="1">
      <c r="A37" s="76" t="s">
        <v>774</v>
      </c>
      <c r="B37" s="319"/>
      <c r="C37" s="98"/>
      <c r="D37" s="99"/>
      <c r="E37" s="98"/>
      <c r="F37" s="100"/>
    </row>
    <row r="38" spans="1:6" s="79" customFormat="1" ht="14.25" customHeight="1">
      <c r="A38" s="78" t="s">
        <v>762</v>
      </c>
      <c r="B38" s="321"/>
      <c r="C38" s="89"/>
      <c r="D38" s="90"/>
      <c r="E38" s="89"/>
      <c r="F38" s="91"/>
    </row>
    <row r="39" spans="1:6" s="79" customFormat="1" ht="14.25">
      <c r="A39" s="78" t="s">
        <v>775</v>
      </c>
      <c r="B39" s="321"/>
      <c r="C39" s="92"/>
      <c r="D39" s="93"/>
      <c r="E39" s="92"/>
      <c r="F39" s="82"/>
    </row>
    <row r="40" spans="1:6" s="79" customFormat="1" ht="14.25">
      <c r="A40" s="78" t="s">
        <v>776</v>
      </c>
      <c r="B40" s="321"/>
      <c r="C40" s="92"/>
      <c r="D40" s="93"/>
      <c r="E40" s="92"/>
      <c r="F40" s="82"/>
    </row>
    <row r="41" spans="1:6" s="79" customFormat="1" ht="12" customHeight="1">
      <c r="A41" s="78" t="s">
        <v>483</v>
      </c>
      <c r="B41" s="321"/>
      <c r="C41" s="92"/>
      <c r="D41" s="107"/>
      <c r="E41" s="92"/>
      <c r="F41" s="82"/>
    </row>
    <row r="42" spans="1:6" s="75" customFormat="1" ht="15" customHeight="1">
      <c r="A42" s="94" t="s">
        <v>501</v>
      </c>
      <c r="B42" s="323" t="s">
        <v>777</v>
      </c>
      <c r="C42" s="95">
        <f>SUM(C39:C41)</f>
        <v>0</v>
      </c>
      <c r="D42" s="96" t="s">
        <v>764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765</v>
      </c>
      <c r="B43" s="321"/>
      <c r="C43" s="89"/>
      <c r="D43" s="108"/>
      <c r="E43" s="89"/>
      <c r="F43" s="91"/>
    </row>
    <row r="44" spans="1:6" s="79" customFormat="1" ht="14.25">
      <c r="A44" s="78" t="s">
        <v>477</v>
      </c>
      <c r="B44" s="321"/>
      <c r="C44" s="92"/>
      <c r="D44" s="107"/>
      <c r="E44" s="92"/>
      <c r="F44" s="82"/>
    </row>
    <row r="45" spans="1:6" s="79" customFormat="1" ht="14.25">
      <c r="A45" s="78" t="s">
        <v>480</v>
      </c>
      <c r="B45" s="321"/>
      <c r="C45" s="92"/>
      <c r="D45" s="107"/>
      <c r="E45" s="92"/>
      <c r="F45" s="82"/>
    </row>
    <row r="46" spans="1:6" s="79" customFormat="1" ht="14.25">
      <c r="A46" s="78" t="s">
        <v>483</v>
      </c>
      <c r="B46" s="321"/>
      <c r="C46" s="92"/>
      <c r="D46" s="107"/>
      <c r="E46" s="92"/>
      <c r="F46" s="82"/>
    </row>
    <row r="47" spans="1:6" s="75" customFormat="1" ht="11.25" customHeight="1">
      <c r="A47" s="94" t="s">
        <v>518</v>
      </c>
      <c r="B47" s="323" t="s">
        <v>778</v>
      </c>
      <c r="C47" s="95">
        <f>SUM(C44:C46)</f>
        <v>0</v>
      </c>
      <c r="D47" s="96" t="s">
        <v>764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767</v>
      </c>
      <c r="B48" s="321"/>
      <c r="C48" s="89"/>
      <c r="D48" s="108"/>
      <c r="E48" s="89"/>
      <c r="F48" s="91"/>
    </row>
    <row r="49" spans="1:6" s="79" customFormat="1" ht="14.25">
      <c r="A49" s="78" t="s">
        <v>477</v>
      </c>
      <c r="B49" s="321"/>
      <c r="C49" s="92"/>
      <c r="D49" s="107"/>
      <c r="E49" s="92"/>
      <c r="F49" s="82"/>
    </row>
    <row r="50" spans="1:6" s="79" customFormat="1" ht="14.25">
      <c r="A50" s="78" t="s">
        <v>480</v>
      </c>
      <c r="B50" s="321"/>
      <c r="C50" s="92"/>
      <c r="D50" s="107"/>
      <c r="E50" s="92"/>
      <c r="F50" s="82"/>
    </row>
    <row r="51" spans="1:6" s="79" customFormat="1" ht="14.25">
      <c r="A51" s="78" t="s">
        <v>483</v>
      </c>
      <c r="B51" s="321"/>
      <c r="C51" s="92"/>
      <c r="D51" s="107"/>
      <c r="E51" s="92"/>
      <c r="F51" s="82"/>
    </row>
    <row r="52" spans="1:6" s="75" customFormat="1" ht="13.5" customHeight="1">
      <c r="A52" s="94" t="s">
        <v>538</v>
      </c>
      <c r="B52" s="323" t="s">
        <v>779</v>
      </c>
      <c r="C52" s="109">
        <f>SUM(C49:C51)</f>
        <v>0</v>
      </c>
      <c r="D52" s="96" t="s">
        <v>764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769</v>
      </c>
      <c r="B53" s="321"/>
      <c r="C53" s="89"/>
      <c r="D53" s="108"/>
      <c r="E53" s="89"/>
      <c r="F53" s="91"/>
    </row>
    <row r="54" spans="1:6" s="79" customFormat="1" ht="14.25">
      <c r="A54" s="78" t="s">
        <v>477</v>
      </c>
      <c r="B54" s="321"/>
      <c r="C54" s="92"/>
      <c r="D54" s="107"/>
      <c r="E54" s="92"/>
      <c r="F54" s="82"/>
    </row>
    <row r="55" spans="1:6" s="79" customFormat="1" ht="14.25">
      <c r="A55" s="78" t="s">
        <v>480</v>
      </c>
      <c r="B55" s="321"/>
      <c r="C55" s="92"/>
      <c r="D55" s="107"/>
      <c r="E55" s="92"/>
      <c r="F55" s="82"/>
    </row>
    <row r="56" spans="1:6" s="79" customFormat="1" ht="14.25">
      <c r="A56" s="78" t="s">
        <v>483</v>
      </c>
      <c r="B56" s="321"/>
      <c r="C56" s="92"/>
      <c r="D56" s="107"/>
      <c r="E56" s="92"/>
      <c r="F56" s="82"/>
    </row>
    <row r="57" spans="1:6" s="75" customFormat="1" ht="17.25" customHeight="1">
      <c r="A57" s="94" t="s">
        <v>770</v>
      </c>
      <c r="B57" s="323" t="s">
        <v>780</v>
      </c>
      <c r="C57" s="95">
        <f>SUM(C54:C56)</f>
        <v>0</v>
      </c>
      <c r="D57" s="96" t="s">
        <v>764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781</v>
      </c>
      <c r="B58" s="323" t="s">
        <v>782</v>
      </c>
      <c r="C58" s="95">
        <f>C57+C52+C47+C42</f>
        <v>0</v>
      </c>
      <c r="D58" s="96" t="s">
        <v>764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8" t="s">
        <v>867</v>
      </c>
      <c r="C61" s="194"/>
      <c r="D61" s="229"/>
      <c r="E61" s="228" t="s">
        <v>868</v>
      </c>
      <c r="F61" s="116"/>
    </row>
    <row r="62" spans="2:6" s="79" customFormat="1" ht="14.25">
      <c r="B62" s="494" t="s">
        <v>870</v>
      </c>
      <c r="C62" s="494"/>
      <c r="D62" s="494"/>
      <c r="E62" s="499" t="s">
        <v>869</v>
      </c>
      <c r="F62" s="499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2010-04-22T08:37:34Z</cp:lastPrinted>
  <dcterms:created xsi:type="dcterms:W3CDTF">2005-11-21T10:10:36Z</dcterms:created>
  <dcterms:modified xsi:type="dcterms:W3CDTF">2010-04-27T10:55:29Z</dcterms:modified>
  <cp:category/>
  <cp:version/>
  <cp:contentType/>
  <cp:contentStatus/>
</cp:coreProperties>
</file>