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310" tabRatio="601" firstSheet="7" activeTab="17"/>
  </bookViews>
  <sheets>
    <sheet name="balans" sheetId="1" r:id="rId1"/>
    <sheet name="dohodi" sheetId="2" r:id="rId2"/>
    <sheet name="kapital" sheetId="3" r:id="rId3"/>
    <sheet name="par.potok" sheetId="4" r:id="rId4"/>
    <sheet name="pril.3" sheetId="5" r:id="rId5"/>
    <sheet name="pril.4" sheetId="6" r:id="rId6"/>
    <sheet name="pril.5" sheetId="7" r:id="rId7"/>
    <sheet name="pril.6" sheetId="8" r:id="rId8"/>
    <sheet name="pril.7" sheetId="9" r:id="rId9"/>
    <sheet name="pril.8" sheetId="10" r:id="rId10"/>
    <sheet name="pril.10" sheetId="11" r:id="rId11"/>
    <sheet name="pril.10a" sheetId="12" r:id="rId12"/>
    <sheet name="pril.11" sheetId="13" r:id="rId13"/>
    <sheet name="pril.12" sheetId="14" r:id="rId14"/>
    <sheet name="pril.13" sheetId="15" r:id="rId15"/>
    <sheet name="pril.14" sheetId="16" r:id="rId16"/>
    <sheet name="pril.15" sheetId="17" r:id="rId17"/>
    <sheet name="pril.16" sheetId="18" r:id="rId18"/>
    <sheet name="pril.17" sheetId="19" r:id="rId19"/>
    <sheet name="pril.18" sheetId="20" r:id="rId20"/>
  </sheets>
  <definedNames/>
  <calcPr fullCalcOnLoad="1"/>
</workbook>
</file>

<file path=xl/sharedStrings.xml><?xml version="1.0" encoding="utf-8"?>
<sst xmlns="http://schemas.openxmlformats.org/spreadsheetml/2006/main" count="435" uniqueCount="331">
  <si>
    <t>Бележки</t>
  </si>
  <si>
    <t>НА "ЗАХАРНИ ЗАВОДИ" АД ГР. ГОРНА ОРЯХОВИЦА</t>
  </si>
  <si>
    <t>ИЗП.ДИРЕКТОР: __________</t>
  </si>
  <si>
    <t>Раздели и статии</t>
  </si>
  <si>
    <t>в хил.лв</t>
  </si>
  <si>
    <t>Нетекущи активи</t>
  </si>
  <si>
    <t>Имоти, машини, съоръжения и оборудване</t>
  </si>
  <si>
    <t>Нематериални активи</t>
  </si>
  <si>
    <t>Финансови активи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</si>
  <si>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</si>
  <si>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</si>
  <si>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</si>
  <si>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</si>
  <si>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активи</t>
  </si>
  <si>
    <t>Пари и парични еквиваленти</t>
  </si>
  <si>
    <t>Разходи за бъдещи периоди</t>
  </si>
  <si>
    <t>Общо текущи активи</t>
  </si>
  <si>
    <t>Общо активи</t>
  </si>
  <si>
    <t>Текущи пасиви</t>
  </si>
  <si>
    <t>Търговски и други задължения</t>
  </si>
  <si>
    <t>Провизии за потенциални задължения</t>
  </si>
  <si>
    <t>Данъчни пасиви</t>
  </si>
  <si>
    <t>Приходи за бъдещи периоди и финансирания</t>
  </si>
  <si>
    <t>Общо текущи пасиви</t>
  </si>
  <si>
    <t>Нетекущи пасиви</t>
  </si>
  <si>
    <t>Нетен оборотен капитал</t>
  </si>
  <si>
    <t>Нетни активи</t>
  </si>
  <si>
    <t>Капитал</t>
  </si>
  <si>
    <t>Основен капитал</t>
  </si>
  <si>
    <t>Резерви</t>
  </si>
  <si>
    <t>Неразпределена печалба (загуба)</t>
  </si>
  <si>
    <t>Печалба от отчетната година</t>
  </si>
  <si>
    <t>Общо капитал:</t>
  </si>
  <si>
    <t>Общо собствен капитал и пасиви</t>
  </si>
  <si>
    <t xml:space="preserve">                                       /В.Ралева/</t>
  </si>
  <si>
    <t>СЪСТАВИТЕЛ:_________</t>
  </si>
  <si>
    <t xml:space="preserve"> </t>
  </si>
  <si>
    <t>/инж.Ст.Шубеков/</t>
  </si>
  <si>
    <t>в х.лв</t>
  </si>
  <si>
    <t>Приходи</t>
  </si>
  <si>
    <t>Промени в наличностите на готова
продукция и незавършено производство</t>
  </si>
  <si>
    <t>Суровини, материали и консумативи</t>
  </si>
  <si>
    <t>Разходи за външни услуги</t>
  </si>
  <si>
    <t>Разходи за персонала</t>
  </si>
  <si>
    <t>Разходи за амортизация</t>
  </si>
  <si>
    <t>Други оперативни разходи за дейност
(включ. бал.ст/ст продадени активи)</t>
  </si>
  <si>
    <t>Общо оперативни разходи за дейността</t>
  </si>
  <si>
    <t>Резултат (печалба) от оператив.дейност</t>
  </si>
  <si>
    <t>Финансови приходи/разходи</t>
  </si>
  <si>
    <t>Разходи за данъци от обичайната дейност</t>
  </si>
  <si>
    <t>Печалба от обичайната дейност</t>
  </si>
  <si>
    <t>Извънредни статии</t>
  </si>
  <si>
    <t>Разходи за данъци на приходи и 
разходи извън обичайната дейност</t>
  </si>
  <si>
    <t>Балансова (нетна) печалба</t>
  </si>
  <si>
    <t xml:space="preserve">        ИЗП.ДИРЕКТОР: __________</t>
  </si>
  <si>
    <t xml:space="preserve">                           /В.Ралева/</t>
  </si>
  <si>
    <t>ПОКАЗАТЕЛИ</t>
  </si>
  <si>
    <t>Основен</t>
  </si>
  <si>
    <t>Резерв</t>
  </si>
  <si>
    <t>Общи</t>
  </si>
  <si>
    <t>Други</t>
  </si>
  <si>
    <t>Натрупана</t>
  </si>
  <si>
    <t>Общо</t>
  </si>
  <si>
    <t>капитал</t>
  </si>
  <si>
    <t>от послед-</t>
  </si>
  <si>
    <t>резерви</t>
  </si>
  <si>
    <t>печалба</t>
  </si>
  <si>
    <t>ващи оценки</t>
  </si>
  <si>
    <t>(загуба)</t>
  </si>
  <si>
    <t>на активи</t>
  </si>
  <si>
    <t>и пасиви</t>
  </si>
  <si>
    <t>Нетна печалба за периода</t>
  </si>
  <si>
    <t>Разпределение на печалбата</t>
  </si>
  <si>
    <t>0</t>
  </si>
  <si>
    <t>в т.ч. дивиденти</t>
  </si>
  <si>
    <t>Кумулативен ефект от изменение 
в счетов.политика и корекции 
на фундаментални грешки</t>
  </si>
  <si>
    <t>Други изменения в собств.к-л</t>
  </si>
  <si>
    <t>Баланс към 31.12.2007 г.</t>
  </si>
  <si>
    <t>1849</t>
  </si>
  <si>
    <t>СЪСТАВИТЕЛ: ___________</t>
  </si>
  <si>
    <t xml:space="preserve">                              /В.Ралева/</t>
  </si>
  <si>
    <t>х.лв</t>
  </si>
  <si>
    <t>І. Парични потоци от оперативната дейност</t>
  </si>
  <si>
    <t>Входящи потоци</t>
  </si>
  <si>
    <t>Парични средства, получени от продажба на стоки</t>
  </si>
  <si>
    <t>Парични потоци, свързани с трудови възнаграждения</t>
  </si>
  <si>
    <t>Парични потоци от положителни валут.разлики</t>
  </si>
  <si>
    <t>Други парични потоци</t>
  </si>
  <si>
    <t>Изходящи потоци</t>
  </si>
  <si>
    <t>Парични плащания на доставчици</t>
  </si>
  <si>
    <t>Парични плащания на персонала</t>
  </si>
  <si>
    <t>Ефект от курсови разлики върху паричните наличности</t>
  </si>
  <si>
    <t>Платени данъци върху печалбата</t>
  </si>
  <si>
    <t xml:space="preserve">Други </t>
  </si>
  <si>
    <t>Парични наличности, получени от основ.дейност</t>
  </si>
  <si>
    <t>16523</t>
  </si>
  <si>
    <t>ІІ. Парични потоци от инвестиционна дейност</t>
  </si>
  <si>
    <t>-5443</t>
  </si>
  <si>
    <t>Покупка на машини, съоръжения, оборудване</t>
  </si>
  <si>
    <t>Покупка финансови активи</t>
  </si>
  <si>
    <t>Комисионни и др.подобни</t>
  </si>
  <si>
    <t>Парични наличности, получени от инвест.дейност</t>
  </si>
  <si>
    <t>ІІІ. Парични потоци от финансова дейност</t>
  </si>
  <si>
    <t>Получени заеми</t>
  </si>
  <si>
    <t>Получени лихви</t>
  </si>
  <si>
    <t>Изплатени заеми</t>
  </si>
  <si>
    <t>Изплатени лихви</t>
  </si>
  <si>
    <t>Платени лизингови вноски</t>
  </si>
  <si>
    <t>Парични наличности, получени от финан.дейност</t>
  </si>
  <si>
    <t>Нетно увеличение на парични средства и еквиваленти</t>
  </si>
  <si>
    <t>1513</t>
  </si>
  <si>
    <t>Парични наличности и еквиваленти в началото на год.</t>
  </si>
  <si>
    <t>СЪСТАВИТЕЛ:________                        ИЗП.ДИРЕКТОР: ___________</t>
  </si>
  <si>
    <t xml:space="preserve">                           /В.Ралева/                                                       /инж.Ст.Шубеков/</t>
  </si>
  <si>
    <t>Приложение 3</t>
  </si>
  <si>
    <t>СПРАВКА</t>
  </si>
  <si>
    <t>Показатели</t>
  </si>
  <si>
    <t>Отчетна стойност на
дълготрайните активи</t>
  </si>
  <si>
    <t>Последваща
оценка</t>
  </si>
  <si>
    <t>Преоценена
стойност
(4+5-6)</t>
  </si>
  <si>
    <t>Амортизация</t>
  </si>
  <si>
    <t>Преоценена
амортизация
в края на
периода 
(11+12-13)</t>
  </si>
  <si>
    <t>Балансова
стойност
в края на
периода
(7-14)</t>
  </si>
  <si>
    <t>в нача-
лото на
периода</t>
  </si>
  <si>
    <t>на постъ-
пилите
през
периода</t>
  </si>
  <si>
    <t>на излез-
лите през
периода</t>
  </si>
  <si>
    <t>в края на
периода
(1+2-3)</t>
  </si>
  <si>
    <t>увели-
чение</t>
  </si>
  <si>
    <t>нама-
ление</t>
  </si>
  <si>
    <t>в началото
на периода</t>
  </si>
  <si>
    <t>начислена
през
периода</t>
  </si>
  <si>
    <t>отписана
през
периода</t>
  </si>
  <si>
    <t>в края
на
периода
(8+9-10)</t>
  </si>
  <si>
    <t>увели
чение</t>
  </si>
  <si>
    <t>нама
ление</t>
  </si>
  <si>
    <t>а</t>
  </si>
  <si>
    <t>Дълготрайни
материални активи</t>
  </si>
  <si>
    <t>Земи (терени)</t>
  </si>
  <si>
    <t>Сгради и конструкции</t>
  </si>
  <si>
    <t>Машини и оборудване</t>
  </si>
  <si>
    <t>Съоръжения</t>
  </si>
  <si>
    <t>Транспортни средства</t>
  </si>
  <si>
    <t>Други дългатройни
материални активи</t>
  </si>
  <si>
    <t>Разходи за придобиване
на ДМА</t>
  </si>
  <si>
    <t>ОБЩО:</t>
  </si>
  <si>
    <t>Дългорайни немате-
риални активи</t>
  </si>
  <si>
    <t>Права върху собственост</t>
  </si>
  <si>
    <t>Програмни продукти</t>
  </si>
  <si>
    <t>Продукти от развойна
дейност</t>
  </si>
  <si>
    <t>Дръгу дългатрайни
нематериални активи</t>
  </si>
  <si>
    <t>3.3.</t>
  </si>
  <si>
    <t>ВСИЧКО:</t>
  </si>
  <si>
    <t>Съставител:</t>
  </si>
  <si>
    <t>Изп.директор:</t>
  </si>
  <si>
    <t>/ В.Ралева /</t>
  </si>
  <si>
    <t>/инж.Ст. Шубеков /</t>
  </si>
  <si>
    <t>Приложение 4</t>
  </si>
  <si>
    <t>ЗА МАТЕРИАЛНИТЕ ЗАПАСИ</t>
  </si>
  <si>
    <t>Готова продукция</t>
  </si>
  <si>
    <t>Стоки за препродажба</t>
  </si>
  <si>
    <t>Незавършено производство</t>
  </si>
  <si>
    <t>Материали и суровини</t>
  </si>
  <si>
    <t>СЪСТАВИТЕЛ: ____________                   ИЗП.ДИРЕКТОР:____________</t>
  </si>
  <si>
    <t xml:space="preserve">                         /В.Ралева /                                             /инж.Ст.Шубеков /</t>
  </si>
  <si>
    <t>Приложение 5</t>
  </si>
  <si>
    <t>ТЪРГОВСКИ И ДРУГИ ВЗЕМАНИЯ</t>
  </si>
  <si>
    <t>31.12.2007 г.</t>
  </si>
  <si>
    <t>Вземания от свързани предприятия</t>
  </si>
  <si>
    <t>Вземания от клиенти и доставчици</t>
  </si>
  <si>
    <t>Съдебни и присъдени вземания</t>
  </si>
  <si>
    <t>Други краткосрочни вземания</t>
  </si>
  <si>
    <t>Търговски кредити</t>
  </si>
  <si>
    <t>СЪСТАВИТЕЛ:                                            ИЗП.ДИРЕКТОР:</t>
  </si>
  <si>
    <t xml:space="preserve">                        /В.Ралева /                             </t>
  </si>
  <si>
    <t xml:space="preserve">                     /Ст.Шубеков /</t>
  </si>
  <si>
    <t>Приложение 6</t>
  </si>
  <si>
    <t>ДАНЪЧНИ АКТИВИ</t>
  </si>
  <si>
    <t>Данъци за възстановяване</t>
  </si>
  <si>
    <t>СЪСТАВИТЕЛ: ________</t>
  </si>
  <si>
    <t>ИЗП.ДИРЕКТОР: _________</t>
  </si>
  <si>
    <t xml:space="preserve">                        /В.Ралева/</t>
  </si>
  <si>
    <t>/инж. Ст.Шубеков/</t>
  </si>
  <si>
    <t>Приложение 7</t>
  </si>
  <si>
    <t>ПАРИ И ПАРИЧНИ ЕКВИВАЛЕНТИ</t>
  </si>
  <si>
    <t>Парични средства в брой</t>
  </si>
  <si>
    <t>Парични средства в безсрочни депозити</t>
  </si>
  <si>
    <t>Парични еквиваленти</t>
  </si>
  <si>
    <t>Блокирани парични средства</t>
  </si>
  <si>
    <t xml:space="preserve"> СЪСТАВИТЕЛ:</t>
  </si>
  <si>
    <t>ИЗП.ДИРЕКТОР:</t>
  </si>
  <si>
    <t xml:space="preserve">                    / В.Ралева /                                         /инж.Ст.Шубеков /</t>
  </si>
  <si>
    <t>Приложение 8</t>
  </si>
  <si>
    <t>ТЪРГОВСКИ И ДРУГИ ЗАДЪЛЖЕНИЯ</t>
  </si>
  <si>
    <t>Задължения към свързани предприятия</t>
  </si>
  <si>
    <t>задължения към финансови предприятия</t>
  </si>
  <si>
    <t>в т.ч. към банки</t>
  </si>
  <si>
    <t>Задължения към доставчици и клиенти</t>
  </si>
  <si>
    <t>Задължения към персонала</t>
  </si>
  <si>
    <t>Задължения към осигурит.предприятия</t>
  </si>
  <si>
    <t>Др.краткосрочни задължения</t>
  </si>
  <si>
    <t>Текуща част от дългоср.задълж.</t>
  </si>
  <si>
    <t>лизинг</t>
  </si>
  <si>
    <t>Задължения по получени търговски заеми</t>
  </si>
  <si>
    <t xml:space="preserve">                         /В.Ралева/</t>
  </si>
  <si>
    <t xml:space="preserve">                  /инж. Ст.Шубеков/</t>
  </si>
  <si>
    <t>Приложение 10</t>
  </si>
  <si>
    <t>ДАНЪЧНИ ПАСИВИ</t>
  </si>
  <si>
    <t>Краткосрочни данъчни задължения</t>
  </si>
  <si>
    <t>ДДС</t>
  </si>
  <si>
    <t>данък ЗКПО</t>
  </si>
  <si>
    <t xml:space="preserve">                      /В.Ралева/</t>
  </si>
  <si>
    <t xml:space="preserve">                         /инж.Ст.Шубеков/</t>
  </si>
  <si>
    <t>Приложение 10а</t>
  </si>
  <si>
    <t>ПРИХОДИ ЗА БЪДЕЩИ ПЕРИОДИ</t>
  </si>
  <si>
    <t>И ФИНАНСИРАНИЯ</t>
  </si>
  <si>
    <t>Приходи за бъдещи периоди</t>
  </si>
  <si>
    <t xml:space="preserve">         /инж. Ст.Шубеков/</t>
  </si>
  <si>
    <t>Приложение 11</t>
  </si>
  <si>
    <t>НЕТЕКУЩИ ПАСИВИ</t>
  </si>
  <si>
    <t>Дългосрочни задължения към свързани лица</t>
  </si>
  <si>
    <t>Задължения към финансови предприятия</t>
  </si>
  <si>
    <t>в т.ч. Банки</t>
  </si>
  <si>
    <t>Отсрочени данъци</t>
  </si>
  <si>
    <t>Други дългосрочни задължения</t>
  </si>
  <si>
    <t>в т.ч. по финансов лизинг</t>
  </si>
  <si>
    <t>в т.ч. Разсрочен приход / превишение на</t>
  </si>
  <si>
    <t>справедливата надбалансова стойност на</t>
  </si>
  <si>
    <t>апортирани ДМА</t>
  </si>
  <si>
    <t>ОБЩО нетекущи пасиви</t>
  </si>
  <si>
    <t>СЪСТАВИТЕЛ: ________                   ИЗП.ДИРЕКТОР: ____________</t>
  </si>
  <si>
    <t xml:space="preserve">              /инж. Ст.Шубеков/</t>
  </si>
  <si>
    <t>Приложение 12</t>
  </si>
  <si>
    <t>АКЦИОНЕРЕН КАПИТАЛ</t>
  </si>
  <si>
    <t>Основният капитал на групата е в размер на 8 334 624 лв, разпределени</t>
  </si>
  <si>
    <t>на 8 334 624 бр. обикновени поименни акции. Целият капитал е внесен. Няма</t>
  </si>
  <si>
    <t>изкупени собствени акции.</t>
  </si>
  <si>
    <t>Наименование на акционера</t>
  </si>
  <si>
    <t>брой акции</t>
  </si>
  <si>
    <t>%</t>
  </si>
  <si>
    <t>1. "Захар инвест" АД 
гр.Г.Оряховица</t>
  </si>
  <si>
    <t>43.00</t>
  </si>
  <si>
    <t>2. "Ритъм-4-Таня Бонева" ЕООД
гр. Ст.Загора</t>
  </si>
  <si>
    <t>25.55</t>
  </si>
  <si>
    <t>3. "Георги Узунов-Фарадей" ЕООД
гр. Стара Загора</t>
  </si>
  <si>
    <t>25.58</t>
  </si>
  <si>
    <t>СЪСТАВИТЕЛ: ________                   ИЗП.ДИРЕКТОР: _________</t>
  </si>
  <si>
    <t xml:space="preserve">                           /В.Ралева/                                             /инж.П.Пенев/</t>
  </si>
  <si>
    <t>Приложение 13</t>
  </si>
  <si>
    <t>ПРИХОДИ</t>
  </si>
  <si>
    <t>цялата</t>
  </si>
  <si>
    <t>Нетни приходи от продажби на:</t>
  </si>
  <si>
    <t>Продукция</t>
  </si>
  <si>
    <t>Стоки</t>
  </si>
  <si>
    <t>Услуги</t>
  </si>
  <si>
    <t>СЪСТАВИТЕЛ: ________                  ИЗП.ДИРЕКТОР: ____________</t>
  </si>
  <si>
    <t xml:space="preserve">                            /В.Ралева/</t>
  </si>
  <si>
    <t xml:space="preserve">                         /инж. Р.Иванов/</t>
  </si>
  <si>
    <t>/ инж.Ст.Шубеков/</t>
  </si>
  <si>
    <t>Приложение 14</t>
  </si>
  <si>
    <t>ОБЩО ОПЕРАТИВНИ РАЗХОДИ ЗА ДЕЙНОСТТА</t>
  </si>
  <si>
    <t>Разходи за материали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</si>
  <si>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</si>
  <si>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</si>
  <si>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</si>
  <si>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</si>
  <si>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</si>
  <si>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Балансова стойност на продадени активи</t>
  </si>
  <si>
    <t>Разходи за придобиване и ликвидация на
активи по стопански начин</t>
  </si>
  <si>
    <t>Изменение на запасите от продукция и
незавършено производство</t>
  </si>
  <si>
    <t>Други суми с кор.характер</t>
  </si>
  <si>
    <t>СЪСТАВИТЕЛ: ________                   ИЗП.ДИРЕКТОР: __________</t>
  </si>
  <si>
    <t xml:space="preserve">                             /В.Ралева/</t>
  </si>
  <si>
    <t xml:space="preserve">   / инж. Ст.Шубеков/</t>
  </si>
  <si>
    <t>Приложение 15</t>
  </si>
  <si>
    <t>ФИНАНСОВИ ПРИХОДИ</t>
  </si>
  <si>
    <t>Приходи от лихви</t>
  </si>
  <si>
    <t>Положителни разлики от промяна на
валутни курсове</t>
  </si>
  <si>
    <t>Приходи от участия дивиденти</t>
  </si>
  <si>
    <t>Други приходи от финансови операции</t>
  </si>
  <si>
    <t xml:space="preserve">                        /В.Ралева/                                     /инж.Ст.Шубеков/</t>
  </si>
  <si>
    <t>Приложение 16</t>
  </si>
  <si>
    <t>ФИНАНСОВИ РАЗХОДИ</t>
  </si>
  <si>
    <t>Разходи за лихви</t>
  </si>
  <si>
    <t>Отрицателни разлики от промяна на
валутни курсове</t>
  </si>
  <si>
    <t>Други разходи от финансови операции</t>
  </si>
  <si>
    <t>СЪСТАВИТЕЛ: ________               ИЗП.ДИРЕКТОР: _________</t>
  </si>
  <si>
    <t xml:space="preserve">                          /В.Ралева/</t>
  </si>
  <si>
    <t xml:space="preserve">       инж. Ст.Шубеков/</t>
  </si>
  <si>
    <t>СЪСТАВИТЕЛ:                                                       ИЗП.ДИРЕКТОР:</t>
  </si>
  <si>
    <t>/В.Ралева/                                                                  / инж.Ст.Шубеков/</t>
  </si>
  <si>
    <t>ЗА ДЪЛГОТРАЙНИТЕ АКТИВИ КЪМ 31.12.2008 Г.</t>
  </si>
  <si>
    <t>Трайни насаждения</t>
  </si>
  <si>
    <t>31.03.2008 г.</t>
  </si>
  <si>
    <t>31.03.2008 г</t>
  </si>
  <si>
    <t xml:space="preserve">Облигационен заем </t>
  </si>
  <si>
    <t>5867</t>
  </si>
  <si>
    <t>2007г</t>
  </si>
  <si>
    <t>2008г</t>
  </si>
  <si>
    <t>КЪМ 31.03.2008ГОДИНА</t>
  </si>
  <si>
    <t>КЪМ 31.03.2008 Г.</t>
  </si>
  <si>
    <t xml:space="preserve">КЪМ 31.03.2008 г.     </t>
  </si>
  <si>
    <t>Баланс към 31.12.2008 г.</t>
  </si>
  <si>
    <t>Парични наличности и еквиваленти в края на отчетния период (31.03.2008г.)</t>
  </si>
  <si>
    <t>344</t>
  </si>
  <si>
    <t>-2248</t>
  </si>
  <si>
    <t>14137</t>
  </si>
  <si>
    <t>93278</t>
  </si>
  <si>
    <t>8586</t>
  </si>
  <si>
    <t>3042</t>
  </si>
  <si>
    <t>14943</t>
  </si>
  <si>
    <t>94488</t>
  </si>
  <si>
    <t>други</t>
  </si>
  <si>
    <t>КОНСОЛИДИРАН ОТЧЕТ ЗА ИЗМЕНЕНИЯТА НА КАПИТАЛА</t>
  </si>
  <si>
    <t>806</t>
  </si>
  <si>
    <t>3848</t>
  </si>
  <si>
    <t>КОНСОЛИДИРАН ОТЧЕТ ЗА ПАРИЧНИЯ ПОТОК</t>
  </si>
  <si>
    <t>КОНСОЛИДИРАН  БАЛАНС</t>
  </si>
  <si>
    <t>КОНСОЛИДИРАН ОТЧЕТ ЗА ДОХОДИТЕ</t>
  </si>
  <si>
    <t>5136</t>
  </si>
  <si>
    <t>2101</t>
  </si>
  <si>
    <t>-946</t>
  </si>
  <si>
    <t>-1505</t>
  </si>
  <si>
    <t>3622</t>
  </si>
  <si>
    <t>-3622</t>
  </si>
  <si>
    <t>Към 31.03.2008 г. акционерите с над 5 % от акциите са:</t>
  </si>
  <si>
    <t>Дата на съставяне:08.05.2008г.</t>
  </si>
  <si>
    <t>дата на съставяне:08.05.2008г</t>
  </si>
  <si>
    <t>Дата на съставяне:08=05.2008г.</t>
  </si>
  <si>
    <t>Дата на съставяне: 08.05.2008г.</t>
  </si>
  <si>
    <t>Дата на съставяне: 08.05.2008 г.</t>
  </si>
  <si>
    <t>Дата на съставяне:08.05.2008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</si>
</sst>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26">
    <font>
      <sz val="14"/>
      <name val="Times New Roman"/>
      <family val="0"/>
    </font>
    <font>
      <b/>
      <sz val="14"/>
      <name val="Times New Roman"/>
      <family val="1"/>
    </font>
    <font>
      <b/>
      <u val="single"/>
      <sz val="2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Times New Roman CE"/>
      <family val="1"/>
    </font>
    <font>
      <b/>
      <sz val="16"/>
      <name val="Times New Roman"/>
      <family val="1"/>
    </font>
    <font>
      <b/>
      <sz val="12"/>
      <name val="Arial"/>
      <family val="2"/>
    </font>
    <font>
      <u val="single"/>
      <sz val="11"/>
      <name val="Arial"/>
      <family val="0"/>
    </font>
    <font>
      <sz val="11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0" xfId="0" applyAlignment="1">
      <alignment/>
    </xf>
    <xf numFmtId="14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/>
    </xf>
    <xf numFmtId="0" fontId="25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15" fillId="0" borderId="0" xfId="0" applyFont="1" applyAlignment="1">
      <alignment horizontal="left"/>
    </xf>
    <xf numFmtId="14" fontId="8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vertical="justify"/>
    </xf>
    <xf numFmtId="0" fontId="24" fillId="0" borderId="4" xfId="0" applyFont="1" applyBorder="1" applyAlignment="1">
      <alignment vertical="justify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" xfId="0" applyBorder="1" applyAlignment="1">
      <alignment/>
    </xf>
    <xf numFmtId="0" fontId="22" fillId="0" borderId="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1">
      <selection activeCell="A39" sqref="A39"/>
    </sheetView>
  </sheetViews>
  <sheetFormatPr defaultColWidth="8.88671875" defaultRowHeight="18.75"/>
  <cols>
    <col min="1" max="1" width="41.99609375" style="0" bestFit="1" customWidth="1"/>
    <col min="2" max="2" width="10.21484375" style="0" bestFit="1" customWidth="1"/>
    <col min="3" max="3" width="9.21484375" style="0" bestFit="1" customWidth="1"/>
  </cols>
  <sheetData>
    <row r="1" spans="1:4" ht="25.5">
      <c r="A1" s="121" t="s">
        <v>316</v>
      </c>
      <c r="B1" s="121"/>
      <c r="C1" s="121"/>
      <c r="D1" s="121"/>
    </row>
    <row r="2" spans="1:4" ht="18.75">
      <c r="A2" s="122" t="s">
        <v>1</v>
      </c>
      <c r="B2" s="122"/>
      <c r="C2" s="122"/>
      <c r="D2" s="122"/>
    </row>
    <row r="3" spans="1:4" ht="18.75">
      <c r="A3" s="122" t="s">
        <v>298</v>
      </c>
      <c r="B3" s="122"/>
      <c r="C3" s="122"/>
      <c r="D3" s="122"/>
    </row>
    <row r="6" ht="18.75">
      <c r="D6" s="4" t="s">
        <v>4</v>
      </c>
    </row>
    <row r="7" spans="1:4" ht="18.75">
      <c r="A7" s="119" t="s">
        <v>3</v>
      </c>
      <c r="B7" s="119" t="s">
        <v>0</v>
      </c>
      <c r="C7" s="123">
        <v>39538</v>
      </c>
      <c r="D7" s="123">
        <v>39447</v>
      </c>
    </row>
    <row r="8" spans="1:4" ht="18.75">
      <c r="A8" s="120"/>
      <c r="B8" s="120"/>
      <c r="C8" s="124"/>
      <c r="D8" s="124"/>
    </row>
    <row r="9" spans="1:4" ht="18.75">
      <c r="A9" s="7" t="s">
        <v>5</v>
      </c>
      <c r="B9" s="3"/>
      <c r="C9" s="3"/>
      <c r="D9" s="3"/>
    </row>
    <row r="10" spans="1:4" ht="18.75" customHeight="1">
      <c r="A10" s="2" t="s">
        <v>6</v>
      </c>
      <c r="B10" s="1">
        <v>3.1</v>
      </c>
      <c r="C10" s="1">
        <v>47759</v>
      </c>
      <c r="D10" s="1">
        <v>46064</v>
      </c>
    </row>
    <row r="11" spans="1:4" ht="18.75">
      <c r="A11" s="1" t="s">
        <v>7</v>
      </c>
      <c r="B11" s="1">
        <v>3.2</v>
      </c>
      <c r="C11" s="1">
        <v>50</v>
      </c>
      <c r="D11" s="1">
        <v>22</v>
      </c>
    </row>
    <row r="12" spans="1:4" ht="18.75">
      <c r="A12" s="1" t="s">
        <v>8</v>
      </c>
      <c r="B12" s="1">
        <v>3.3</v>
      </c>
      <c r="C12" s="1">
        <v>207</v>
      </c>
      <c r="D12" s="1">
        <v>208</v>
      </c>
    </row>
    <row r="13" spans="1:4" ht="18.75">
      <c r="A13" s="3" t="s">
        <v>9</v>
      </c>
      <c r="B13" s="3"/>
      <c r="C13" s="3">
        <f>C10+C11+C12</f>
        <v>48016</v>
      </c>
      <c r="D13" s="3">
        <f>D10+D11+D12</f>
        <v>46294</v>
      </c>
    </row>
    <row r="14" spans="1:4" ht="18.75">
      <c r="A14" s="7" t="s">
        <v>10</v>
      </c>
      <c r="B14" s="1"/>
      <c r="C14" s="1"/>
      <c r="D14" s="1"/>
    </row>
    <row r="15" spans="1:4" ht="18.75">
      <c r="A15" s="2" t="s">
        <v>11</v>
      </c>
      <c r="B15" s="1">
        <v>4</v>
      </c>
      <c r="C15" s="1">
        <v>27644</v>
      </c>
      <c r="D15" s="1">
        <v>28429</v>
      </c>
    </row>
    <row r="16" spans="1:4" ht="18.75">
      <c r="A16" s="1" t="s">
        <v>12</v>
      </c>
      <c r="B16" s="1">
        <v>5</v>
      </c>
      <c r="C16" s="1">
        <v>16595</v>
      </c>
      <c r="D16" s="1">
        <v>15564</v>
      </c>
    </row>
    <row r="17" spans="1:4" ht="18.75">
      <c r="A17" s="1" t="s">
        <v>13</v>
      </c>
      <c r="B17" s="1">
        <v>6</v>
      </c>
      <c r="C17" s="1">
        <v>2049</v>
      </c>
      <c r="D17" s="1">
        <v>2216</v>
      </c>
    </row>
    <row r="18" spans="1:4" ht="18.75">
      <c r="A18" s="1" t="s">
        <v>14</v>
      </c>
      <c r="B18" s="1">
        <v>7</v>
      </c>
      <c r="C18" s="1">
        <v>170</v>
      </c>
      <c r="D18" s="1">
        <v>754</v>
      </c>
    </row>
    <row r="19" spans="1:4" ht="18.75">
      <c r="A19" s="1" t="s">
        <v>15</v>
      </c>
      <c r="B19" s="1"/>
      <c r="C19" s="1">
        <v>14</v>
      </c>
      <c r="D19" s="1">
        <v>21</v>
      </c>
    </row>
    <row r="20" spans="1:4" ht="18.75">
      <c r="A20" s="3" t="s">
        <v>16</v>
      </c>
      <c r="B20" s="3"/>
      <c r="C20" s="3">
        <f>C15+C16+C17+C18+C19</f>
        <v>46472</v>
      </c>
      <c r="D20" s="3">
        <f>D15+D16+D17+D18+D19</f>
        <v>46984</v>
      </c>
    </row>
    <row r="21" spans="1:4" ht="19.5">
      <c r="A21" s="6" t="s">
        <v>17</v>
      </c>
      <c r="B21" s="6"/>
      <c r="C21" s="5">
        <f>C13+C20</f>
        <v>94488</v>
      </c>
      <c r="D21" s="5">
        <f>D13+D20</f>
        <v>93278</v>
      </c>
    </row>
    <row r="22" spans="1:4" ht="18.75">
      <c r="A22" s="2"/>
      <c r="B22" s="1"/>
      <c r="C22" s="1"/>
      <c r="D22" s="1"/>
    </row>
    <row r="23" spans="1:4" ht="18.75">
      <c r="A23" s="7" t="s">
        <v>18</v>
      </c>
      <c r="B23" s="1"/>
      <c r="C23" s="1"/>
      <c r="D23" s="1"/>
    </row>
    <row r="24" spans="1:4" ht="18.75">
      <c r="A24" s="1" t="s">
        <v>19</v>
      </c>
      <c r="B24" s="1">
        <v>8</v>
      </c>
      <c r="C24" s="1">
        <v>36663</v>
      </c>
      <c r="D24" s="1">
        <v>45199</v>
      </c>
    </row>
    <row r="25" spans="1:4" ht="18.75">
      <c r="A25" s="1" t="s">
        <v>20</v>
      </c>
      <c r="B25" s="1"/>
      <c r="C25" s="1"/>
      <c r="D25" s="1"/>
    </row>
    <row r="26" spans="1:4" ht="18.75">
      <c r="A26" s="1" t="s">
        <v>21</v>
      </c>
      <c r="B26" s="1">
        <v>10</v>
      </c>
      <c r="C26" s="1">
        <v>1223</v>
      </c>
      <c r="D26" s="1">
        <v>1441</v>
      </c>
    </row>
    <row r="27" spans="1:4" ht="18.75">
      <c r="A27" s="1" t="s">
        <v>22</v>
      </c>
      <c r="B27" s="1">
        <v>10</v>
      </c>
      <c r="C27" s="1"/>
      <c r="D27" s="1"/>
    </row>
    <row r="28" spans="1:4" ht="18.75">
      <c r="A28" s="3" t="s">
        <v>23</v>
      </c>
      <c r="B28" s="1"/>
      <c r="C28" s="3">
        <f>C24+C25+C26+C27</f>
        <v>37886</v>
      </c>
      <c r="D28" s="3">
        <f>D24+D25+D26+D27</f>
        <v>46640</v>
      </c>
    </row>
    <row r="29" spans="1:4" ht="18.75">
      <c r="A29" s="7" t="s">
        <v>24</v>
      </c>
      <c r="B29" s="1">
        <v>11</v>
      </c>
      <c r="C29" s="1">
        <v>41659</v>
      </c>
      <c r="D29" s="1">
        <v>32501</v>
      </c>
    </row>
    <row r="30" spans="1:4" ht="18.75">
      <c r="A30" s="1" t="s">
        <v>25</v>
      </c>
      <c r="B30" s="1"/>
      <c r="C30" s="9" t="s">
        <v>307</v>
      </c>
      <c r="D30" s="9" t="s">
        <v>303</v>
      </c>
    </row>
    <row r="31" spans="1:4" ht="18.75">
      <c r="A31" s="1" t="s">
        <v>26</v>
      </c>
      <c r="B31" s="1"/>
      <c r="C31" s="1">
        <v>14943</v>
      </c>
      <c r="D31" s="1">
        <v>14137</v>
      </c>
    </row>
    <row r="32" spans="1:4" ht="18.75">
      <c r="A32" s="1" t="s">
        <v>27</v>
      </c>
      <c r="B32" s="1"/>
      <c r="C32" s="1"/>
      <c r="D32" s="1"/>
    </row>
    <row r="33" spans="1:4" ht="18.75">
      <c r="A33" s="1" t="s">
        <v>28</v>
      </c>
      <c r="B33" s="1"/>
      <c r="C33" s="1">
        <v>8335</v>
      </c>
      <c r="D33" s="1">
        <v>8335</v>
      </c>
    </row>
    <row r="34" spans="1:4" ht="18.75">
      <c r="A34" s="1" t="s">
        <v>29</v>
      </c>
      <c r="B34" s="1"/>
      <c r="C34" s="1">
        <v>2760</v>
      </c>
      <c r="D34" s="1">
        <v>2760</v>
      </c>
    </row>
    <row r="35" spans="1:4" ht="18.75">
      <c r="A35" s="1" t="s">
        <v>30</v>
      </c>
      <c r="B35" s="1"/>
      <c r="C35" s="9" t="s">
        <v>308</v>
      </c>
      <c r="D35" s="9" t="s">
        <v>304</v>
      </c>
    </row>
    <row r="36" spans="1:4" ht="18.75">
      <c r="A36" s="1" t="s">
        <v>31</v>
      </c>
      <c r="B36" s="1"/>
      <c r="C36" s="1">
        <v>806</v>
      </c>
      <c r="D36" s="1">
        <v>5290</v>
      </c>
    </row>
    <row r="37" spans="1:4" ht="18.75">
      <c r="A37" s="3" t="s">
        <v>32</v>
      </c>
      <c r="B37" s="1"/>
      <c r="C37" s="10" t="s">
        <v>309</v>
      </c>
      <c r="D37" s="10" t="s">
        <v>305</v>
      </c>
    </row>
    <row r="38" spans="1:4" ht="18.75">
      <c r="A38" s="3" t="s">
        <v>33</v>
      </c>
      <c r="B38" s="1"/>
      <c r="C38" s="10" t="s">
        <v>310</v>
      </c>
      <c r="D38" s="10" t="s">
        <v>306</v>
      </c>
    </row>
    <row r="39" spans="1:4" ht="18.75">
      <c r="A39" s="11" t="s">
        <v>325</v>
      </c>
      <c r="B39" s="8"/>
      <c r="C39" s="8"/>
      <c r="D39" s="8"/>
    </row>
    <row r="41" spans="1:4" ht="18.75">
      <c r="A41" t="s">
        <v>35</v>
      </c>
      <c r="B41" s="117" t="s">
        <v>2</v>
      </c>
      <c r="C41" s="117"/>
      <c r="D41" s="117"/>
    </row>
    <row r="42" spans="1:4" ht="18.75">
      <c r="A42" t="s">
        <v>34</v>
      </c>
      <c r="C42" s="118" t="s">
        <v>37</v>
      </c>
      <c r="D42" s="118"/>
    </row>
  </sheetData>
  <mergeCells count="9">
    <mergeCell ref="B41:D41"/>
    <mergeCell ref="C42:D42"/>
    <mergeCell ref="B7:B8"/>
    <mergeCell ref="A1:D1"/>
    <mergeCell ref="A2:D2"/>
    <mergeCell ref="A3:D3"/>
    <mergeCell ref="A7:A8"/>
    <mergeCell ref="C7:C8"/>
    <mergeCell ref="D7:D8"/>
  </mergeCells>
  <printOptions horizontalCentered="1"/>
  <pageMargins left="0.56" right="0.37" top="0.49" bottom="0.57" header="0.37" footer="0.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A23" sqref="A23"/>
    </sheetView>
  </sheetViews>
  <sheetFormatPr defaultColWidth="8.88671875" defaultRowHeight="18.75"/>
  <cols>
    <col min="1" max="1" width="38.99609375" style="0" customWidth="1"/>
    <col min="2" max="2" width="10.10546875" style="0" customWidth="1"/>
    <col min="3" max="3" width="10.77734375" style="0" customWidth="1"/>
    <col min="4" max="4" width="8.88671875" style="0" hidden="1" customWidth="1"/>
    <col min="5" max="5" width="8.88671875" style="13" customWidth="1"/>
  </cols>
  <sheetData>
    <row r="1" ht="18.75">
      <c r="C1" t="s">
        <v>191</v>
      </c>
    </row>
    <row r="4" spans="1:4" ht="22.5">
      <c r="A4" s="131" t="s">
        <v>192</v>
      </c>
      <c r="B4" s="131"/>
      <c r="C4" s="131"/>
      <c r="D4" s="131"/>
    </row>
    <row r="7" spans="1:3" ht="18.75">
      <c r="A7" s="34"/>
      <c r="B7" s="67">
        <v>39538</v>
      </c>
      <c r="C7" s="67">
        <v>39447</v>
      </c>
    </row>
    <row r="8" spans="1:3" ht="18.75">
      <c r="A8" s="64"/>
      <c r="B8" s="52"/>
      <c r="C8" s="52"/>
    </row>
    <row r="9" spans="1:3" ht="18.75">
      <c r="A9" s="51" t="s">
        <v>193</v>
      </c>
      <c r="B9" s="1">
        <v>8190</v>
      </c>
      <c r="C9" s="1">
        <v>7076</v>
      </c>
    </row>
    <row r="10" spans="1:3" ht="18.75">
      <c r="A10" s="1" t="s">
        <v>194</v>
      </c>
      <c r="B10" s="1">
        <v>21510</v>
      </c>
      <c r="C10" s="1">
        <v>32021</v>
      </c>
    </row>
    <row r="11" spans="1:3" ht="18.75">
      <c r="A11" s="1" t="s">
        <v>195</v>
      </c>
      <c r="B11" s="1">
        <v>21195</v>
      </c>
      <c r="C11" s="1">
        <v>31601</v>
      </c>
    </row>
    <row r="12" spans="1:3" ht="18.75">
      <c r="A12" s="1" t="s">
        <v>196</v>
      </c>
      <c r="B12" s="1">
        <v>4666</v>
      </c>
      <c r="C12" s="1">
        <v>3858</v>
      </c>
    </row>
    <row r="13" spans="1:3" ht="18.75">
      <c r="A13" s="1" t="s">
        <v>197</v>
      </c>
      <c r="B13" s="1">
        <v>100</v>
      </c>
      <c r="C13" s="1">
        <v>164</v>
      </c>
    </row>
    <row r="14" spans="1:3" ht="18.75">
      <c r="A14" s="1" t="s">
        <v>198</v>
      </c>
      <c r="B14" s="1">
        <v>243</v>
      </c>
      <c r="C14" s="1">
        <v>261</v>
      </c>
    </row>
    <row r="15" spans="1:3" ht="18.75">
      <c r="A15" s="1" t="s">
        <v>199</v>
      </c>
      <c r="B15" s="1">
        <v>419</v>
      </c>
      <c r="C15" s="1">
        <v>465</v>
      </c>
    </row>
    <row r="16" spans="1:3" ht="18.75">
      <c r="A16" s="1" t="s">
        <v>200</v>
      </c>
      <c r="B16" s="1">
        <v>1015</v>
      </c>
      <c r="C16" s="1">
        <v>1354</v>
      </c>
    </row>
    <row r="17" spans="1:3" ht="18.75">
      <c r="A17" s="1" t="s">
        <v>195</v>
      </c>
      <c r="B17" s="1">
        <v>700</v>
      </c>
      <c r="C17" s="1">
        <v>934</v>
      </c>
    </row>
    <row r="18" spans="1:3" ht="18.75">
      <c r="A18" s="1" t="s">
        <v>201</v>
      </c>
      <c r="B18" s="1">
        <v>315</v>
      </c>
      <c r="C18" s="1">
        <v>420</v>
      </c>
    </row>
    <row r="19" spans="1:3" ht="18.75">
      <c r="A19" s="1" t="s">
        <v>202</v>
      </c>
      <c r="B19" s="1">
        <v>520</v>
      </c>
      <c r="C19" s="1"/>
    </row>
    <row r="20" spans="1:3" ht="18.75">
      <c r="A20" s="3" t="s">
        <v>144</v>
      </c>
      <c r="B20" s="3">
        <f>SUM(B9:B19)-B11-B16</f>
        <v>36663</v>
      </c>
      <c r="C20" s="3">
        <f>SUM(C9:C19)-C11-C16</f>
        <v>45199</v>
      </c>
    </row>
    <row r="21" spans="1:3" ht="18.75">
      <c r="A21" s="54"/>
      <c r="B21" s="54"/>
      <c r="C21" s="54"/>
    </row>
    <row r="22" s="68" customFormat="1" ht="15">
      <c r="E22" s="69"/>
    </row>
    <row r="23" spans="1:3" ht="18.75">
      <c r="A23" s="20" t="s">
        <v>325</v>
      </c>
      <c r="B23" s="54"/>
      <c r="C23" s="54"/>
    </row>
    <row r="25" spans="1:3" ht="18.75">
      <c r="A25" s="70" t="s">
        <v>178</v>
      </c>
      <c r="B25" s="56" t="s">
        <v>179</v>
      </c>
      <c r="C25" s="56"/>
    </row>
    <row r="26" spans="1:5" ht="18.75">
      <c r="A26" t="s">
        <v>203</v>
      </c>
      <c r="B26" s="134" t="s">
        <v>204</v>
      </c>
      <c r="C26" s="134"/>
      <c r="D26" s="134"/>
      <c r="E26" s="134"/>
    </row>
  </sheetData>
  <mergeCells count="2">
    <mergeCell ref="A4:D4"/>
    <mergeCell ref="B26:E26"/>
  </mergeCells>
  <printOptions/>
  <pageMargins left="0.72" right="0.57" top="0.7" bottom="0.8" header="0.5" footer="0.5"/>
  <pageSetup horizontalDpi="240" verticalDpi="24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7">
      <selection activeCell="A17" sqref="A17"/>
    </sheetView>
  </sheetViews>
  <sheetFormatPr defaultColWidth="8.88671875" defaultRowHeight="18.75"/>
  <cols>
    <col min="1" max="1" width="34.77734375" style="0" customWidth="1"/>
    <col min="2" max="2" width="11.10546875" style="0" customWidth="1"/>
    <col min="3" max="3" width="12.6640625" style="0" customWidth="1"/>
  </cols>
  <sheetData>
    <row r="1" ht="18.75">
      <c r="C1" t="s">
        <v>205</v>
      </c>
    </row>
    <row r="5" spans="1:4" ht="22.5">
      <c r="A5" s="131" t="s">
        <v>206</v>
      </c>
      <c r="B5" s="131"/>
      <c r="C5" s="131"/>
      <c r="D5" s="131"/>
    </row>
    <row r="9" spans="1:3" ht="18.75">
      <c r="A9" s="1"/>
      <c r="B9" s="50">
        <v>39538</v>
      </c>
      <c r="C9" s="50">
        <v>39447</v>
      </c>
    </row>
    <row r="10" spans="1:3" ht="18.75">
      <c r="A10" s="64"/>
      <c r="B10" s="71"/>
      <c r="C10" s="71"/>
    </row>
    <row r="11" spans="1:3" ht="18.75">
      <c r="A11" s="51" t="s">
        <v>207</v>
      </c>
      <c r="B11" s="1">
        <v>0</v>
      </c>
      <c r="C11" s="1">
        <v>0</v>
      </c>
    </row>
    <row r="12" spans="1:3" ht="18.75">
      <c r="A12" s="51" t="s">
        <v>208</v>
      </c>
      <c r="B12" s="1">
        <v>229</v>
      </c>
      <c r="C12" s="1">
        <v>56</v>
      </c>
    </row>
    <row r="13" spans="1:3" ht="18.75">
      <c r="A13" s="51" t="s">
        <v>209</v>
      </c>
      <c r="B13" s="1">
        <v>46</v>
      </c>
      <c r="C13" s="1">
        <v>523</v>
      </c>
    </row>
    <row r="14" spans="1:3" ht="18.75">
      <c r="A14" s="51" t="s">
        <v>311</v>
      </c>
      <c r="B14" s="1">
        <v>948</v>
      </c>
      <c r="C14" s="1">
        <v>862</v>
      </c>
    </row>
    <row r="15" spans="1:3" ht="18.75">
      <c r="A15" s="3" t="s">
        <v>144</v>
      </c>
      <c r="B15" s="3">
        <f>B12+B13+B14</f>
        <v>1223</v>
      </c>
      <c r="C15" s="3">
        <f>C12+C13+C14</f>
        <v>1441</v>
      </c>
    </row>
    <row r="16" spans="1:3" s="73" customFormat="1" ht="18.75">
      <c r="A16" s="72"/>
      <c r="B16" s="72"/>
      <c r="C16" s="72"/>
    </row>
    <row r="17" spans="1:3" s="73" customFormat="1" ht="18.75">
      <c r="A17" s="74" t="s">
        <v>325</v>
      </c>
      <c r="B17" s="72"/>
      <c r="C17" s="72"/>
    </row>
    <row r="18" spans="1:3" s="73" customFormat="1" ht="18.75">
      <c r="A18" s="63"/>
      <c r="B18" s="63"/>
      <c r="C18" s="75"/>
    </row>
    <row r="19" spans="1:3" s="73" customFormat="1" ht="18.75">
      <c r="A19" s="63"/>
      <c r="B19" s="63"/>
      <c r="C19" s="75"/>
    </row>
    <row r="20" s="73" customFormat="1" ht="18.75"/>
    <row r="22" spans="1:2" ht="18.75">
      <c r="A22" t="s">
        <v>178</v>
      </c>
      <c r="B22" t="s">
        <v>179</v>
      </c>
    </row>
    <row r="23" spans="1:2" ht="18.75">
      <c r="A23" t="s">
        <v>210</v>
      </c>
      <c r="B23" t="s">
        <v>211</v>
      </c>
    </row>
  </sheetData>
  <mergeCells count="1">
    <mergeCell ref="A5:D5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5" sqref="A15"/>
    </sheetView>
  </sheetViews>
  <sheetFormatPr defaultColWidth="8.88671875" defaultRowHeight="18.75"/>
  <cols>
    <col min="1" max="1" width="40.21484375" style="0" customWidth="1"/>
    <col min="2" max="2" width="11.10546875" style="0" customWidth="1"/>
    <col min="3" max="3" width="11.5546875" style="0" customWidth="1"/>
    <col min="4" max="4" width="10.5546875" style="0" customWidth="1"/>
  </cols>
  <sheetData>
    <row r="1" spans="3:4" ht="18.75">
      <c r="C1" s="135" t="s">
        <v>212</v>
      </c>
      <c r="D1" s="135"/>
    </row>
    <row r="5" spans="1:4" ht="22.5">
      <c r="A5" s="131" t="s">
        <v>213</v>
      </c>
      <c r="B5" s="131"/>
      <c r="C5" s="131"/>
      <c r="D5" s="131"/>
    </row>
    <row r="6" spans="1:4" ht="22.5">
      <c r="A6" s="136" t="s">
        <v>214</v>
      </c>
      <c r="B6" s="136"/>
      <c r="C6" s="136"/>
      <c r="D6" s="136"/>
    </row>
    <row r="9" spans="1:3" ht="18.75">
      <c r="A9" s="137"/>
      <c r="B9" s="77" t="s">
        <v>36</v>
      </c>
      <c r="C9" s="62" t="s">
        <v>36</v>
      </c>
    </row>
    <row r="10" spans="1:3" ht="18.75">
      <c r="A10" s="138"/>
      <c r="B10" s="71"/>
      <c r="C10" s="52"/>
    </row>
    <row r="11" spans="1:3" ht="18.75">
      <c r="A11" s="51" t="s">
        <v>215</v>
      </c>
      <c r="B11" s="1"/>
      <c r="C11" s="1" t="s">
        <v>36</v>
      </c>
    </row>
    <row r="12" spans="1:3" ht="18.75">
      <c r="A12" s="35"/>
      <c r="B12" s="1"/>
      <c r="C12" s="1"/>
    </row>
    <row r="13" spans="1:3" ht="18.75">
      <c r="A13" s="3" t="s">
        <v>144</v>
      </c>
      <c r="B13" s="3"/>
      <c r="C13" s="3" t="s">
        <v>36</v>
      </c>
    </row>
    <row r="14" spans="1:3" s="73" customFormat="1" ht="18.75">
      <c r="A14" s="72"/>
      <c r="B14" s="72"/>
      <c r="C14" s="72"/>
    </row>
    <row r="15" spans="1:3" s="79" customFormat="1" ht="18.75">
      <c r="A15" s="20" t="s">
        <v>327</v>
      </c>
      <c r="B15" s="78"/>
      <c r="C15" s="78"/>
    </row>
    <row r="16" spans="1:3" s="73" customFormat="1" ht="18.75">
      <c r="A16" s="63"/>
      <c r="B16" s="63"/>
      <c r="C16" s="75"/>
    </row>
    <row r="17" spans="1:3" s="73" customFormat="1" ht="18.75">
      <c r="A17" s="63"/>
      <c r="B17" s="63"/>
      <c r="C17" s="75"/>
    </row>
    <row r="18" s="73" customFormat="1" ht="18.75"/>
    <row r="20" spans="1:2" ht="18.75">
      <c r="A20" t="s">
        <v>178</v>
      </c>
      <c r="B20" t="s">
        <v>179</v>
      </c>
    </row>
    <row r="21" spans="1:3" ht="18.75">
      <c r="A21" t="s">
        <v>55</v>
      </c>
      <c r="C21" t="s">
        <v>216</v>
      </c>
    </row>
  </sheetData>
  <mergeCells count="4">
    <mergeCell ref="C1:D1"/>
    <mergeCell ref="A5:D5"/>
    <mergeCell ref="A6:D6"/>
    <mergeCell ref="A9:A10"/>
  </mergeCells>
  <printOptions/>
  <pageMargins left="0.48" right="0.4" top="0.76" bottom="1" header="0.5" footer="0.5"/>
  <pageSetup horizontalDpi="240" verticalDpi="24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A23" sqref="A23"/>
    </sheetView>
  </sheetViews>
  <sheetFormatPr defaultColWidth="8.88671875" defaultRowHeight="18.75"/>
  <cols>
    <col min="1" max="1" width="41.6640625" style="0" customWidth="1"/>
    <col min="2" max="2" width="11.5546875" style="0" customWidth="1"/>
    <col min="3" max="3" width="13.99609375" style="0" customWidth="1"/>
    <col min="4" max="4" width="0.10546875" style="0" customWidth="1"/>
    <col min="7" max="7" width="8.3359375" style="0" customWidth="1"/>
  </cols>
  <sheetData>
    <row r="1" ht="18.75">
      <c r="B1" t="s">
        <v>217</v>
      </c>
    </row>
    <row r="5" spans="1:4" ht="22.5">
      <c r="A5" s="131" t="s">
        <v>218</v>
      </c>
      <c r="B5" s="131"/>
      <c r="C5" s="131"/>
      <c r="D5" s="131"/>
    </row>
    <row r="8" ht="18.75">
      <c r="A8" s="12"/>
    </row>
    <row r="9" spans="1:3" ht="18.75">
      <c r="A9" s="82"/>
      <c r="B9" s="59" t="s">
        <v>292</v>
      </c>
      <c r="C9" s="59" t="s">
        <v>166</v>
      </c>
    </row>
    <row r="10" spans="1:3" ht="18.75">
      <c r="A10" s="83"/>
      <c r="B10" s="84"/>
      <c r="C10" s="84"/>
    </row>
    <row r="11" spans="1:3" ht="18.75">
      <c r="A11" s="83" t="s">
        <v>219</v>
      </c>
      <c r="B11" s="59">
        <v>19276</v>
      </c>
      <c r="C11" s="59">
        <v>19408</v>
      </c>
    </row>
    <row r="12" spans="1:3" ht="18.75">
      <c r="A12" s="83" t="s">
        <v>220</v>
      </c>
      <c r="B12" s="59">
        <v>13833</v>
      </c>
      <c r="C12" s="59">
        <v>10367</v>
      </c>
    </row>
    <row r="13" spans="1:3" ht="18.75">
      <c r="A13" s="83" t="s">
        <v>221</v>
      </c>
      <c r="B13" s="59">
        <v>13833</v>
      </c>
      <c r="C13" s="59">
        <v>10367</v>
      </c>
    </row>
    <row r="14" spans="1:3" ht="18.75">
      <c r="A14" s="83" t="s">
        <v>222</v>
      </c>
      <c r="B14" s="59">
        <v>451</v>
      </c>
      <c r="C14" s="59">
        <v>451</v>
      </c>
    </row>
    <row r="15" spans="1:3" ht="18.75">
      <c r="A15" s="83" t="s">
        <v>223</v>
      </c>
      <c r="B15" s="59">
        <v>2232</v>
      </c>
      <c r="C15" s="59">
        <v>2275</v>
      </c>
    </row>
    <row r="16" spans="1:3" ht="18.75">
      <c r="A16" s="85" t="s">
        <v>224</v>
      </c>
      <c r="B16" s="59">
        <v>2232</v>
      </c>
      <c r="C16" s="59">
        <v>2275</v>
      </c>
    </row>
    <row r="17" spans="1:3" s="88" customFormat="1" ht="18.75" hidden="1">
      <c r="A17" s="86" t="s">
        <v>225</v>
      </c>
      <c r="B17" s="87" t="s">
        <v>73</v>
      </c>
      <c r="C17" s="87" t="s">
        <v>73</v>
      </c>
    </row>
    <row r="18" spans="1:3" s="88" customFormat="1" ht="18.75" hidden="1">
      <c r="A18" s="86" t="s">
        <v>226</v>
      </c>
      <c r="B18" s="87" t="s">
        <v>73</v>
      </c>
      <c r="C18" s="87" t="s">
        <v>73</v>
      </c>
    </row>
    <row r="19" spans="1:3" s="88" customFormat="1" ht="18.75" hidden="1">
      <c r="A19" s="86" t="s">
        <v>227</v>
      </c>
      <c r="B19" s="87" t="s">
        <v>73</v>
      </c>
      <c r="C19" s="87" t="s">
        <v>73</v>
      </c>
    </row>
    <row r="20" spans="1:3" s="88" customFormat="1" ht="18.75">
      <c r="A20" s="86" t="s">
        <v>294</v>
      </c>
      <c r="B20" s="87" t="s">
        <v>295</v>
      </c>
      <c r="C20" s="87"/>
    </row>
    <row r="21" spans="1:3" s="88" customFormat="1" ht="18.75">
      <c r="A21" s="86" t="s">
        <v>228</v>
      </c>
      <c r="B21" s="106">
        <f>B11+B12+B14+B15+B20</f>
        <v>41659</v>
      </c>
      <c r="C21" s="106">
        <f>C11+C12+C14+C15+C20</f>
        <v>32501</v>
      </c>
    </row>
    <row r="22" s="88" customFormat="1" ht="18.75"/>
    <row r="23" s="88" customFormat="1" ht="18.75">
      <c r="A23" s="89" t="s">
        <v>328</v>
      </c>
    </row>
    <row r="24" s="88" customFormat="1" ht="18.75"/>
    <row r="25" ht="18.75">
      <c r="A25" t="s">
        <v>229</v>
      </c>
    </row>
    <row r="26" spans="1:5" ht="18.75">
      <c r="A26" t="s">
        <v>55</v>
      </c>
      <c r="B26" s="66" t="s">
        <v>230</v>
      </c>
      <c r="C26" s="66"/>
      <c r="D26" s="66"/>
      <c r="E26" s="66"/>
    </row>
    <row r="27" s="68" customFormat="1" ht="15"/>
    <row r="28" s="68" customFormat="1" ht="15"/>
    <row r="29" s="68" customFormat="1" ht="14.25" customHeight="1"/>
    <row r="30" s="68" customFormat="1" ht="15" hidden="1"/>
  </sheetData>
  <mergeCells count="1">
    <mergeCell ref="A5:D5"/>
  </mergeCells>
  <printOptions/>
  <pageMargins left="0.63" right="0.41" top="0.69" bottom="1" header="0.5" footer="0.5"/>
  <pageSetup horizontalDpi="240" verticalDpi="24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A19" sqref="A19"/>
    </sheetView>
  </sheetViews>
  <sheetFormatPr defaultColWidth="8.88671875" defaultRowHeight="18.75"/>
  <cols>
    <col min="1" max="1" width="29.99609375" style="0" customWidth="1"/>
    <col min="2" max="2" width="26.4453125" style="0" customWidth="1"/>
    <col min="3" max="3" width="18.77734375" style="0" customWidth="1"/>
    <col min="4" max="4" width="14.21484375" style="0" customWidth="1"/>
    <col min="5" max="5" width="8.88671875" style="0" hidden="1" customWidth="1"/>
  </cols>
  <sheetData>
    <row r="1" ht="18.75">
      <c r="C1" t="s">
        <v>231</v>
      </c>
    </row>
    <row r="5" spans="1:4" ht="22.5">
      <c r="A5" s="131" t="s">
        <v>232</v>
      </c>
      <c r="B5" s="131"/>
      <c r="C5" s="131"/>
      <c r="D5" s="58"/>
    </row>
    <row r="6" spans="1:4" ht="18.75">
      <c r="A6" s="76"/>
      <c r="B6" s="76"/>
      <c r="C6" s="76"/>
      <c r="D6" s="76"/>
    </row>
    <row r="8" spans="1:4" ht="18.75">
      <c r="A8" s="135" t="s">
        <v>233</v>
      </c>
      <c r="B8" s="135"/>
      <c r="C8" s="135"/>
      <c r="D8" s="12"/>
    </row>
    <row r="9" spans="1:4" ht="18.75">
      <c r="A9" s="135" t="s">
        <v>234</v>
      </c>
      <c r="B9" s="135"/>
      <c r="C9" s="135"/>
      <c r="D9" s="12"/>
    </row>
    <row r="10" spans="1:4" ht="18.75">
      <c r="A10" s="12" t="s">
        <v>235</v>
      </c>
      <c r="B10" s="12"/>
      <c r="C10" s="12"/>
      <c r="D10" s="12"/>
    </row>
    <row r="11" spans="1:4" ht="18.75">
      <c r="A11" s="12" t="s">
        <v>324</v>
      </c>
      <c r="B11" s="12"/>
      <c r="C11" s="12"/>
      <c r="D11" s="12"/>
    </row>
    <row r="12" spans="1:4" ht="18.75">
      <c r="A12" s="12"/>
      <c r="B12" s="12"/>
      <c r="C12" s="12"/>
      <c r="D12" s="12"/>
    </row>
    <row r="13" spans="1:3" ht="18.75">
      <c r="A13" s="90" t="s">
        <v>236</v>
      </c>
      <c r="B13" s="91" t="s">
        <v>237</v>
      </c>
      <c r="C13" s="91" t="s">
        <v>238</v>
      </c>
    </row>
    <row r="14" spans="1:3" ht="37.5">
      <c r="A14" s="92" t="s">
        <v>239</v>
      </c>
      <c r="B14" s="93">
        <v>3583896</v>
      </c>
      <c r="C14" s="94" t="s">
        <v>240</v>
      </c>
    </row>
    <row r="15" spans="1:3" ht="56.25">
      <c r="A15" s="95" t="s">
        <v>241</v>
      </c>
      <c r="B15" s="93">
        <v>2129220</v>
      </c>
      <c r="C15" s="94" t="s">
        <v>242</v>
      </c>
    </row>
    <row r="16" spans="1:3" ht="56.25">
      <c r="A16" s="95" t="s">
        <v>243</v>
      </c>
      <c r="B16" s="93">
        <v>2132088</v>
      </c>
      <c r="C16" s="94" t="s">
        <v>244</v>
      </c>
    </row>
    <row r="17" spans="1:3" s="88" customFormat="1" ht="18.75">
      <c r="A17" s="96"/>
      <c r="B17" s="96"/>
      <c r="C17" s="96"/>
    </row>
    <row r="18" spans="1:3" s="88" customFormat="1" ht="18.75">
      <c r="A18" s="133"/>
      <c r="B18" s="133"/>
      <c r="C18" s="133"/>
    </row>
    <row r="19" spans="1:4" s="88" customFormat="1" ht="18.75">
      <c r="A19" s="80" t="s">
        <v>329</v>
      </c>
      <c r="B19" s="80"/>
      <c r="C19" s="80"/>
      <c r="D19" s="80"/>
    </row>
    <row r="20" spans="1:4" s="88" customFormat="1" ht="18.75">
      <c r="A20" s="98"/>
      <c r="B20" s="98"/>
      <c r="C20" s="98"/>
      <c r="D20" s="98"/>
    </row>
    <row r="21" spans="1:4" s="88" customFormat="1" ht="18.75">
      <c r="A21" s="98"/>
      <c r="B21" s="98"/>
      <c r="C21" s="98"/>
      <c r="D21" s="98"/>
    </row>
    <row r="22" spans="1:4" s="88" customFormat="1" ht="18.75">
      <c r="A22" s="98"/>
      <c r="B22" s="98"/>
      <c r="C22" s="98"/>
      <c r="D22" s="98"/>
    </row>
    <row r="23" ht="18.75">
      <c r="A23" t="s">
        <v>245</v>
      </c>
    </row>
    <row r="24" spans="1:4" ht="18.75">
      <c r="A24" t="s">
        <v>246</v>
      </c>
      <c r="B24" s="135" t="s">
        <v>181</v>
      </c>
      <c r="C24" s="135"/>
      <c r="D24" s="76"/>
    </row>
  </sheetData>
  <mergeCells count="5">
    <mergeCell ref="B24:C24"/>
    <mergeCell ref="A5:C5"/>
    <mergeCell ref="A8:C8"/>
    <mergeCell ref="A9:C9"/>
    <mergeCell ref="A18:C18"/>
  </mergeCells>
  <printOptions/>
  <pageMargins left="0.4" right="0.22" top="0.7" bottom="1" header="0.5" footer="0.5"/>
  <pageSetup horizontalDpi="240" verticalDpi="24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6" sqref="A16"/>
    </sheetView>
  </sheetViews>
  <sheetFormatPr defaultColWidth="8.88671875" defaultRowHeight="18.75"/>
  <cols>
    <col min="1" max="1" width="38.10546875" style="0" customWidth="1"/>
    <col min="2" max="2" width="10.10546875" style="0" customWidth="1"/>
    <col min="3" max="3" width="10.77734375" style="0" customWidth="1"/>
    <col min="4" max="4" width="8.88671875" style="0" hidden="1" customWidth="1"/>
  </cols>
  <sheetData>
    <row r="1" ht="18.75">
      <c r="C1" t="s">
        <v>247</v>
      </c>
    </row>
    <row r="5" spans="1:4" ht="22.5">
      <c r="A5" s="131" t="s">
        <v>248</v>
      </c>
      <c r="B5" s="131"/>
      <c r="C5" s="131"/>
      <c r="D5" s="131"/>
    </row>
    <row r="8" spans="1:3" ht="18.75">
      <c r="A8" s="1"/>
      <c r="B8" s="1" t="s">
        <v>249</v>
      </c>
      <c r="C8" s="1" t="s">
        <v>249</v>
      </c>
    </row>
    <row r="9" spans="1:3" ht="18.75">
      <c r="A9" s="64"/>
      <c r="B9" s="105">
        <v>39538</v>
      </c>
      <c r="C9" s="105">
        <v>39172</v>
      </c>
    </row>
    <row r="10" spans="1:3" ht="18.75">
      <c r="A10" s="51" t="s">
        <v>250</v>
      </c>
      <c r="B10" s="1"/>
      <c r="C10" s="1"/>
    </row>
    <row r="11" spans="1:3" ht="18.75">
      <c r="A11" s="51" t="s">
        <v>251</v>
      </c>
      <c r="B11" s="1">
        <v>17063</v>
      </c>
      <c r="C11" s="1">
        <v>10445</v>
      </c>
    </row>
    <row r="12" spans="1:3" ht="18.75">
      <c r="A12" s="51" t="s">
        <v>252</v>
      </c>
      <c r="B12" s="59">
        <v>1594</v>
      </c>
      <c r="C12" s="1">
        <v>195</v>
      </c>
    </row>
    <row r="13" spans="1:3" ht="18.75">
      <c r="A13" s="51" t="s">
        <v>253</v>
      </c>
      <c r="B13" s="59">
        <v>61</v>
      </c>
      <c r="C13" s="1">
        <v>0</v>
      </c>
    </row>
    <row r="14" spans="1:3" ht="18.75">
      <c r="A14" s="51" t="s">
        <v>60</v>
      </c>
      <c r="B14" s="59">
        <v>1319</v>
      </c>
      <c r="C14" s="1">
        <v>2312</v>
      </c>
    </row>
    <row r="15" spans="1:3" ht="18.75">
      <c r="A15" s="3" t="s">
        <v>144</v>
      </c>
      <c r="B15" s="3">
        <f>SUM(B10:B14)</f>
        <v>20037</v>
      </c>
      <c r="C15" s="3">
        <f>SUM(C10:C14)</f>
        <v>12952</v>
      </c>
    </row>
    <row r="16" spans="1:3" s="88" customFormat="1" ht="18.75">
      <c r="A16" s="97" t="s">
        <v>325</v>
      </c>
      <c r="B16" s="96"/>
      <c r="C16" s="96"/>
    </row>
    <row r="17" spans="1:5" s="68" customFormat="1" ht="18.75">
      <c r="A17" s="88"/>
      <c r="B17" s="88"/>
      <c r="C17" s="88"/>
      <c r="D17" s="88"/>
      <c r="E17" s="88"/>
    </row>
    <row r="18" spans="1:5" s="68" customFormat="1" ht="18.75">
      <c r="A18" t="s">
        <v>254</v>
      </c>
      <c r="B18"/>
      <c r="C18"/>
      <c r="D18"/>
      <c r="E18"/>
    </row>
    <row r="19" spans="1:5" s="68" customFormat="1" ht="18.75">
      <c r="A19" t="s">
        <v>255</v>
      </c>
      <c r="B19" t="s">
        <v>256</v>
      </c>
      <c r="C19" s="139" t="s">
        <v>257</v>
      </c>
      <c r="D19" s="139"/>
      <c r="E19" s="139"/>
    </row>
    <row r="20" s="68" customFormat="1" ht="15"/>
    <row r="21" s="68" customFormat="1" ht="15"/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pans="1:5" s="88" customFormat="1" ht="18.75">
      <c r="A31" s="68"/>
      <c r="B31" s="68"/>
      <c r="C31" s="68"/>
      <c r="D31" s="68"/>
      <c r="E31" s="68"/>
    </row>
    <row r="32" spans="1:5" s="88" customFormat="1" ht="18.75">
      <c r="A32" s="68"/>
      <c r="B32" s="68"/>
      <c r="C32" s="68"/>
      <c r="D32" s="68"/>
      <c r="E32" s="68"/>
    </row>
    <row r="33" spans="1:5" ht="18.75">
      <c r="A33" s="68"/>
      <c r="B33" s="68"/>
      <c r="C33" s="68"/>
      <c r="D33" s="68"/>
      <c r="E33" s="68"/>
    </row>
    <row r="34" spans="1:5" ht="18.75">
      <c r="A34" s="68"/>
      <c r="B34" s="68"/>
      <c r="C34" s="68"/>
      <c r="D34" s="68"/>
      <c r="E34" s="68"/>
    </row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pans="1:5" s="68" customFormat="1" ht="18.75">
      <c r="A50"/>
      <c r="B50"/>
      <c r="C50"/>
      <c r="D50"/>
      <c r="E50"/>
    </row>
    <row r="51" spans="1:5" s="68" customFormat="1" ht="18.75">
      <c r="A51"/>
      <c r="B51"/>
      <c r="C51"/>
      <c r="D51"/>
      <c r="E51"/>
    </row>
    <row r="52" spans="1:5" s="68" customFormat="1" ht="18.75">
      <c r="A52"/>
      <c r="B52"/>
      <c r="C52"/>
      <c r="D52"/>
      <c r="E52"/>
    </row>
    <row r="53" spans="1:5" s="68" customFormat="1" ht="18.75">
      <c r="A53"/>
      <c r="B53"/>
      <c r="C53"/>
      <c r="D53"/>
      <c r="E53"/>
    </row>
    <row r="54" spans="1:5" s="68" customFormat="1" ht="18.75">
      <c r="A54"/>
      <c r="B54"/>
      <c r="C54"/>
      <c r="D54"/>
      <c r="E54"/>
    </row>
    <row r="55" spans="1:5" s="68" customFormat="1" ht="18.75">
      <c r="A55"/>
      <c r="B55"/>
      <c r="C55"/>
      <c r="D55"/>
      <c r="E55"/>
    </row>
    <row r="56" spans="1:5" s="68" customFormat="1" ht="18.75">
      <c r="A56"/>
      <c r="B56"/>
      <c r="C56"/>
      <c r="D56"/>
      <c r="E56"/>
    </row>
    <row r="57" spans="1:5" s="68" customFormat="1" ht="18.75">
      <c r="A57"/>
      <c r="B57"/>
      <c r="C57"/>
      <c r="D57"/>
      <c r="E57"/>
    </row>
    <row r="58" spans="1:5" s="68" customFormat="1" ht="18.75">
      <c r="A58"/>
      <c r="B58"/>
      <c r="C58"/>
      <c r="D58"/>
      <c r="E58"/>
    </row>
    <row r="59" spans="1:5" s="68" customFormat="1" ht="18.75">
      <c r="A59"/>
      <c r="B59"/>
      <c r="C59"/>
      <c r="D59"/>
      <c r="E59"/>
    </row>
    <row r="60" spans="1:5" s="68" customFormat="1" ht="18.75">
      <c r="A60"/>
      <c r="B60"/>
      <c r="C60"/>
      <c r="D60"/>
      <c r="E60"/>
    </row>
    <row r="61" spans="1:5" s="68" customFormat="1" ht="18.75">
      <c r="A61"/>
      <c r="B61"/>
      <c r="C61"/>
      <c r="D61"/>
      <c r="E61"/>
    </row>
    <row r="62" spans="1:5" s="68" customFormat="1" ht="18.75">
      <c r="A62"/>
      <c r="B62"/>
      <c r="C62"/>
      <c r="D62"/>
      <c r="E62"/>
    </row>
    <row r="63" spans="1:5" s="68" customFormat="1" ht="18.75">
      <c r="A63"/>
      <c r="B63"/>
      <c r="C63"/>
      <c r="D63"/>
      <c r="E63"/>
    </row>
    <row r="64" spans="1:5" s="68" customFormat="1" ht="18.75">
      <c r="A64"/>
      <c r="B64"/>
      <c r="C64"/>
      <c r="D64"/>
      <c r="E64"/>
    </row>
  </sheetData>
  <mergeCells count="2">
    <mergeCell ref="A5:D5"/>
    <mergeCell ref="C19:E19"/>
  </mergeCells>
  <printOptions/>
  <pageMargins left="0.49" right="0.47" top="0.7" bottom="1" header="0.5" footer="0.5"/>
  <pageSetup horizontalDpi="240" verticalDpi="24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A19" sqref="A19"/>
    </sheetView>
  </sheetViews>
  <sheetFormatPr defaultColWidth="8.88671875" defaultRowHeight="18.75"/>
  <cols>
    <col min="1" max="1" width="38.10546875" style="0" customWidth="1"/>
    <col min="2" max="2" width="10.10546875" style="0" customWidth="1"/>
    <col min="3" max="3" width="10.77734375" style="0" customWidth="1"/>
    <col min="4" max="4" width="8.88671875" style="0" hidden="1" customWidth="1"/>
  </cols>
  <sheetData>
    <row r="1" ht="18.75">
      <c r="C1" t="s">
        <v>258</v>
      </c>
    </row>
    <row r="3" spans="1:4" ht="20.25">
      <c r="A3" s="140" t="s">
        <v>259</v>
      </c>
      <c r="B3" s="140"/>
      <c r="C3" s="140"/>
      <c r="D3" s="140"/>
    </row>
    <row r="4" spans="1:3" ht="18.75">
      <c r="A4" s="1"/>
      <c r="B4" s="50">
        <v>39538</v>
      </c>
      <c r="C4" s="50">
        <v>39172</v>
      </c>
    </row>
    <row r="5" spans="1:3" ht="30.75" customHeight="1">
      <c r="A5" s="64"/>
      <c r="B5" s="52">
        <v>2008</v>
      </c>
      <c r="C5" s="52">
        <v>2007</v>
      </c>
    </row>
    <row r="6" spans="1:3" ht="18.75">
      <c r="A6" s="51" t="s">
        <v>260</v>
      </c>
      <c r="B6" s="1">
        <v>24323</v>
      </c>
      <c r="C6" s="1">
        <v>5899</v>
      </c>
    </row>
    <row r="7" spans="1:3" ht="18.75">
      <c r="A7" s="51" t="s">
        <v>42</v>
      </c>
      <c r="B7" s="1">
        <v>807</v>
      </c>
      <c r="C7" s="1">
        <v>1327</v>
      </c>
    </row>
    <row r="8" spans="1:3" ht="18.75">
      <c r="A8" s="51" t="s">
        <v>261</v>
      </c>
      <c r="B8" s="1">
        <v>895</v>
      </c>
      <c r="C8" s="1">
        <v>1126</v>
      </c>
    </row>
    <row r="9" spans="1:3" ht="18.75">
      <c r="A9" s="51" t="s">
        <v>262</v>
      </c>
      <c r="B9" s="1">
        <v>1392</v>
      </c>
      <c r="C9" s="1">
        <v>1087</v>
      </c>
    </row>
    <row r="10" spans="1:3" ht="18.75">
      <c r="A10" s="51" t="s">
        <v>263</v>
      </c>
      <c r="B10" s="1">
        <v>334</v>
      </c>
      <c r="C10" s="1">
        <v>290</v>
      </c>
    </row>
    <row r="11" spans="1:3" ht="18.75">
      <c r="A11" s="51" t="s">
        <v>264</v>
      </c>
      <c r="B11" s="1">
        <v>107</v>
      </c>
      <c r="C11" s="1">
        <v>67</v>
      </c>
    </row>
    <row r="12" spans="1:3" ht="18.75">
      <c r="A12" s="51" t="s">
        <v>265</v>
      </c>
      <c r="B12" s="1"/>
      <c r="C12" s="1">
        <v>0</v>
      </c>
    </row>
    <row r="13" spans="1:3" ht="18.75">
      <c r="A13" s="51" t="s">
        <v>266</v>
      </c>
      <c r="B13" s="1">
        <v>2228</v>
      </c>
      <c r="C13" s="1">
        <v>2283</v>
      </c>
    </row>
    <row r="14" spans="1:3" ht="56.25">
      <c r="A14" s="95" t="s">
        <v>267</v>
      </c>
      <c r="B14" s="1">
        <v>0</v>
      </c>
      <c r="C14" s="1">
        <v>-736</v>
      </c>
    </row>
    <row r="15" spans="1:3" ht="37.5">
      <c r="A15" s="95" t="s">
        <v>268</v>
      </c>
      <c r="B15" s="1">
        <v>-11891</v>
      </c>
      <c r="C15" s="1">
        <v>699</v>
      </c>
    </row>
    <row r="16" spans="1:3" ht="18.75">
      <c r="A16" s="51" t="s">
        <v>269</v>
      </c>
      <c r="B16" s="1">
        <v>-4</v>
      </c>
      <c r="C16" s="1">
        <v>0</v>
      </c>
    </row>
    <row r="17" spans="1:3" ht="18.75">
      <c r="A17" s="3" t="s">
        <v>144</v>
      </c>
      <c r="B17" s="3">
        <f>SUM(B6:B16)-B12</f>
        <v>18191</v>
      </c>
      <c r="C17" s="3">
        <f>SUM(C6:C16)-C12</f>
        <v>12042</v>
      </c>
    </row>
    <row r="18" s="68" customFormat="1" ht="15"/>
    <row r="19" spans="1:3" s="68" customFormat="1" ht="18.75">
      <c r="A19" s="89" t="s">
        <v>328</v>
      </c>
      <c r="B19" s="88"/>
      <c r="C19" s="99"/>
    </row>
    <row r="20" spans="1:3" s="68" customFormat="1" ht="18.75">
      <c r="A20" s="88"/>
      <c r="B20" s="88"/>
      <c r="C20" s="88"/>
    </row>
    <row r="21" spans="1:3" s="68" customFormat="1" ht="18.75">
      <c r="A21" t="s">
        <v>270</v>
      </c>
      <c r="B21"/>
      <c r="C21"/>
    </row>
    <row r="22" spans="1:3" s="68" customFormat="1" ht="18.75">
      <c r="A22" t="s">
        <v>271</v>
      </c>
      <c r="B22" t="s">
        <v>256</v>
      </c>
      <c r="C22" t="s">
        <v>272</v>
      </c>
    </row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pans="1:3" ht="18.75">
      <c r="A45" s="68"/>
      <c r="B45" s="68"/>
      <c r="C45" s="68"/>
    </row>
    <row r="46" spans="1:3" ht="18.75">
      <c r="A46" s="68"/>
      <c r="B46" s="68"/>
      <c r="C46" s="68"/>
    </row>
    <row r="47" spans="1:3" ht="18.75">
      <c r="A47" s="68"/>
      <c r="B47" s="68"/>
      <c r="C47" s="68"/>
    </row>
    <row r="48" spans="1:3" ht="18.75">
      <c r="A48" s="68"/>
      <c r="B48" s="68"/>
      <c r="C48" s="68"/>
    </row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pans="1:3" s="68" customFormat="1" ht="18.75">
      <c r="A59"/>
      <c r="B59"/>
      <c r="C59"/>
    </row>
    <row r="60" spans="1:3" s="68" customFormat="1" ht="18.75">
      <c r="A60"/>
      <c r="B60"/>
      <c r="C60"/>
    </row>
    <row r="61" spans="1:3" s="68" customFormat="1" ht="18.75">
      <c r="A61"/>
      <c r="B61"/>
      <c r="C61"/>
    </row>
    <row r="62" spans="1:3" s="68" customFormat="1" ht="18.75">
      <c r="A62"/>
      <c r="B62"/>
      <c r="C62"/>
    </row>
    <row r="63" spans="1:3" s="68" customFormat="1" ht="18.75">
      <c r="A63"/>
      <c r="B63"/>
      <c r="C63"/>
    </row>
    <row r="64" spans="1:3" s="68" customFormat="1" ht="18.75">
      <c r="A64"/>
      <c r="B64"/>
      <c r="C64"/>
    </row>
    <row r="65" spans="1:3" s="68" customFormat="1" ht="18.75">
      <c r="A65"/>
      <c r="B65"/>
      <c r="C65"/>
    </row>
    <row r="66" spans="1:3" s="68" customFormat="1" ht="18.75">
      <c r="A66"/>
      <c r="B66"/>
      <c r="C66"/>
    </row>
    <row r="67" spans="1:3" s="68" customFormat="1" ht="18.75">
      <c r="A67"/>
      <c r="B67"/>
      <c r="C67"/>
    </row>
    <row r="68" spans="1:3" s="68" customFormat="1" ht="18.75">
      <c r="A68"/>
      <c r="B68"/>
      <c r="C68"/>
    </row>
    <row r="69" spans="1:3" s="68" customFormat="1" ht="18.75">
      <c r="A69"/>
      <c r="B69"/>
      <c r="C69"/>
    </row>
    <row r="70" spans="1:3" s="68" customFormat="1" ht="18.75">
      <c r="A70"/>
      <c r="B70"/>
      <c r="C70"/>
    </row>
    <row r="71" spans="1:3" s="68" customFormat="1" ht="18.75">
      <c r="A71"/>
      <c r="B71"/>
      <c r="C71"/>
    </row>
    <row r="72" spans="1:3" s="68" customFormat="1" ht="18.75">
      <c r="A72"/>
      <c r="B72"/>
      <c r="C72"/>
    </row>
    <row r="73" spans="1:3" s="68" customFormat="1" ht="18.75">
      <c r="A73"/>
      <c r="B73"/>
      <c r="C73"/>
    </row>
    <row r="74" spans="1:3" s="68" customFormat="1" ht="18.75">
      <c r="A74"/>
      <c r="B74"/>
      <c r="C74"/>
    </row>
    <row r="75" spans="1:3" s="68" customFormat="1" ht="18.75">
      <c r="A75"/>
      <c r="B75"/>
      <c r="C75"/>
    </row>
    <row r="76" spans="1:3" s="68" customFormat="1" ht="18.75">
      <c r="A76"/>
      <c r="B76"/>
      <c r="C76"/>
    </row>
    <row r="77" spans="1:3" s="68" customFormat="1" ht="18.75">
      <c r="A77"/>
      <c r="B77"/>
      <c r="C77"/>
    </row>
    <row r="78" spans="1:3" s="68" customFormat="1" ht="18.75">
      <c r="A78"/>
      <c r="B78"/>
      <c r="C78"/>
    </row>
    <row r="79" spans="1:3" s="68" customFormat="1" ht="18.75">
      <c r="A79"/>
      <c r="B79"/>
      <c r="C79"/>
    </row>
    <row r="80" spans="1:3" s="68" customFormat="1" ht="18.75">
      <c r="A80"/>
      <c r="B80"/>
      <c r="C80"/>
    </row>
    <row r="81" spans="1:3" s="68" customFormat="1" ht="18.75">
      <c r="A81"/>
      <c r="B81"/>
      <c r="C81"/>
    </row>
    <row r="82" spans="1:3" s="68" customFormat="1" ht="18.75">
      <c r="A82"/>
      <c r="B82"/>
      <c r="C82"/>
    </row>
    <row r="83" spans="1:3" s="68" customFormat="1" ht="18.75">
      <c r="A83"/>
      <c r="B83"/>
      <c r="C83"/>
    </row>
    <row r="84" spans="1:3" s="68" customFormat="1" ht="18.75">
      <c r="A84"/>
      <c r="B84"/>
      <c r="C84"/>
    </row>
  </sheetData>
  <mergeCells count="1">
    <mergeCell ref="A3:D3"/>
  </mergeCells>
  <printOptions/>
  <pageMargins left="0.62" right="0.75" top="0.31" bottom="0.16" header="0.24" footer="0.1"/>
  <pageSetup horizontalDpi="240" verticalDpi="24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8" sqref="A18:C18"/>
    </sheetView>
  </sheetViews>
  <sheetFormatPr defaultColWidth="8.88671875" defaultRowHeight="18.75"/>
  <cols>
    <col min="1" max="1" width="38.10546875" style="0" customWidth="1"/>
    <col min="2" max="2" width="10.10546875" style="0" customWidth="1"/>
    <col min="3" max="3" width="10.77734375" style="0" customWidth="1"/>
    <col min="4" max="4" width="8.88671875" style="0" hidden="1" customWidth="1"/>
  </cols>
  <sheetData>
    <row r="1" ht="18.75">
      <c r="C1" t="s">
        <v>273</v>
      </c>
    </row>
    <row r="5" spans="1:4" ht="22.5">
      <c r="A5" s="131" t="s">
        <v>274</v>
      </c>
      <c r="B5" s="131"/>
      <c r="C5" s="131"/>
      <c r="D5" s="131"/>
    </row>
    <row r="8" spans="1:3" ht="18.75">
      <c r="A8" s="1"/>
      <c r="B8" s="50">
        <v>39538</v>
      </c>
      <c r="C8" s="50">
        <v>39172</v>
      </c>
    </row>
    <row r="9" spans="1:3" ht="18.75">
      <c r="A9" s="64"/>
      <c r="B9" s="52">
        <v>2008</v>
      </c>
      <c r="C9" s="52">
        <v>2007</v>
      </c>
    </row>
    <row r="10" spans="1:3" ht="18.75">
      <c r="A10" s="51" t="s">
        <v>275</v>
      </c>
      <c r="B10" s="1">
        <v>59</v>
      </c>
      <c r="C10" s="1">
        <v>0</v>
      </c>
    </row>
    <row r="11" spans="1:3" ht="37.5">
      <c r="A11" s="95" t="s">
        <v>276</v>
      </c>
      <c r="B11" s="1">
        <v>222</v>
      </c>
      <c r="C11" s="1">
        <v>862</v>
      </c>
    </row>
    <row r="12" spans="1:3" ht="18.75">
      <c r="A12" s="95" t="s">
        <v>277</v>
      </c>
      <c r="B12" s="1">
        <v>0</v>
      </c>
      <c r="C12" s="1">
        <v>0</v>
      </c>
    </row>
    <row r="13" spans="1:3" ht="18.75">
      <c r="A13" s="51" t="s">
        <v>278</v>
      </c>
      <c r="B13" s="1">
        <v>0</v>
      </c>
      <c r="C13" s="1">
        <v>1</v>
      </c>
    </row>
    <row r="14" spans="1:3" ht="18.75">
      <c r="A14" s="3" t="s">
        <v>144</v>
      </c>
      <c r="B14" s="3">
        <f>SUM(B10:B13)</f>
        <v>281</v>
      </c>
      <c r="C14" s="3">
        <f>SUM(C10:C13)</f>
        <v>863</v>
      </c>
    </row>
    <row r="15" spans="1:3" s="88" customFormat="1" ht="18.75">
      <c r="A15" s="96"/>
      <c r="B15" s="96"/>
      <c r="C15" s="96"/>
    </row>
    <row r="16" spans="1:3" s="88" customFormat="1" ht="18.75">
      <c r="A16" s="142"/>
      <c r="B16" s="142"/>
      <c r="C16" s="142"/>
    </row>
    <row r="17" spans="1:3" s="88" customFormat="1" ht="18.75">
      <c r="A17" s="142"/>
      <c r="B17" s="142"/>
      <c r="C17" s="142"/>
    </row>
    <row r="18" spans="1:3" s="88" customFormat="1" ht="18.75">
      <c r="A18" s="143" t="s">
        <v>330</v>
      </c>
      <c r="B18" s="134"/>
      <c r="C18" s="134"/>
    </row>
    <row r="19" spans="1:3" s="88" customFormat="1" ht="18.75">
      <c r="A19" s="141"/>
      <c r="B19" s="141"/>
      <c r="C19" s="141"/>
    </row>
    <row r="20" ht="18.75">
      <c r="A20" t="s">
        <v>254</v>
      </c>
    </row>
    <row r="21" spans="1:5" ht="18.75">
      <c r="A21" s="134" t="s">
        <v>279</v>
      </c>
      <c r="B21" s="134"/>
      <c r="C21" s="134"/>
      <c r="D21" s="134"/>
      <c r="E21" s="134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</sheetData>
  <mergeCells count="6">
    <mergeCell ref="A19:C19"/>
    <mergeCell ref="A21:E21"/>
    <mergeCell ref="A5:D5"/>
    <mergeCell ref="A16:C16"/>
    <mergeCell ref="A17:C17"/>
    <mergeCell ref="A18:C18"/>
  </mergeCells>
  <printOptions/>
  <pageMargins left="0.74" right="0.34" top="0.72" bottom="1" header="0.5" footer="0.5"/>
  <pageSetup horizontalDpi="240" verticalDpi="24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4">
      <selection activeCell="A17" sqref="A17"/>
    </sheetView>
  </sheetViews>
  <sheetFormatPr defaultColWidth="8.88671875" defaultRowHeight="18.75"/>
  <cols>
    <col min="1" max="1" width="38.10546875" style="0" customWidth="1"/>
    <col min="2" max="2" width="10.10546875" style="0" customWidth="1"/>
    <col min="3" max="3" width="10.77734375" style="0" customWidth="1"/>
  </cols>
  <sheetData>
    <row r="1" ht="18.75">
      <c r="C1" t="s">
        <v>280</v>
      </c>
    </row>
    <row r="5" spans="1:4" ht="22.5">
      <c r="A5" s="131" t="s">
        <v>281</v>
      </c>
      <c r="B5" s="131"/>
      <c r="C5" s="131"/>
      <c r="D5" s="131"/>
    </row>
    <row r="9" spans="1:3" ht="18.75">
      <c r="A9" s="137"/>
      <c r="B9" s="50">
        <v>39538</v>
      </c>
      <c r="C9" s="50">
        <v>39172</v>
      </c>
    </row>
    <row r="10" spans="1:3" ht="18.75">
      <c r="A10" s="138"/>
      <c r="B10" s="52" t="s">
        <v>297</v>
      </c>
      <c r="C10" s="52" t="s">
        <v>296</v>
      </c>
    </row>
    <row r="11" spans="1:3" ht="18.75">
      <c r="A11" s="51" t="s">
        <v>282</v>
      </c>
      <c r="B11" s="1">
        <v>1048</v>
      </c>
      <c r="C11" s="1">
        <v>1028</v>
      </c>
    </row>
    <row r="12" spans="1:3" ht="37.5">
      <c r="A12" s="95" t="s">
        <v>283</v>
      </c>
      <c r="B12" s="1">
        <v>116</v>
      </c>
      <c r="C12" s="1">
        <v>593</v>
      </c>
    </row>
    <row r="13" spans="1:3" ht="18.75">
      <c r="A13" s="51" t="s">
        <v>284</v>
      </c>
      <c r="B13" s="1">
        <v>93</v>
      </c>
      <c r="C13" s="1">
        <v>69</v>
      </c>
    </row>
    <row r="14" spans="1:3" ht="18.75">
      <c r="A14" s="3" t="s">
        <v>144</v>
      </c>
      <c r="B14" s="3">
        <f>SUM(B11:B13)</f>
        <v>1257</v>
      </c>
      <c r="C14" s="3">
        <f>SUM(C11:C13)</f>
        <v>1690</v>
      </c>
    </row>
    <row r="15" spans="1:3" s="88" customFormat="1" ht="18" customHeight="1">
      <c r="A15" s="96"/>
      <c r="B15" s="96"/>
      <c r="C15" s="96"/>
    </row>
    <row r="16" s="68" customFormat="1" ht="15"/>
    <row r="17" spans="1:3" s="88" customFormat="1" ht="18.75">
      <c r="A17" s="97" t="s">
        <v>325</v>
      </c>
      <c r="B17" s="96"/>
      <c r="C17" s="100"/>
    </row>
    <row r="18" s="88" customFormat="1" ht="18.75"/>
    <row r="19" ht="18.75">
      <c r="A19" t="s">
        <v>285</v>
      </c>
    </row>
    <row r="20" spans="1:4" ht="18.75">
      <c r="A20" t="s">
        <v>286</v>
      </c>
      <c r="B20" s="139" t="s">
        <v>287</v>
      </c>
      <c r="C20" s="139"/>
      <c r="D20" s="139"/>
    </row>
    <row r="21" s="68" customFormat="1" ht="15"/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</sheetData>
  <mergeCells count="3">
    <mergeCell ref="A5:D5"/>
    <mergeCell ref="A9:A10"/>
    <mergeCell ref="B20:D20"/>
  </mergeCells>
  <printOptions/>
  <pageMargins left="0.75" right="0.3" top="0.69" bottom="1" header="0.5" footer="0.5"/>
  <pageSetup horizontalDpi="240" verticalDpi="24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80"/>
  <sheetViews>
    <sheetView workbookViewId="0" topLeftCell="A23">
      <selection activeCell="J39" sqref="J39"/>
    </sheetView>
  </sheetViews>
  <sheetFormatPr defaultColWidth="8.88671875" defaultRowHeight="18.75"/>
  <cols>
    <col min="5" max="5" width="7.6640625" style="0" customWidth="1"/>
    <col min="7" max="7" width="10.10546875" style="0" customWidth="1"/>
  </cols>
  <sheetData>
    <row r="2" spans="6:7" ht="18.75">
      <c r="F2" s="134"/>
      <c r="G2" s="134"/>
    </row>
    <row r="4" spans="1:7" ht="18.75">
      <c r="A4" s="155"/>
      <c r="B4" s="155"/>
      <c r="C4" s="155"/>
      <c r="D4" s="155"/>
      <c r="E4" s="155"/>
      <c r="F4" s="155"/>
      <c r="G4" s="155"/>
    </row>
    <row r="6" spans="1:7" ht="18.75">
      <c r="A6" s="146"/>
      <c r="B6" s="146"/>
      <c r="C6" s="146"/>
      <c r="D6" s="146"/>
      <c r="E6" s="146"/>
      <c r="F6" s="146"/>
      <c r="G6" s="146"/>
    </row>
    <row r="8" spans="1:7" ht="18.75">
      <c r="A8" s="146"/>
      <c r="B8" s="146"/>
      <c r="C8" s="146"/>
      <c r="D8" s="146"/>
      <c r="E8" s="146"/>
      <c r="F8" s="146"/>
      <c r="G8" s="146"/>
    </row>
    <row r="9" spans="1:7" ht="18.75">
      <c r="A9" s="81"/>
      <c r="B9" s="81"/>
      <c r="C9" s="81"/>
      <c r="D9" s="81"/>
      <c r="E9" s="81"/>
      <c r="F9" s="81"/>
      <c r="G9" s="81"/>
    </row>
    <row r="10" spans="1:7" ht="18.75">
      <c r="A10" s="55"/>
      <c r="B10" s="55"/>
      <c r="C10" s="55"/>
      <c r="D10" s="55"/>
      <c r="E10" s="55"/>
      <c r="F10" s="55"/>
      <c r="G10" s="29"/>
    </row>
    <row r="11" spans="1:7" ht="18.75">
      <c r="A11" s="55"/>
      <c r="B11" s="55"/>
      <c r="C11" s="55"/>
      <c r="D11" s="55"/>
      <c r="E11" s="55"/>
      <c r="F11" s="55"/>
      <c r="G11" s="29"/>
    </row>
    <row r="12" spans="1:7" ht="18.75">
      <c r="A12" s="55"/>
      <c r="B12" s="55"/>
      <c r="C12" s="55"/>
      <c r="D12" s="55"/>
      <c r="E12" s="55"/>
      <c r="F12" s="55"/>
      <c r="G12" s="30"/>
    </row>
    <row r="13" spans="1:7" ht="18.75">
      <c r="A13" s="55"/>
      <c r="B13" s="55"/>
      <c r="C13" s="55"/>
      <c r="D13" s="55"/>
      <c r="E13" s="55"/>
      <c r="F13" s="55"/>
      <c r="G13" s="30"/>
    </row>
    <row r="14" spans="1:7" ht="18.75">
      <c r="A14" s="55"/>
      <c r="B14" s="55"/>
      <c r="C14" s="55"/>
      <c r="D14" s="55"/>
      <c r="E14" s="55"/>
      <c r="F14" s="55"/>
      <c r="G14" s="30"/>
    </row>
    <row r="15" spans="1:7" ht="18.75">
      <c r="A15" s="55"/>
      <c r="B15" s="55"/>
      <c r="C15" s="55"/>
      <c r="D15" s="55"/>
      <c r="E15" s="55"/>
      <c r="F15" s="55"/>
      <c r="G15" s="30"/>
    </row>
    <row r="16" spans="1:7" ht="18.75">
      <c r="A16" s="81"/>
      <c r="B16" s="81"/>
      <c r="C16" s="81"/>
      <c r="D16" s="81"/>
      <c r="E16" s="81"/>
      <c r="F16" s="81"/>
      <c r="G16" s="29"/>
    </row>
    <row r="17" spans="1:7" ht="18.75">
      <c r="A17" s="81"/>
      <c r="B17" s="81"/>
      <c r="C17" s="81"/>
      <c r="D17" s="81"/>
      <c r="E17" s="81"/>
      <c r="F17" s="81"/>
      <c r="G17" s="29"/>
    </row>
    <row r="18" spans="1:7" ht="18.75">
      <c r="A18" s="81"/>
      <c r="B18" s="81"/>
      <c r="C18" s="81"/>
      <c r="D18" s="81"/>
      <c r="E18" s="81"/>
      <c r="F18" s="81"/>
      <c r="G18" s="29"/>
    </row>
    <row r="19" spans="1:7" ht="18.75">
      <c r="A19" s="81"/>
      <c r="B19" s="81"/>
      <c r="C19" s="81"/>
      <c r="D19" s="81"/>
      <c r="E19" s="81"/>
      <c r="F19" s="81"/>
      <c r="G19" s="101"/>
    </row>
    <row r="20" spans="1:7" ht="18.75">
      <c r="A20" s="81"/>
      <c r="B20" s="81"/>
      <c r="C20" s="81"/>
      <c r="D20" s="81"/>
      <c r="E20" s="81"/>
      <c r="F20" s="81"/>
      <c r="G20" s="81"/>
    </row>
    <row r="21" spans="1:7" ht="18.75">
      <c r="A21" s="146"/>
      <c r="B21" s="146"/>
      <c r="C21" s="146"/>
      <c r="D21" s="146"/>
      <c r="E21" s="146"/>
      <c r="F21" s="146"/>
      <c r="G21" s="146"/>
    </row>
    <row r="22" spans="1:7" ht="18.75">
      <c r="A22" s="81"/>
      <c r="B22" s="81"/>
      <c r="C22" s="81"/>
      <c r="D22" s="81"/>
      <c r="E22" s="81"/>
      <c r="F22" s="81"/>
      <c r="G22" s="81"/>
    </row>
    <row r="23" spans="1:7" ht="18.75">
      <c r="A23" s="81"/>
      <c r="B23" s="81"/>
      <c r="C23" s="81"/>
      <c r="D23" s="81"/>
      <c r="E23" s="81"/>
      <c r="F23" s="81"/>
      <c r="G23" s="102"/>
    </row>
    <row r="24" spans="1:7" ht="18.75">
      <c r="A24" s="81"/>
      <c r="B24" s="81"/>
      <c r="C24" s="81"/>
      <c r="D24" s="81"/>
      <c r="E24" s="81"/>
      <c r="F24" s="81"/>
      <c r="G24" s="102"/>
    </row>
    <row r="25" spans="1:7" ht="18.75">
      <c r="A25" s="81"/>
      <c r="B25" s="81"/>
      <c r="C25" s="81"/>
      <c r="D25" s="81"/>
      <c r="E25" s="81"/>
      <c r="F25" s="81"/>
      <c r="G25" s="102"/>
    </row>
    <row r="26" spans="1:7" ht="18.75">
      <c r="A26" s="81"/>
      <c r="B26" s="81"/>
      <c r="C26" s="81"/>
      <c r="D26" s="81"/>
      <c r="E26" s="81"/>
      <c r="F26" s="81"/>
      <c r="G26" s="81"/>
    </row>
    <row r="27" spans="1:7" ht="18.75">
      <c r="A27" s="81"/>
      <c r="B27" s="81"/>
      <c r="C27" s="81"/>
      <c r="D27" s="81"/>
      <c r="E27" s="81"/>
      <c r="F27" s="81"/>
      <c r="G27" s="102"/>
    </row>
    <row r="28" spans="1:7" ht="18.75">
      <c r="A28" s="81"/>
      <c r="B28" s="81"/>
      <c r="C28" s="81"/>
      <c r="D28" s="81"/>
      <c r="E28" s="81"/>
      <c r="F28" s="81"/>
      <c r="G28" s="102"/>
    </row>
    <row r="29" spans="1:7" ht="18.75">
      <c r="A29" s="81"/>
      <c r="B29" s="81"/>
      <c r="C29" s="81"/>
      <c r="D29" s="81"/>
      <c r="E29" s="81"/>
      <c r="F29" s="81"/>
      <c r="G29" s="102"/>
    </row>
    <row r="30" spans="1:7" ht="18.75">
      <c r="A30" s="81"/>
      <c r="B30" s="81"/>
      <c r="C30" s="81"/>
      <c r="D30" s="81"/>
      <c r="E30" s="81"/>
      <c r="F30" s="81"/>
      <c r="G30" s="81"/>
    </row>
    <row r="31" spans="1:7" ht="18.75">
      <c r="A31" s="146"/>
      <c r="B31" s="146"/>
      <c r="C31" s="146"/>
      <c r="D31" s="146"/>
      <c r="E31" s="146"/>
      <c r="F31" s="146"/>
      <c r="G31" s="146"/>
    </row>
    <row r="32" spans="1:7" ht="18.75">
      <c r="A32" s="81"/>
      <c r="B32" s="81"/>
      <c r="C32" s="81"/>
      <c r="D32" s="81"/>
      <c r="E32" s="81"/>
      <c r="F32" s="81"/>
      <c r="G32" s="81"/>
    </row>
    <row r="33" spans="1:7" ht="18.75">
      <c r="A33" s="146"/>
      <c r="B33" s="146"/>
      <c r="C33" s="146"/>
      <c r="D33" s="81"/>
      <c r="E33" s="81"/>
      <c r="F33" s="81"/>
      <c r="G33" s="81"/>
    </row>
    <row r="34" spans="1:7" ht="18.75">
      <c r="A34" s="81"/>
      <c r="B34" s="81"/>
      <c r="C34" s="81"/>
      <c r="D34" s="81"/>
      <c r="E34" s="81"/>
      <c r="F34" s="81"/>
      <c r="G34" s="81"/>
    </row>
    <row r="35" spans="1:7" ht="18.75">
      <c r="A35" s="147"/>
      <c r="B35" s="148"/>
      <c r="C35" s="148"/>
      <c r="D35" s="148"/>
      <c r="E35" s="149"/>
      <c r="F35" s="153"/>
      <c r="G35" s="153"/>
    </row>
    <row r="36" spans="1:7" ht="18.75">
      <c r="A36" s="150"/>
      <c r="B36" s="151"/>
      <c r="C36" s="151"/>
      <c r="D36" s="151"/>
      <c r="E36" s="152"/>
      <c r="F36" s="154"/>
      <c r="G36" s="154"/>
    </row>
    <row r="37" spans="1:7" ht="18.75">
      <c r="A37" s="145"/>
      <c r="B37" s="145"/>
      <c r="C37" s="145"/>
      <c r="D37" s="145"/>
      <c r="E37" s="145"/>
      <c r="F37" s="103"/>
      <c r="G37" s="103"/>
    </row>
    <row r="38" spans="1:7" ht="18.75">
      <c r="A38" s="145"/>
      <c r="B38" s="145"/>
      <c r="C38" s="145"/>
      <c r="D38" s="145"/>
      <c r="E38" s="145"/>
      <c r="F38" s="103"/>
      <c r="G38" s="103"/>
    </row>
    <row r="39" spans="1:7" ht="18.75">
      <c r="A39" s="145"/>
      <c r="B39" s="145"/>
      <c r="C39" s="145"/>
      <c r="D39" s="145"/>
      <c r="E39" s="145"/>
      <c r="F39" s="103"/>
      <c r="G39" s="103"/>
    </row>
    <row r="40" spans="1:7" ht="18.75">
      <c r="A40" s="81"/>
      <c r="B40" s="81"/>
      <c r="C40" s="81"/>
      <c r="D40" s="81"/>
      <c r="E40" s="81"/>
      <c r="F40" s="81"/>
      <c r="G40" s="81"/>
    </row>
    <row r="41" spans="1:7" ht="18.75">
      <c r="A41" s="81"/>
      <c r="B41" s="81"/>
      <c r="C41" s="81"/>
      <c r="D41" s="81"/>
      <c r="E41" s="81"/>
      <c r="F41" s="81"/>
      <c r="G41" s="81"/>
    </row>
    <row r="42" spans="1:7" ht="18.75">
      <c r="A42" s="144"/>
      <c r="B42" s="144"/>
      <c r="C42" s="144"/>
      <c r="D42" s="144"/>
      <c r="E42" s="144"/>
      <c r="F42" s="144"/>
      <c r="G42" s="144"/>
    </row>
    <row r="43" spans="1:7" ht="18.75">
      <c r="A43" s="144"/>
      <c r="B43" s="144"/>
      <c r="C43" s="144"/>
      <c r="D43" s="144"/>
      <c r="E43" s="144"/>
      <c r="F43" s="144"/>
      <c r="G43" s="144"/>
    </row>
    <row r="44" spans="1:7" ht="18.75">
      <c r="A44" s="81"/>
      <c r="B44" s="81"/>
      <c r="C44" s="81"/>
      <c r="D44" s="81"/>
      <c r="E44" s="81"/>
      <c r="F44" s="81"/>
      <c r="G44" s="81"/>
    </row>
    <row r="45" spans="1:7" ht="18.75">
      <c r="A45" s="81"/>
      <c r="B45" s="81"/>
      <c r="C45" s="81"/>
      <c r="D45" s="81"/>
      <c r="E45" s="81"/>
      <c r="F45" s="81"/>
      <c r="G45" s="81"/>
    </row>
    <row r="46" spans="1:7" ht="18.75">
      <c r="A46" s="81"/>
      <c r="B46" s="81"/>
      <c r="C46" s="81"/>
      <c r="D46" s="81"/>
      <c r="E46" s="81"/>
      <c r="F46" s="81"/>
      <c r="G46" s="81"/>
    </row>
    <row r="47" spans="1:7" ht="18.75">
      <c r="A47" s="81"/>
      <c r="B47" s="81"/>
      <c r="C47" s="81"/>
      <c r="D47" s="81"/>
      <c r="E47" s="81"/>
      <c r="F47" s="81"/>
      <c r="G47" s="81"/>
    </row>
    <row r="48" spans="1:7" ht="18.75">
      <c r="A48" s="81"/>
      <c r="B48" s="81"/>
      <c r="C48" s="81"/>
      <c r="D48" s="81"/>
      <c r="E48" s="81"/>
      <c r="F48" s="81"/>
      <c r="G48" s="81"/>
    </row>
    <row r="49" spans="1:7" ht="18.75">
      <c r="A49" s="81"/>
      <c r="B49" s="81"/>
      <c r="C49" s="81"/>
      <c r="D49" s="81"/>
      <c r="E49" s="81"/>
      <c r="F49" s="81"/>
      <c r="G49" s="81"/>
    </row>
    <row r="50" spans="1:7" ht="18.75">
      <c r="A50" s="81"/>
      <c r="B50" s="81"/>
      <c r="C50" s="81"/>
      <c r="D50" s="81"/>
      <c r="E50" s="81"/>
      <c r="F50" s="81"/>
      <c r="G50" s="81"/>
    </row>
    <row r="51" spans="1:7" ht="18.75">
      <c r="A51" s="81"/>
      <c r="B51" s="81"/>
      <c r="C51" s="81"/>
      <c r="D51" s="81"/>
      <c r="E51" s="81"/>
      <c r="F51" s="81"/>
      <c r="G51" s="81"/>
    </row>
    <row r="52" spans="1:7" ht="18.75">
      <c r="A52" s="81"/>
      <c r="B52" s="81"/>
      <c r="C52" s="81"/>
      <c r="D52" s="81"/>
      <c r="E52" s="81"/>
      <c r="F52" s="81"/>
      <c r="G52" s="81"/>
    </row>
    <row r="53" spans="1:7" ht="18.75">
      <c r="A53" s="81"/>
      <c r="B53" s="81"/>
      <c r="C53" s="81"/>
      <c r="D53" s="81"/>
      <c r="E53" s="81"/>
      <c r="F53" s="81"/>
      <c r="G53" s="81"/>
    </row>
    <row r="54" spans="1:7" ht="18.75">
      <c r="A54" s="81"/>
      <c r="B54" s="81"/>
      <c r="C54" s="81"/>
      <c r="D54" s="81"/>
      <c r="E54" s="81"/>
      <c r="F54" s="81"/>
      <c r="G54" s="81"/>
    </row>
    <row r="55" spans="1:7" ht="18.75">
      <c r="A55" s="81"/>
      <c r="B55" s="81"/>
      <c r="C55" s="81"/>
      <c r="D55" s="81"/>
      <c r="E55" s="81"/>
      <c r="F55" s="81"/>
      <c r="G55" s="81"/>
    </row>
    <row r="56" spans="1:7" ht="18.75">
      <c r="A56" s="81"/>
      <c r="B56" s="81"/>
      <c r="C56" s="81"/>
      <c r="D56" s="81"/>
      <c r="E56" s="81"/>
      <c r="F56" s="81"/>
      <c r="G56" s="81"/>
    </row>
    <row r="57" spans="1:7" ht="18.75">
      <c r="A57" s="81"/>
      <c r="B57" s="81"/>
      <c r="C57" s="81"/>
      <c r="D57" s="81"/>
      <c r="E57" s="81"/>
      <c r="F57" s="81"/>
      <c r="G57" s="81"/>
    </row>
    <row r="58" spans="1:7" ht="18.75">
      <c r="A58" s="81"/>
      <c r="B58" s="81"/>
      <c r="C58" s="81"/>
      <c r="D58" s="81"/>
      <c r="E58" s="81"/>
      <c r="F58" s="81"/>
      <c r="G58" s="81"/>
    </row>
    <row r="59" spans="1:7" ht="18.75">
      <c r="A59" s="81"/>
      <c r="B59" s="81"/>
      <c r="C59" s="81"/>
      <c r="D59" s="81"/>
      <c r="E59" s="81"/>
      <c r="F59" s="81"/>
      <c r="G59" s="81"/>
    </row>
    <row r="60" spans="1:7" ht="18.75">
      <c r="A60" s="81"/>
      <c r="B60" s="81"/>
      <c r="C60" s="81"/>
      <c r="D60" s="81"/>
      <c r="E60" s="81"/>
      <c r="F60" s="81"/>
      <c r="G60" s="81"/>
    </row>
    <row r="61" spans="1:7" ht="18.75">
      <c r="A61" s="81"/>
      <c r="B61" s="81"/>
      <c r="C61" s="81"/>
      <c r="D61" s="81"/>
      <c r="E61" s="81"/>
      <c r="F61" s="81"/>
      <c r="G61" s="81"/>
    </row>
    <row r="62" spans="1:7" ht="18.75">
      <c r="A62" s="81"/>
      <c r="B62" s="81"/>
      <c r="C62" s="81"/>
      <c r="D62" s="81"/>
      <c r="E62" s="81"/>
      <c r="F62" s="81"/>
      <c r="G62" s="81"/>
    </row>
    <row r="63" spans="1:7" ht="18.75">
      <c r="A63" s="81"/>
      <c r="B63" s="81"/>
      <c r="C63" s="81"/>
      <c r="D63" s="81"/>
      <c r="E63" s="81"/>
      <c r="F63" s="81"/>
      <c r="G63" s="81"/>
    </row>
    <row r="64" spans="1:7" ht="18.75">
      <c r="A64" s="81"/>
      <c r="B64" s="81"/>
      <c r="C64" s="81"/>
      <c r="D64" s="81"/>
      <c r="E64" s="81"/>
      <c r="F64" s="81"/>
      <c r="G64" s="81"/>
    </row>
    <row r="65" spans="1:7" ht="18.75">
      <c r="A65" s="81"/>
      <c r="B65" s="81"/>
      <c r="C65" s="81"/>
      <c r="D65" s="81"/>
      <c r="E65" s="81"/>
      <c r="F65" s="81"/>
      <c r="G65" s="81"/>
    </row>
    <row r="66" spans="1:7" ht="18.75">
      <c r="A66" s="81"/>
      <c r="B66" s="81"/>
      <c r="C66" s="81"/>
      <c r="D66" s="81"/>
      <c r="E66" s="81"/>
      <c r="F66" s="81"/>
      <c r="G66" s="81"/>
    </row>
    <row r="67" spans="1:7" ht="18.75">
      <c r="A67" s="81"/>
      <c r="B67" s="81"/>
      <c r="C67" s="81"/>
      <c r="D67" s="81"/>
      <c r="E67" s="81"/>
      <c r="F67" s="81"/>
      <c r="G67" s="81"/>
    </row>
    <row r="68" spans="1:7" ht="18.75">
      <c r="A68" s="81"/>
      <c r="B68" s="81"/>
      <c r="C68" s="81"/>
      <c r="D68" s="81"/>
      <c r="E68" s="81"/>
      <c r="F68" s="81"/>
      <c r="G68" s="81"/>
    </row>
    <row r="69" spans="1:7" ht="18.75">
      <c r="A69" s="81"/>
      <c r="B69" s="81"/>
      <c r="C69" s="81"/>
      <c r="D69" s="81"/>
      <c r="E69" s="81"/>
      <c r="F69" s="81"/>
      <c r="G69" s="81"/>
    </row>
    <row r="70" spans="1:7" ht="18.75">
      <c r="A70" s="81"/>
      <c r="B70" s="81"/>
      <c r="C70" s="81"/>
      <c r="D70" s="81"/>
      <c r="E70" s="81"/>
      <c r="F70" s="81"/>
      <c r="G70" s="81"/>
    </row>
    <row r="71" spans="1:7" ht="18.75">
      <c r="A71" s="81"/>
      <c r="B71" s="81"/>
      <c r="C71" s="81"/>
      <c r="D71" s="81"/>
      <c r="E71" s="81"/>
      <c r="F71" s="81"/>
      <c r="G71" s="81"/>
    </row>
    <row r="72" spans="1:7" ht="18.75">
      <c r="A72" s="81"/>
      <c r="B72" s="81"/>
      <c r="C72" s="81"/>
      <c r="D72" s="81"/>
      <c r="E72" s="81"/>
      <c r="F72" s="81"/>
      <c r="G72" s="81"/>
    </row>
    <row r="73" spans="1:7" ht="18.75">
      <c r="A73" s="81"/>
      <c r="B73" s="81"/>
      <c r="C73" s="81"/>
      <c r="D73" s="81"/>
      <c r="E73" s="81"/>
      <c r="F73" s="81"/>
      <c r="G73" s="81"/>
    </row>
    <row r="74" spans="1:7" ht="18.75">
      <c r="A74" s="81"/>
      <c r="B74" s="81"/>
      <c r="C74" s="81"/>
      <c r="D74" s="81"/>
      <c r="E74" s="81"/>
      <c r="F74" s="81"/>
      <c r="G74" s="81"/>
    </row>
    <row r="75" spans="1:7" ht="18.75">
      <c r="A75" s="81"/>
      <c r="B75" s="81"/>
      <c r="C75" s="81"/>
      <c r="D75" s="81"/>
      <c r="E75" s="81"/>
      <c r="F75" s="81"/>
      <c r="G75" s="81"/>
    </row>
    <row r="76" spans="1:7" ht="18.75">
      <c r="A76" s="81"/>
      <c r="B76" s="81"/>
      <c r="C76" s="81"/>
      <c r="D76" s="81"/>
      <c r="E76" s="81"/>
      <c r="F76" s="81"/>
      <c r="G76" s="81"/>
    </row>
    <row r="77" spans="1:7" ht="18.75">
      <c r="A77" s="81"/>
      <c r="B77" s="81"/>
      <c r="C77" s="81"/>
      <c r="D77" s="81"/>
      <c r="E77" s="81"/>
      <c r="F77" s="81"/>
      <c r="G77" s="81"/>
    </row>
    <row r="78" spans="1:7" ht="18.75">
      <c r="A78" s="81"/>
      <c r="B78" s="81"/>
      <c r="C78" s="81"/>
      <c r="D78" s="81"/>
      <c r="E78" s="81"/>
      <c r="F78" s="81"/>
      <c r="G78" s="81"/>
    </row>
    <row r="79" spans="1:7" ht="18.75">
      <c r="A79" s="81"/>
      <c r="B79" s="81"/>
      <c r="C79" s="81"/>
      <c r="D79" s="81"/>
      <c r="E79" s="81"/>
      <c r="F79" s="81"/>
      <c r="G79" s="81"/>
    </row>
    <row r="80" spans="1:7" ht="18.75">
      <c r="A80" s="81"/>
      <c r="B80" s="81"/>
      <c r="C80" s="81"/>
      <c r="D80" s="81"/>
      <c r="E80" s="81"/>
      <c r="F80" s="81"/>
      <c r="G80" s="81"/>
    </row>
  </sheetData>
  <mergeCells count="15">
    <mergeCell ref="F2:G2"/>
    <mergeCell ref="A4:G4"/>
    <mergeCell ref="A6:G6"/>
    <mergeCell ref="A8:G8"/>
    <mergeCell ref="A21:G21"/>
    <mergeCell ref="A31:G31"/>
    <mergeCell ref="A33:C33"/>
    <mergeCell ref="A35:E36"/>
    <mergeCell ref="F35:F36"/>
    <mergeCell ref="G35:G36"/>
    <mergeCell ref="A43:G43"/>
    <mergeCell ref="A37:E37"/>
    <mergeCell ref="A38:E38"/>
    <mergeCell ref="A39:E39"/>
    <mergeCell ref="A42:G42"/>
  </mergeCells>
  <printOptions/>
  <pageMargins left="0.75" right="0.75" top="0.35" bottom="0.38" header="0.28" footer="0.2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3" sqref="A23"/>
    </sheetView>
  </sheetViews>
  <sheetFormatPr defaultColWidth="8.88671875" defaultRowHeight="18.75"/>
  <cols>
    <col min="1" max="1" width="33.10546875" style="0" customWidth="1"/>
    <col min="2" max="2" width="8.3359375" style="0" customWidth="1"/>
    <col min="3" max="3" width="12.21484375" style="0" customWidth="1"/>
    <col min="4" max="4" width="12.5546875" style="0" customWidth="1"/>
  </cols>
  <sheetData>
    <row r="1" spans="1:4" ht="20.25">
      <c r="A1" s="107" t="s">
        <v>317</v>
      </c>
      <c r="B1" s="107"/>
      <c r="C1" s="107"/>
      <c r="D1" s="107"/>
    </row>
    <row r="2" spans="1:4" ht="18.75">
      <c r="A2" s="122" t="s">
        <v>1</v>
      </c>
      <c r="B2" s="122"/>
      <c r="C2" s="122"/>
      <c r="D2" s="122"/>
    </row>
    <row r="3" spans="1:4" ht="18.75">
      <c r="A3" s="122" t="s">
        <v>299</v>
      </c>
      <c r="B3" s="122"/>
      <c r="C3" s="122"/>
      <c r="D3" s="122"/>
    </row>
    <row r="4" ht="18.75">
      <c r="D4" s="4" t="s">
        <v>38</v>
      </c>
    </row>
    <row r="5" spans="1:4" ht="18.75" customHeight="1">
      <c r="A5" s="15"/>
      <c r="B5" s="108" t="s">
        <v>0</v>
      </c>
      <c r="C5" s="110">
        <v>39538</v>
      </c>
      <c r="D5" s="110">
        <v>39172</v>
      </c>
    </row>
    <row r="6" spans="1:4" ht="18.75" customHeight="1">
      <c r="A6" s="16"/>
      <c r="B6" s="109"/>
      <c r="C6" s="109"/>
      <c r="D6" s="109"/>
    </row>
    <row r="7" spans="1:4" ht="18.75">
      <c r="A7" s="17" t="s">
        <v>39</v>
      </c>
      <c r="B7" s="17">
        <v>13</v>
      </c>
      <c r="C7" s="17">
        <v>20037</v>
      </c>
      <c r="D7" s="17">
        <v>12952</v>
      </c>
    </row>
    <row r="8" spans="1:4" ht="32.25">
      <c r="A8" s="18" t="s">
        <v>40</v>
      </c>
      <c r="B8" s="19"/>
      <c r="C8" s="19">
        <v>-11895</v>
      </c>
      <c r="D8" s="19">
        <v>-37</v>
      </c>
    </row>
    <row r="9" spans="1:4" ht="18.75">
      <c r="A9" s="19" t="s">
        <v>41</v>
      </c>
      <c r="B9" s="19"/>
      <c r="C9" s="19">
        <v>24323</v>
      </c>
      <c r="D9" s="19">
        <v>5899</v>
      </c>
    </row>
    <row r="10" spans="1:4" ht="18.75">
      <c r="A10" s="19" t="s">
        <v>42</v>
      </c>
      <c r="B10" s="19"/>
      <c r="C10" s="19">
        <v>807</v>
      </c>
      <c r="D10" s="19">
        <v>1327</v>
      </c>
    </row>
    <row r="11" spans="1:4" ht="18.75">
      <c r="A11" s="19" t="s">
        <v>43</v>
      </c>
      <c r="B11" s="19"/>
      <c r="C11" s="19">
        <v>1726</v>
      </c>
      <c r="D11" s="19">
        <v>1377</v>
      </c>
    </row>
    <row r="12" spans="1:4" ht="18.75">
      <c r="A12" s="19" t="s">
        <v>44</v>
      </c>
      <c r="B12" s="19"/>
      <c r="C12" s="19">
        <v>895</v>
      </c>
      <c r="D12" s="19">
        <v>1126</v>
      </c>
    </row>
    <row r="13" spans="1:4" ht="32.25">
      <c r="A13" s="18" t="s">
        <v>45</v>
      </c>
      <c r="B13" s="19"/>
      <c r="C13" s="19">
        <v>2335</v>
      </c>
      <c r="D13" s="19">
        <v>2350</v>
      </c>
    </row>
    <row r="14" spans="1:4" ht="18.75">
      <c r="A14" s="17" t="s">
        <v>46</v>
      </c>
      <c r="B14" s="17">
        <v>14</v>
      </c>
      <c r="C14" s="17">
        <f>SUM(C8:C13)</f>
        <v>18191</v>
      </c>
      <c r="D14" s="17">
        <f>SUM(D8:D13)</f>
        <v>12042</v>
      </c>
    </row>
    <row r="15" spans="1:4" ht="18.75">
      <c r="A15" s="19" t="s">
        <v>47</v>
      </c>
      <c r="B15" s="19"/>
      <c r="C15" s="19">
        <f>C7-C14</f>
        <v>1846</v>
      </c>
      <c r="D15" s="19">
        <f>D7-D14</f>
        <v>910</v>
      </c>
    </row>
    <row r="16" spans="1:4" ht="18.75">
      <c r="A16" s="19" t="s">
        <v>48</v>
      </c>
      <c r="B16" s="19">
        <v>15.16</v>
      </c>
      <c r="C16" s="19">
        <v>-976</v>
      </c>
      <c r="D16" s="19">
        <v>-827</v>
      </c>
    </row>
    <row r="17" spans="1:4" ht="18.75">
      <c r="A17" s="19" t="s">
        <v>49</v>
      </c>
      <c r="B17" s="19"/>
      <c r="C17" s="19">
        <v>64</v>
      </c>
      <c r="D17" s="19">
        <v>71</v>
      </c>
    </row>
    <row r="18" spans="1:4" ht="18.75">
      <c r="A18" s="19" t="s">
        <v>50</v>
      </c>
      <c r="B18" s="19"/>
      <c r="C18" s="19">
        <v>870</v>
      </c>
      <c r="D18" s="19">
        <v>83</v>
      </c>
    </row>
    <row r="19" spans="1:4" ht="18.75">
      <c r="A19" s="19" t="s">
        <v>51</v>
      </c>
      <c r="B19" s="19"/>
      <c r="C19" s="19"/>
      <c r="D19" s="19">
        <v>0</v>
      </c>
    </row>
    <row r="20" spans="1:4" ht="32.25">
      <c r="A20" s="18" t="s">
        <v>52</v>
      </c>
      <c r="B20" s="19"/>
      <c r="C20" s="19">
        <v>64</v>
      </c>
      <c r="D20" s="19">
        <v>0</v>
      </c>
    </row>
    <row r="21" spans="1:4" ht="18.75">
      <c r="A21" s="17" t="s">
        <v>53</v>
      </c>
      <c r="B21" s="17"/>
      <c r="C21" s="17">
        <v>806</v>
      </c>
      <c r="D21" s="17">
        <v>12</v>
      </c>
    </row>
    <row r="22" spans="1:4" ht="18.75">
      <c r="A22" s="20"/>
      <c r="B22" s="20"/>
      <c r="C22" s="20"/>
      <c r="D22" s="20"/>
    </row>
    <row r="23" spans="1:4" ht="18.75">
      <c r="A23" s="20" t="s">
        <v>325</v>
      </c>
      <c r="B23" s="20"/>
      <c r="C23" s="20"/>
      <c r="D23" s="20"/>
    </row>
    <row r="24" spans="1:4" ht="18.75">
      <c r="A24" s="20"/>
      <c r="B24" s="20"/>
      <c r="C24" s="20"/>
      <c r="D24" s="20"/>
    </row>
    <row r="25" spans="1:4" ht="23.25" customHeight="1">
      <c r="A25" t="s">
        <v>35</v>
      </c>
      <c r="B25" s="117" t="s">
        <v>54</v>
      </c>
      <c r="C25" s="117"/>
      <c r="D25" s="117"/>
    </row>
    <row r="26" spans="1:4" ht="18.75">
      <c r="A26" t="s">
        <v>55</v>
      </c>
      <c r="B26" s="118" t="s">
        <v>37</v>
      </c>
      <c r="C26" s="118"/>
      <c r="D26" s="118"/>
    </row>
  </sheetData>
  <mergeCells count="8">
    <mergeCell ref="B25:D25"/>
    <mergeCell ref="B26:D26"/>
    <mergeCell ref="A1:D1"/>
    <mergeCell ref="A2:D2"/>
    <mergeCell ref="A3:D3"/>
    <mergeCell ref="B5:B6"/>
    <mergeCell ref="C5:C6"/>
    <mergeCell ref="D5:D6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H34"/>
  <sheetViews>
    <sheetView workbookViewId="0" topLeftCell="A1">
      <selection activeCell="K26" sqref="K26"/>
    </sheetView>
  </sheetViews>
  <sheetFormatPr defaultColWidth="8.88671875" defaultRowHeight="18.75"/>
  <cols>
    <col min="4" max="4" width="7.99609375" style="0" customWidth="1"/>
  </cols>
  <sheetData>
    <row r="7" spans="2:3" ht="18.75">
      <c r="B7" s="146"/>
      <c r="C7" s="146"/>
    </row>
    <row r="10" spans="1:8" ht="21" customHeight="1">
      <c r="A10" s="163"/>
      <c r="B10" s="164"/>
      <c r="C10" s="164"/>
      <c r="D10" s="165"/>
      <c r="E10" s="159"/>
      <c r="F10" s="161"/>
      <c r="G10" s="159"/>
      <c r="H10" s="161"/>
    </row>
    <row r="11" spans="1:8" ht="21" customHeight="1">
      <c r="A11" s="145"/>
      <c r="B11" s="145"/>
      <c r="C11" s="145"/>
      <c r="D11" s="145"/>
      <c r="E11" s="158"/>
      <c r="F11" s="158"/>
      <c r="G11" s="158"/>
      <c r="H11" s="158"/>
    </row>
    <row r="12" spans="1:8" ht="21" customHeight="1">
      <c r="A12" s="145"/>
      <c r="B12" s="145"/>
      <c r="C12" s="145"/>
      <c r="D12" s="145"/>
      <c r="E12" s="158"/>
      <c r="F12" s="158"/>
      <c r="G12" s="158"/>
      <c r="H12" s="158"/>
    </row>
    <row r="13" spans="1:8" ht="21" customHeight="1">
      <c r="A13" s="145"/>
      <c r="B13" s="145"/>
      <c r="C13" s="145"/>
      <c r="D13" s="145"/>
      <c r="E13" s="158"/>
      <c r="F13" s="158"/>
      <c r="G13" s="158"/>
      <c r="H13" s="158"/>
    </row>
    <row r="18" spans="2:4" ht="18.75">
      <c r="B18" s="146"/>
      <c r="C18" s="146"/>
      <c r="D18" s="146"/>
    </row>
    <row r="22" spans="1:8" ht="21" customHeight="1">
      <c r="A22" s="159"/>
      <c r="B22" s="160"/>
      <c r="C22" s="160"/>
      <c r="D22" s="161"/>
      <c r="E22" s="162"/>
      <c r="F22" s="162"/>
      <c r="G22" s="162"/>
      <c r="H22" s="162"/>
    </row>
    <row r="23" spans="1:8" ht="21" customHeight="1">
      <c r="A23" s="145"/>
      <c r="B23" s="145"/>
      <c r="C23" s="145"/>
      <c r="D23" s="145"/>
      <c r="E23" s="158"/>
      <c r="F23" s="158"/>
      <c r="G23" s="158"/>
      <c r="H23" s="158"/>
    </row>
    <row r="24" spans="1:8" ht="21" customHeight="1">
      <c r="A24" s="145"/>
      <c r="B24" s="145"/>
      <c r="C24" s="145"/>
      <c r="D24" s="145"/>
      <c r="E24" s="158"/>
      <c r="F24" s="158"/>
      <c r="G24" s="158"/>
      <c r="H24" s="158"/>
    </row>
    <row r="25" spans="1:8" ht="21" customHeight="1">
      <c r="A25" s="145"/>
      <c r="B25" s="145"/>
      <c r="C25" s="145"/>
      <c r="D25" s="145"/>
      <c r="E25" s="158"/>
      <c r="F25" s="158"/>
      <c r="G25" s="158"/>
      <c r="H25" s="158"/>
    </row>
    <row r="29" spans="1:3" ht="18.75">
      <c r="A29" s="134"/>
      <c r="B29" s="134"/>
      <c r="C29" s="134"/>
    </row>
    <row r="33" spans="1:8" ht="18.75">
      <c r="A33" s="156" t="s">
        <v>288</v>
      </c>
      <c r="B33" s="156"/>
      <c r="C33" s="156"/>
      <c r="D33" s="156"/>
      <c r="E33" s="156"/>
      <c r="F33" s="156"/>
      <c r="G33" s="156"/>
      <c r="H33" s="156"/>
    </row>
    <row r="34" spans="1:8" ht="18.75">
      <c r="A34" s="104"/>
      <c r="B34" s="157" t="s">
        <v>289</v>
      </c>
      <c r="C34" s="157"/>
      <c r="D34" s="157"/>
      <c r="E34" s="157"/>
      <c r="F34" s="157"/>
      <c r="G34" s="157"/>
      <c r="H34" s="157"/>
    </row>
  </sheetData>
  <mergeCells count="29">
    <mergeCell ref="B7:C7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B18:D18"/>
    <mergeCell ref="A22:D22"/>
    <mergeCell ref="E22:F22"/>
    <mergeCell ref="G22:H22"/>
    <mergeCell ref="A23:D23"/>
    <mergeCell ref="E23:F23"/>
    <mergeCell ref="G23:H23"/>
    <mergeCell ref="A29:C29"/>
    <mergeCell ref="A33:H33"/>
    <mergeCell ref="B34:H34"/>
    <mergeCell ref="A24:D24"/>
    <mergeCell ref="E24:F24"/>
    <mergeCell ref="G24:H24"/>
    <mergeCell ref="A25:D25"/>
    <mergeCell ref="E25:F25"/>
    <mergeCell ref="G25:H25"/>
  </mergeCells>
  <printOptions/>
  <pageMargins left="0.4" right="0.48" top="0.78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6">
      <selection activeCell="A21" sqref="A21"/>
    </sheetView>
  </sheetViews>
  <sheetFormatPr defaultColWidth="8.88671875" defaultRowHeight="18.75"/>
  <cols>
    <col min="1" max="1" width="27.88671875" style="0" customWidth="1"/>
    <col min="2" max="2" width="7.10546875" style="0" customWidth="1"/>
    <col min="3" max="3" width="9.99609375" style="0" customWidth="1"/>
    <col min="4" max="5" width="6.4453125" style="0" customWidth="1"/>
    <col min="6" max="6" width="8.6640625" style="0" customWidth="1"/>
    <col min="7" max="7" width="5.99609375" style="0" customWidth="1"/>
  </cols>
  <sheetData>
    <row r="1" spans="1:7" ht="20.25">
      <c r="A1" s="107" t="s">
        <v>312</v>
      </c>
      <c r="B1" s="107"/>
      <c r="C1" s="107"/>
      <c r="D1" s="107"/>
      <c r="E1" s="107"/>
      <c r="F1" s="107"/>
      <c r="G1" s="107"/>
    </row>
    <row r="2" spans="1:7" ht="18.75">
      <c r="A2" s="122" t="s">
        <v>1</v>
      </c>
      <c r="B2" s="122"/>
      <c r="C2" s="122"/>
      <c r="D2" s="122"/>
      <c r="E2" s="122"/>
      <c r="F2" s="122"/>
      <c r="G2" s="122"/>
    </row>
    <row r="3" spans="1:7" ht="18.75">
      <c r="A3" s="122" t="s">
        <v>300</v>
      </c>
      <c r="B3" s="122"/>
      <c r="C3" s="122"/>
      <c r="D3" s="122"/>
      <c r="E3" s="122"/>
      <c r="F3" s="122"/>
      <c r="G3" s="122"/>
    </row>
    <row r="7" spans="6:7" ht="18.75">
      <c r="F7" s="114" t="s">
        <v>4</v>
      </c>
      <c r="G7" s="114"/>
    </row>
    <row r="8" spans="1:7" ht="18.75">
      <c r="A8" s="111" t="s">
        <v>56</v>
      </c>
      <c r="B8" s="21" t="s">
        <v>57</v>
      </c>
      <c r="C8" s="21" t="s">
        <v>58</v>
      </c>
      <c r="D8" s="21" t="s">
        <v>59</v>
      </c>
      <c r="E8" s="21" t="s">
        <v>60</v>
      </c>
      <c r="F8" s="21" t="s">
        <v>61</v>
      </c>
      <c r="G8" s="21" t="s">
        <v>62</v>
      </c>
    </row>
    <row r="9" spans="1:7" ht="18.75">
      <c r="A9" s="112"/>
      <c r="B9" s="22" t="s">
        <v>63</v>
      </c>
      <c r="C9" s="22" t="s">
        <v>64</v>
      </c>
      <c r="D9" s="22" t="s">
        <v>65</v>
      </c>
      <c r="E9" s="22" t="s">
        <v>65</v>
      </c>
      <c r="F9" s="22" t="s">
        <v>66</v>
      </c>
      <c r="G9" s="22"/>
    </row>
    <row r="10" spans="1:7" ht="18.75">
      <c r="A10" s="112"/>
      <c r="B10" s="22"/>
      <c r="C10" s="22" t="s">
        <v>67</v>
      </c>
      <c r="D10" s="22"/>
      <c r="E10" s="22"/>
      <c r="F10" s="22" t="s">
        <v>68</v>
      </c>
      <c r="G10" s="22"/>
    </row>
    <row r="11" spans="1:7" ht="18.75">
      <c r="A11" s="112"/>
      <c r="B11" s="22"/>
      <c r="C11" s="22" t="s">
        <v>69</v>
      </c>
      <c r="D11" s="22"/>
      <c r="E11" s="22"/>
      <c r="F11" s="22"/>
      <c r="G11" s="22"/>
    </row>
    <row r="12" spans="1:7" ht="18.75">
      <c r="A12" s="113"/>
      <c r="B12" s="23"/>
      <c r="C12" s="23" t="s">
        <v>70</v>
      </c>
      <c r="D12" s="23"/>
      <c r="E12" s="23"/>
      <c r="F12" s="23"/>
      <c r="G12" s="23"/>
    </row>
    <row r="13" spans="1:7" ht="18.75">
      <c r="A13" s="24" t="s">
        <v>77</v>
      </c>
      <c r="B13" s="24">
        <v>8335</v>
      </c>
      <c r="C13" s="25" t="s">
        <v>78</v>
      </c>
      <c r="D13" s="24">
        <v>762</v>
      </c>
      <c r="E13" s="24">
        <v>149</v>
      </c>
      <c r="F13" s="25" t="s">
        <v>308</v>
      </c>
      <c r="G13" s="25" t="s">
        <v>305</v>
      </c>
    </row>
    <row r="14" spans="1:7" ht="18.75">
      <c r="A14" s="26" t="s">
        <v>71</v>
      </c>
      <c r="B14" s="26"/>
      <c r="C14" s="26"/>
      <c r="D14" s="26"/>
      <c r="E14" s="26"/>
      <c r="F14" s="26">
        <v>806</v>
      </c>
      <c r="G14" s="25" t="s">
        <v>313</v>
      </c>
    </row>
    <row r="15" spans="1:7" ht="18.75">
      <c r="A15" s="26" t="s">
        <v>72</v>
      </c>
      <c r="B15" s="26" t="s">
        <v>36</v>
      </c>
      <c r="C15" s="26"/>
      <c r="D15" s="26" t="s">
        <v>36</v>
      </c>
      <c r="E15" s="26">
        <v>0</v>
      </c>
      <c r="F15" s="26" t="s">
        <v>36</v>
      </c>
      <c r="G15" s="25" t="s">
        <v>73</v>
      </c>
    </row>
    <row r="16" spans="1:7" ht="18.75">
      <c r="A16" s="26" t="s">
        <v>74</v>
      </c>
      <c r="B16" s="26"/>
      <c r="C16" s="26"/>
      <c r="D16" s="26"/>
      <c r="E16" s="26">
        <v>0</v>
      </c>
      <c r="F16" s="26">
        <v>0</v>
      </c>
      <c r="G16" s="25"/>
    </row>
    <row r="17" spans="1:7" ht="48">
      <c r="A17" s="27" t="s">
        <v>75</v>
      </c>
      <c r="B17" s="26"/>
      <c r="C17" s="26"/>
      <c r="D17" s="26"/>
      <c r="E17" s="26"/>
      <c r="F17" s="28"/>
      <c r="G17" s="25"/>
    </row>
    <row r="18" spans="1:7" ht="18.75">
      <c r="A18" s="26" t="s">
        <v>76</v>
      </c>
      <c r="B18" s="26" t="s">
        <v>36</v>
      </c>
      <c r="C18" s="28" t="s">
        <v>36</v>
      </c>
      <c r="D18" s="26">
        <v>0</v>
      </c>
      <c r="E18" s="26" t="s">
        <v>36</v>
      </c>
      <c r="F18" s="26" t="s">
        <v>36</v>
      </c>
      <c r="G18" s="25" t="s">
        <v>36</v>
      </c>
    </row>
    <row r="19" spans="1:7" ht="18.75">
      <c r="A19" s="24" t="s">
        <v>301</v>
      </c>
      <c r="B19" s="24">
        <v>8335</v>
      </c>
      <c r="C19" s="25" t="s">
        <v>78</v>
      </c>
      <c r="D19" s="24">
        <v>762</v>
      </c>
      <c r="E19" s="24">
        <v>149</v>
      </c>
      <c r="F19" s="25" t="s">
        <v>314</v>
      </c>
      <c r="G19" s="25" t="s">
        <v>309</v>
      </c>
    </row>
    <row r="20" spans="1:7" ht="18.75">
      <c r="A20" s="31"/>
      <c r="B20" s="31"/>
      <c r="C20" s="31"/>
      <c r="D20" s="31"/>
      <c r="E20" s="31"/>
      <c r="F20" s="32"/>
      <c r="G20" s="31"/>
    </row>
    <row r="21" spans="1:7" ht="18.75">
      <c r="A21" s="31" t="s">
        <v>325</v>
      </c>
      <c r="B21" s="31"/>
      <c r="C21" s="31"/>
      <c r="D21" s="31"/>
      <c r="E21" s="31"/>
      <c r="F21" s="32"/>
      <c r="G21" s="31"/>
    </row>
    <row r="24" spans="1:7" ht="18.75">
      <c r="A24" t="s">
        <v>79</v>
      </c>
      <c r="B24" s="118" t="s">
        <v>2</v>
      </c>
      <c r="C24" s="118"/>
      <c r="D24" s="118"/>
      <c r="E24" s="118"/>
      <c r="F24" s="118"/>
      <c r="G24" s="118"/>
    </row>
    <row r="25" spans="1:7" ht="18.75">
      <c r="A25" t="s">
        <v>80</v>
      </c>
      <c r="C25" s="118" t="s">
        <v>37</v>
      </c>
      <c r="D25" s="118"/>
      <c r="E25" s="118"/>
      <c r="F25" s="118"/>
      <c r="G25" s="118"/>
    </row>
  </sheetData>
  <mergeCells count="7">
    <mergeCell ref="A8:A12"/>
    <mergeCell ref="B24:G24"/>
    <mergeCell ref="C25:G25"/>
    <mergeCell ref="A1:G1"/>
    <mergeCell ref="A2:G2"/>
    <mergeCell ref="A3:G3"/>
    <mergeCell ref="F7:G7"/>
  </mergeCells>
  <printOptions/>
  <pageMargins left="0.6" right="0.29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3">
      <selection activeCell="A45" sqref="A45"/>
    </sheetView>
  </sheetViews>
  <sheetFormatPr defaultColWidth="8.88671875" defaultRowHeight="18.75"/>
  <cols>
    <col min="1" max="1" width="45.77734375" style="0" customWidth="1"/>
    <col min="3" max="3" width="8.5546875" style="0" customWidth="1"/>
    <col min="4" max="5" width="6.4453125" style="0" hidden="1" customWidth="1"/>
    <col min="6" max="6" width="8.6640625" style="0" hidden="1" customWidth="1"/>
    <col min="7" max="7" width="5.10546875" style="0" hidden="1" customWidth="1"/>
    <col min="8" max="8" width="0.3359375" style="0" customWidth="1"/>
  </cols>
  <sheetData>
    <row r="1" spans="1:7" ht="20.25">
      <c r="A1" s="107" t="s">
        <v>315</v>
      </c>
      <c r="B1" s="107"/>
      <c r="C1" s="107"/>
      <c r="D1" s="107"/>
      <c r="E1" s="107"/>
      <c r="F1" s="107"/>
      <c r="G1" s="107"/>
    </row>
    <row r="2" spans="1:7" ht="18.75">
      <c r="A2" s="122" t="s">
        <v>1</v>
      </c>
      <c r="B2" s="122"/>
      <c r="C2" s="122"/>
      <c r="D2" s="122"/>
      <c r="E2" s="122"/>
      <c r="F2" s="122"/>
      <c r="G2" s="122"/>
    </row>
    <row r="3" spans="1:7" ht="18.75">
      <c r="A3" s="122" t="s">
        <v>299</v>
      </c>
      <c r="B3" s="122"/>
      <c r="C3" s="122"/>
      <c r="D3" s="122"/>
      <c r="E3" s="122"/>
      <c r="F3" s="122"/>
      <c r="G3" s="122"/>
    </row>
    <row r="4" spans="1:7" ht="18.75">
      <c r="A4" s="14"/>
      <c r="B4" s="14"/>
      <c r="C4" s="14"/>
      <c r="D4" s="14"/>
      <c r="E4" s="14"/>
      <c r="F4" s="14"/>
      <c r="G4" s="14"/>
    </row>
    <row r="5" ht="18.75">
      <c r="C5" s="33" t="s">
        <v>81</v>
      </c>
    </row>
    <row r="6" spans="1:3" ht="18.75">
      <c r="A6" s="34"/>
      <c r="B6" s="116">
        <v>39538</v>
      </c>
      <c r="C6" s="126">
        <v>39172</v>
      </c>
    </row>
    <row r="7" spans="1:3" ht="18.75">
      <c r="A7" s="35"/>
      <c r="B7" s="125"/>
      <c r="C7" s="113"/>
    </row>
    <row r="8" spans="1:3" s="36" customFormat="1" ht="15.75">
      <c r="A8" s="24" t="s">
        <v>82</v>
      </c>
      <c r="B8" s="24"/>
      <c r="C8" s="24"/>
    </row>
    <row r="9" spans="1:8" s="36" customFormat="1" ht="15.75">
      <c r="A9" s="37" t="s">
        <v>83</v>
      </c>
      <c r="B9" s="38">
        <f>B10+B11+B12+B13</f>
        <v>18190</v>
      </c>
      <c r="C9" s="38">
        <v>24588</v>
      </c>
      <c r="D9" s="38">
        <v>134023</v>
      </c>
      <c r="E9" s="38">
        <v>134023</v>
      </c>
      <c r="F9" s="38">
        <v>134023</v>
      </c>
      <c r="G9" s="38">
        <v>134023</v>
      </c>
      <c r="H9" s="38">
        <v>134023</v>
      </c>
    </row>
    <row r="10" spans="1:8" s="36" customFormat="1" ht="15.75">
      <c r="A10" s="26" t="s">
        <v>84</v>
      </c>
      <c r="B10" s="26">
        <v>18176</v>
      </c>
      <c r="C10" s="26">
        <v>23883</v>
      </c>
      <c r="D10" s="26">
        <v>125811</v>
      </c>
      <c r="E10" s="26">
        <v>125811</v>
      </c>
      <c r="F10" s="26">
        <v>125811</v>
      </c>
      <c r="G10" s="26">
        <v>125811</v>
      </c>
      <c r="H10" s="26">
        <v>125811</v>
      </c>
    </row>
    <row r="11" spans="1:8" s="36" customFormat="1" ht="15.75">
      <c r="A11" s="26" t="s">
        <v>85</v>
      </c>
      <c r="B11" s="26">
        <v>14</v>
      </c>
      <c r="C11" s="26">
        <v>74</v>
      </c>
      <c r="D11" s="26">
        <v>227</v>
      </c>
      <c r="E11" s="26">
        <v>227</v>
      </c>
      <c r="F11" s="26">
        <v>227</v>
      </c>
      <c r="G11" s="26">
        <v>227</v>
      </c>
      <c r="H11" s="26">
        <v>227</v>
      </c>
    </row>
    <row r="12" spans="1:8" s="36" customFormat="1" ht="15.75">
      <c r="A12" s="26" t="s">
        <v>86</v>
      </c>
      <c r="B12" s="26">
        <v>0</v>
      </c>
      <c r="C12" s="26">
        <v>439</v>
      </c>
      <c r="D12" s="26">
        <v>11</v>
      </c>
      <c r="E12" s="26">
        <v>11</v>
      </c>
      <c r="F12" s="26">
        <v>11</v>
      </c>
      <c r="G12" s="26">
        <v>11</v>
      </c>
      <c r="H12" s="26">
        <v>11</v>
      </c>
    </row>
    <row r="13" spans="1:8" s="36" customFormat="1" ht="15.75">
      <c r="A13" s="26" t="s">
        <v>87</v>
      </c>
      <c r="B13" s="26">
        <v>0</v>
      </c>
      <c r="C13" s="26">
        <v>192</v>
      </c>
      <c r="D13" s="26">
        <v>7974</v>
      </c>
      <c r="E13" s="26">
        <v>7974</v>
      </c>
      <c r="F13" s="26">
        <v>7974</v>
      </c>
      <c r="G13" s="26">
        <v>7974</v>
      </c>
      <c r="H13" s="26">
        <v>7974</v>
      </c>
    </row>
    <row r="14" spans="1:8" s="36" customFormat="1" ht="15.75">
      <c r="A14" s="26"/>
      <c r="B14" s="26"/>
      <c r="C14" s="26"/>
      <c r="D14" s="26"/>
      <c r="E14" s="26"/>
      <c r="F14" s="26"/>
      <c r="G14" s="26"/>
      <c r="H14" s="26"/>
    </row>
    <row r="15" spans="1:8" s="36" customFormat="1" ht="15.75">
      <c r="A15" s="37" t="s">
        <v>88</v>
      </c>
      <c r="B15" s="38">
        <f>B16+B17+B18+B19+B20</f>
        <v>13353</v>
      </c>
      <c r="C15" s="38">
        <v>19452</v>
      </c>
      <c r="D15" s="38">
        <v>117500</v>
      </c>
      <c r="E15" s="38">
        <v>117500</v>
      </c>
      <c r="F15" s="38">
        <v>117500</v>
      </c>
      <c r="G15" s="38">
        <v>117500</v>
      </c>
      <c r="H15" s="38">
        <v>117500</v>
      </c>
    </row>
    <row r="16" spans="1:8" s="36" customFormat="1" ht="15.75">
      <c r="A16" s="26" t="s">
        <v>89</v>
      </c>
      <c r="B16" s="26">
        <v>9937</v>
      </c>
      <c r="C16" s="26">
        <v>16060</v>
      </c>
      <c r="D16" s="26">
        <v>101222</v>
      </c>
      <c r="E16" s="26">
        <v>101222</v>
      </c>
      <c r="F16" s="26">
        <v>101222</v>
      </c>
      <c r="G16" s="26">
        <v>101222</v>
      </c>
      <c r="H16" s="26">
        <v>101222</v>
      </c>
    </row>
    <row r="17" spans="1:8" s="36" customFormat="1" ht="15.75">
      <c r="A17" s="26" t="s">
        <v>90</v>
      </c>
      <c r="B17" s="26">
        <v>1837</v>
      </c>
      <c r="C17" s="26">
        <v>1500</v>
      </c>
      <c r="D17" s="26">
        <v>4182</v>
      </c>
      <c r="E17" s="26">
        <v>4182</v>
      </c>
      <c r="F17" s="26">
        <v>4182</v>
      </c>
      <c r="G17" s="26">
        <v>4182</v>
      </c>
      <c r="H17" s="26">
        <v>4182</v>
      </c>
    </row>
    <row r="18" spans="1:8" s="36" customFormat="1" ht="15.75">
      <c r="A18" s="26" t="s">
        <v>91</v>
      </c>
      <c r="B18" s="26">
        <v>13</v>
      </c>
      <c r="C18" s="26">
        <v>479</v>
      </c>
      <c r="D18" s="26">
        <v>103</v>
      </c>
      <c r="E18" s="26">
        <v>103</v>
      </c>
      <c r="F18" s="26">
        <v>103</v>
      </c>
      <c r="G18" s="26">
        <v>103</v>
      </c>
      <c r="H18" s="26">
        <v>103</v>
      </c>
    </row>
    <row r="19" spans="1:8" s="36" customFormat="1" ht="15.75">
      <c r="A19" s="26" t="s">
        <v>92</v>
      </c>
      <c r="B19" s="26">
        <v>541</v>
      </c>
      <c r="C19" s="26">
        <v>1159</v>
      </c>
      <c r="D19" s="26">
        <v>281</v>
      </c>
      <c r="E19" s="26">
        <v>281</v>
      </c>
      <c r="F19" s="26">
        <v>281</v>
      </c>
      <c r="G19" s="26">
        <v>281</v>
      </c>
      <c r="H19" s="26">
        <v>281</v>
      </c>
    </row>
    <row r="20" spans="1:8" s="36" customFormat="1" ht="15.75">
      <c r="A20" s="26" t="s">
        <v>93</v>
      </c>
      <c r="B20" s="26">
        <v>1025</v>
      </c>
      <c r="C20" s="26">
        <v>254</v>
      </c>
      <c r="D20" s="26">
        <v>11712</v>
      </c>
      <c r="E20" s="26">
        <v>11712</v>
      </c>
      <c r="F20" s="26">
        <v>11712</v>
      </c>
      <c r="G20" s="26">
        <v>11712</v>
      </c>
      <c r="H20" s="26">
        <v>11712</v>
      </c>
    </row>
    <row r="21" spans="1:8" s="36" customFormat="1" ht="15.75">
      <c r="A21" s="26"/>
      <c r="B21" s="26"/>
      <c r="C21" s="26"/>
      <c r="D21" s="26"/>
      <c r="E21" s="26"/>
      <c r="F21" s="26"/>
      <c r="G21" s="26"/>
      <c r="H21" s="26"/>
    </row>
    <row r="22" spans="1:8" s="36" customFormat="1" ht="15.75">
      <c r="A22" s="26" t="s">
        <v>94</v>
      </c>
      <c r="B22" s="39">
        <f>B9-B15</f>
        <v>4837</v>
      </c>
      <c r="C22" s="28" t="s">
        <v>318</v>
      </c>
      <c r="D22" s="28" t="s">
        <v>95</v>
      </c>
      <c r="E22" s="28" t="s">
        <v>95</v>
      </c>
      <c r="F22" s="28" t="s">
        <v>95</v>
      </c>
      <c r="G22" s="28" t="s">
        <v>95</v>
      </c>
      <c r="H22" s="28" t="s">
        <v>95</v>
      </c>
    </row>
    <row r="23" spans="1:8" s="36" customFormat="1" ht="15.75">
      <c r="A23" s="24" t="s">
        <v>96</v>
      </c>
      <c r="B23" s="24"/>
      <c r="C23" s="24"/>
      <c r="D23" s="24"/>
      <c r="E23" s="24"/>
      <c r="F23" s="24"/>
      <c r="G23" s="24"/>
      <c r="H23" s="24"/>
    </row>
    <row r="24" spans="1:8" s="36" customFormat="1" ht="15.75">
      <c r="A24" s="38" t="s">
        <v>83</v>
      </c>
      <c r="B24" s="26">
        <v>0</v>
      </c>
      <c r="C24" s="26">
        <v>1155</v>
      </c>
      <c r="D24" s="26"/>
      <c r="E24" s="26"/>
      <c r="F24" s="26"/>
      <c r="G24" s="26"/>
      <c r="H24" s="26"/>
    </row>
    <row r="25" spans="1:8" s="36" customFormat="1" ht="15.75">
      <c r="A25" s="38" t="s">
        <v>88</v>
      </c>
      <c r="B25" s="28" t="s">
        <v>322</v>
      </c>
      <c r="C25" s="28" t="s">
        <v>319</v>
      </c>
      <c r="D25" s="28" t="s">
        <v>97</v>
      </c>
      <c r="E25" s="28" t="s">
        <v>97</v>
      </c>
      <c r="F25" s="28" t="s">
        <v>97</v>
      </c>
      <c r="G25" s="28" t="s">
        <v>97</v>
      </c>
      <c r="H25" s="28" t="s">
        <v>97</v>
      </c>
    </row>
    <row r="26" spans="1:8" s="36" customFormat="1" ht="15.75">
      <c r="A26" s="26" t="s">
        <v>98</v>
      </c>
      <c r="B26" s="26">
        <v>3621</v>
      </c>
      <c r="C26" s="26">
        <v>2101</v>
      </c>
      <c r="D26" s="26"/>
      <c r="E26" s="26"/>
      <c r="F26" s="26"/>
      <c r="G26" s="26"/>
      <c r="H26" s="26"/>
    </row>
    <row r="27" spans="1:8" s="36" customFormat="1" ht="15.75">
      <c r="A27" s="26" t="s">
        <v>99</v>
      </c>
      <c r="B27" s="26">
        <v>0</v>
      </c>
      <c r="C27" s="26"/>
      <c r="D27" s="26"/>
      <c r="E27" s="26"/>
      <c r="F27" s="26"/>
      <c r="G27" s="26"/>
      <c r="H27" s="26"/>
    </row>
    <row r="28" spans="1:8" s="36" customFormat="1" ht="15.75">
      <c r="A28" s="26" t="s">
        <v>100</v>
      </c>
      <c r="B28" s="26">
        <v>1</v>
      </c>
      <c r="C28" s="26"/>
      <c r="D28" s="26"/>
      <c r="E28" s="26"/>
      <c r="F28" s="26"/>
      <c r="G28" s="26"/>
      <c r="H28" s="26"/>
    </row>
    <row r="29" spans="1:8" s="36" customFormat="1" ht="15.75">
      <c r="A29" s="26" t="s">
        <v>101</v>
      </c>
      <c r="B29" s="28" t="s">
        <v>323</v>
      </c>
      <c r="C29" s="28" t="s">
        <v>320</v>
      </c>
      <c r="D29" s="28" t="s">
        <v>97</v>
      </c>
      <c r="E29" s="28" t="s">
        <v>97</v>
      </c>
      <c r="F29" s="28" t="s">
        <v>97</v>
      </c>
      <c r="G29" s="28" t="s">
        <v>97</v>
      </c>
      <c r="H29" s="28" t="s">
        <v>97</v>
      </c>
    </row>
    <row r="30" spans="1:8" s="36" customFormat="1" ht="15.75">
      <c r="A30" s="24" t="s">
        <v>102</v>
      </c>
      <c r="B30" s="26"/>
      <c r="C30" s="26"/>
      <c r="D30" s="26"/>
      <c r="E30" s="26"/>
      <c r="F30" s="26"/>
      <c r="G30" s="26"/>
      <c r="H30" s="26"/>
    </row>
    <row r="31" spans="1:8" s="36" customFormat="1" ht="15.75">
      <c r="A31" s="37" t="s">
        <v>83</v>
      </c>
      <c r="B31" s="26">
        <v>31466</v>
      </c>
      <c r="C31" s="26">
        <v>27923</v>
      </c>
      <c r="D31" s="26">
        <v>134007</v>
      </c>
      <c r="E31" s="26">
        <v>134007</v>
      </c>
      <c r="F31" s="26">
        <v>134007</v>
      </c>
      <c r="G31" s="26">
        <v>134007</v>
      </c>
      <c r="H31" s="26">
        <v>134007</v>
      </c>
    </row>
    <row r="32" spans="1:8" s="36" customFormat="1" ht="15.75">
      <c r="A32" s="26" t="s">
        <v>103</v>
      </c>
      <c r="B32" s="26">
        <v>31466</v>
      </c>
      <c r="C32" s="26">
        <v>27922</v>
      </c>
      <c r="D32" s="26">
        <v>134007</v>
      </c>
      <c r="E32" s="26">
        <v>134007</v>
      </c>
      <c r="F32" s="26">
        <v>134007</v>
      </c>
      <c r="G32" s="26">
        <v>134007</v>
      </c>
      <c r="H32" s="26">
        <v>134007</v>
      </c>
    </row>
    <row r="33" spans="1:8" s="36" customFormat="1" ht="15.75">
      <c r="A33" s="26" t="s">
        <v>104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s="36" customFormat="1" ht="15.75">
      <c r="A34" s="26"/>
      <c r="B34" s="26"/>
      <c r="C34" s="26"/>
      <c r="D34" s="26"/>
      <c r="E34" s="26"/>
      <c r="F34" s="26"/>
      <c r="G34" s="26"/>
      <c r="H34" s="26"/>
    </row>
    <row r="35" spans="1:8" s="36" customFormat="1" ht="15.75">
      <c r="A35" s="37" t="s">
        <v>88</v>
      </c>
      <c r="B35" s="38">
        <f>B36+B37+B38+B39</f>
        <v>33265</v>
      </c>
      <c r="C35" s="38">
        <v>33618</v>
      </c>
      <c r="D35" s="38">
        <v>143574</v>
      </c>
      <c r="E35" s="38">
        <v>143574</v>
      </c>
      <c r="F35" s="38">
        <v>143574</v>
      </c>
      <c r="G35" s="38">
        <v>143574</v>
      </c>
      <c r="H35" s="38">
        <v>143574</v>
      </c>
    </row>
    <row r="36" spans="1:8" s="36" customFormat="1" ht="15.75">
      <c r="A36" s="26" t="s">
        <v>105</v>
      </c>
      <c r="B36" s="26">
        <v>32590</v>
      </c>
      <c r="C36" s="26">
        <v>33103</v>
      </c>
      <c r="D36" s="26">
        <v>140851</v>
      </c>
      <c r="E36" s="26">
        <v>140851</v>
      </c>
      <c r="F36" s="26">
        <v>140851</v>
      </c>
      <c r="G36" s="26">
        <v>140851</v>
      </c>
      <c r="H36" s="26">
        <v>140851</v>
      </c>
    </row>
    <row r="37" spans="1:8" s="36" customFormat="1" ht="15.75">
      <c r="A37" s="26" t="s">
        <v>106</v>
      </c>
      <c r="B37" s="26">
        <v>469</v>
      </c>
      <c r="C37" s="26">
        <v>283</v>
      </c>
      <c r="D37" s="26">
        <v>1766</v>
      </c>
      <c r="E37" s="26">
        <v>1766</v>
      </c>
      <c r="F37" s="26">
        <v>1766</v>
      </c>
      <c r="G37" s="26">
        <v>1766</v>
      </c>
      <c r="H37" s="26">
        <v>1766</v>
      </c>
    </row>
    <row r="38" spans="1:8" s="36" customFormat="1" ht="15.75">
      <c r="A38" s="26" t="s">
        <v>107</v>
      </c>
      <c r="B38" s="26">
        <v>200</v>
      </c>
      <c r="C38" s="26">
        <v>0</v>
      </c>
      <c r="D38" s="26">
        <v>957</v>
      </c>
      <c r="E38" s="26">
        <v>957</v>
      </c>
      <c r="F38" s="26">
        <v>957</v>
      </c>
      <c r="G38" s="26">
        <v>957</v>
      </c>
      <c r="H38" s="26">
        <v>957</v>
      </c>
    </row>
    <row r="39" spans="1:8" s="36" customFormat="1" ht="15.75">
      <c r="A39" s="26" t="s">
        <v>60</v>
      </c>
      <c r="B39" s="26">
        <v>6</v>
      </c>
      <c r="C39" s="26">
        <v>232</v>
      </c>
      <c r="D39" s="26"/>
      <c r="E39" s="26"/>
      <c r="F39" s="26"/>
      <c r="G39" s="26"/>
      <c r="H39" s="26"/>
    </row>
    <row r="40" spans="1:8" s="36" customFormat="1" ht="15.75">
      <c r="A40" s="26" t="s">
        <v>108</v>
      </c>
      <c r="B40" s="26">
        <f>B31-B35</f>
        <v>-1799</v>
      </c>
      <c r="C40" s="26">
        <v>-5695</v>
      </c>
      <c r="D40" s="26">
        <v>-9567</v>
      </c>
      <c r="E40" s="26">
        <v>-9567</v>
      </c>
      <c r="F40" s="26">
        <v>-9567</v>
      </c>
      <c r="G40" s="26">
        <v>-9567</v>
      </c>
      <c r="H40" s="26">
        <v>-9567</v>
      </c>
    </row>
    <row r="41" spans="1:8" s="36" customFormat="1" ht="15.75">
      <c r="A41" s="26" t="s">
        <v>109</v>
      </c>
      <c r="B41" s="39">
        <v>-584</v>
      </c>
      <c r="C41" s="28" t="s">
        <v>321</v>
      </c>
      <c r="D41" s="28" t="s">
        <v>110</v>
      </c>
      <c r="E41" s="28" t="s">
        <v>110</v>
      </c>
      <c r="F41" s="28" t="s">
        <v>110</v>
      </c>
      <c r="G41" s="28" t="s">
        <v>110</v>
      </c>
      <c r="H41" s="28" t="s">
        <v>110</v>
      </c>
    </row>
    <row r="42" spans="1:8" s="36" customFormat="1" ht="15.75">
      <c r="A42" s="26" t="s">
        <v>111</v>
      </c>
      <c r="B42" s="26">
        <v>754</v>
      </c>
      <c r="C42" s="26">
        <v>2297</v>
      </c>
      <c r="D42" s="26">
        <v>727</v>
      </c>
      <c r="E42" s="26">
        <v>727</v>
      </c>
      <c r="F42" s="26">
        <v>727</v>
      </c>
      <c r="G42" s="26">
        <v>727</v>
      </c>
      <c r="H42" s="26">
        <v>727</v>
      </c>
    </row>
    <row r="43" spans="1:8" s="36" customFormat="1" ht="31.5">
      <c r="A43" s="27" t="s">
        <v>302</v>
      </c>
      <c r="B43" s="26">
        <v>170</v>
      </c>
      <c r="C43" s="26">
        <v>792</v>
      </c>
      <c r="D43" s="26">
        <v>2240</v>
      </c>
      <c r="E43" s="26">
        <v>2240</v>
      </c>
      <c r="F43" s="26">
        <v>2240</v>
      </c>
      <c r="G43" s="26">
        <v>2240</v>
      </c>
      <c r="H43" s="26">
        <v>2240</v>
      </c>
    </row>
    <row r="44" spans="1:8" s="36" customFormat="1" ht="15.75">
      <c r="A44" s="40"/>
      <c r="B44" s="41"/>
      <c r="C44" s="41"/>
      <c r="D44" s="41"/>
      <c r="E44" s="41"/>
      <c r="F44" s="41"/>
      <c r="G44" s="41"/>
      <c r="H44" s="41"/>
    </row>
    <row r="45" spans="1:7" s="36" customFormat="1" ht="15.75">
      <c r="A45" s="31" t="s">
        <v>325</v>
      </c>
      <c r="B45" s="31"/>
      <c r="C45" s="31"/>
      <c r="D45" s="31"/>
      <c r="E45" s="31"/>
      <c r="F45" s="32"/>
      <c r="G45" s="31"/>
    </row>
    <row r="46" s="36" customFormat="1" ht="15.75"/>
    <row r="47" spans="1:8" ht="18.75">
      <c r="A47" s="115" t="s">
        <v>112</v>
      </c>
      <c r="B47" s="115"/>
      <c r="C47" s="115"/>
      <c r="D47" s="115"/>
      <c r="E47" s="115"/>
      <c r="F47" s="115"/>
      <c r="G47" s="115"/>
      <c r="H47" s="115"/>
    </row>
    <row r="48" spans="1:8" ht="18.75">
      <c r="A48" s="115" t="s">
        <v>113</v>
      </c>
      <c r="B48" s="115"/>
      <c r="C48" s="115"/>
      <c r="D48" s="115"/>
      <c r="E48" s="115"/>
      <c r="F48" s="115"/>
      <c r="G48" s="115"/>
      <c r="H48" s="115"/>
    </row>
  </sheetData>
  <mergeCells count="7">
    <mergeCell ref="A47:H47"/>
    <mergeCell ref="A48:H48"/>
    <mergeCell ref="A1:G1"/>
    <mergeCell ref="A2:G2"/>
    <mergeCell ref="A3:G3"/>
    <mergeCell ref="B6:B7"/>
    <mergeCell ref="C6:C7"/>
  </mergeCells>
  <printOptions/>
  <pageMargins left="0.75" right="0.75" top="0.42" bottom="0.57" header="0.31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D14">
      <selection activeCell="A2" sqref="A2:Q2"/>
    </sheetView>
  </sheetViews>
  <sheetFormatPr defaultColWidth="8.88671875" defaultRowHeight="18.75"/>
  <cols>
    <col min="1" max="1" width="1.99609375" style="0" customWidth="1"/>
    <col min="2" max="2" width="18.99609375" style="0" customWidth="1"/>
    <col min="3" max="3" width="6.99609375" style="0" customWidth="1"/>
    <col min="4" max="4" width="6.88671875" style="0" customWidth="1"/>
    <col min="5" max="5" width="6.77734375" style="0" customWidth="1"/>
    <col min="6" max="6" width="6.99609375" style="0" customWidth="1"/>
    <col min="7" max="7" width="4.88671875" style="0" customWidth="1"/>
    <col min="8" max="8" width="4.21484375" style="0" customWidth="1"/>
    <col min="9" max="9" width="6.3359375" style="0" customWidth="1"/>
    <col min="10" max="10" width="7.5546875" style="0" customWidth="1"/>
    <col min="11" max="11" width="8.3359375" style="0" customWidth="1"/>
    <col min="12" max="12" width="7.21484375" style="0" customWidth="1"/>
    <col min="13" max="13" width="6.77734375" style="0" customWidth="1"/>
    <col min="14" max="14" width="4.77734375" style="0" customWidth="1"/>
    <col min="15" max="15" width="4.21484375" style="0" customWidth="1"/>
    <col min="16" max="16" width="6.99609375" style="0" customWidth="1"/>
    <col min="17" max="17" width="7.21484375" style="0" customWidth="1"/>
  </cols>
  <sheetData>
    <row r="1" spans="1:17" s="36" customFormat="1" ht="16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 t="s">
        <v>114</v>
      </c>
      <c r="P1" s="42"/>
      <c r="Q1" s="42"/>
    </row>
    <row r="2" spans="1:17" ht="21" customHeight="1">
      <c r="A2" s="128" t="s">
        <v>115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3.75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8.75">
      <c r="A4" s="128" t="s">
        <v>290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s="36" customFormat="1" ht="8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43" customFormat="1" ht="39" customHeight="1">
      <c r="A6" s="129"/>
      <c r="B6" s="129" t="s">
        <v>116</v>
      </c>
      <c r="C6" s="127" t="s">
        <v>117</v>
      </c>
      <c r="D6" s="129"/>
      <c r="E6" s="129"/>
      <c r="F6" s="129"/>
      <c r="G6" s="127" t="s">
        <v>118</v>
      </c>
      <c r="H6" s="129"/>
      <c r="I6" s="127" t="s">
        <v>119</v>
      </c>
      <c r="J6" s="129" t="s">
        <v>120</v>
      </c>
      <c r="K6" s="129"/>
      <c r="L6" s="129"/>
      <c r="M6" s="129"/>
      <c r="N6" s="127" t="s">
        <v>118</v>
      </c>
      <c r="O6" s="127"/>
      <c r="P6" s="127" t="s">
        <v>121</v>
      </c>
      <c r="Q6" s="127" t="s">
        <v>122</v>
      </c>
    </row>
    <row r="7" spans="1:17" s="43" customFormat="1" ht="51">
      <c r="A7" s="129"/>
      <c r="B7" s="129"/>
      <c r="C7" s="49" t="s">
        <v>123</v>
      </c>
      <c r="D7" s="49" t="s">
        <v>124</v>
      </c>
      <c r="E7" s="49" t="s">
        <v>125</v>
      </c>
      <c r="F7" s="49" t="s">
        <v>126</v>
      </c>
      <c r="G7" s="49" t="s">
        <v>127</v>
      </c>
      <c r="H7" s="49" t="s">
        <v>128</v>
      </c>
      <c r="I7" s="127"/>
      <c r="J7" s="49" t="s">
        <v>129</v>
      </c>
      <c r="K7" s="49" t="s">
        <v>130</v>
      </c>
      <c r="L7" s="49" t="s">
        <v>131</v>
      </c>
      <c r="M7" s="49" t="s">
        <v>132</v>
      </c>
      <c r="N7" s="49" t="s">
        <v>133</v>
      </c>
      <c r="O7" s="49" t="s">
        <v>134</v>
      </c>
      <c r="P7" s="127"/>
      <c r="Q7" s="127"/>
    </row>
    <row r="8" spans="1:17" s="46" customFormat="1" ht="15.75">
      <c r="A8" s="44"/>
      <c r="B8" s="44" t="s">
        <v>135</v>
      </c>
      <c r="C8" s="45">
        <v>1</v>
      </c>
      <c r="D8" s="45">
        <v>2</v>
      </c>
      <c r="E8" s="45">
        <v>3</v>
      </c>
      <c r="F8" s="45">
        <v>4</v>
      </c>
      <c r="G8" s="44">
        <v>5</v>
      </c>
      <c r="H8" s="44">
        <v>6</v>
      </c>
      <c r="I8" s="45">
        <v>7</v>
      </c>
      <c r="J8" s="45">
        <v>8</v>
      </c>
      <c r="K8" s="45">
        <v>9</v>
      </c>
      <c r="L8" s="45">
        <v>10</v>
      </c>
      <c r="M8" s="45">
        <v>11</v>
      </c>
      <c r="N8" s="44">
        <v>12</v>
      </c>
      <c r="O8" s="44">
        <v>13</v>
      </c>
      <c r="P8" s="45">
        <v>14</v>
      </c>
      <c r="Q8" s="45">
        <v>15</v>
      </c>
    </row>
    <row r="9" spans="1:17" s="47" customFormat="1" ht="31.5">
      <c r="A9" s="19">
        <v>3.1</v>
      </c>
      <c r="B9" s="18" t="s">
        <v>136</v>
      </c>
      <c r="C9" s="19" t="s">
        <v>36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47" customFormat="1" ht="15.75">
      <c r="A10" s="19"/>
      <c r="B10" s="19" t="s">
        <v>137</v>
      </c>
      <c r="C10" s="19">
        <v>5565</v>
      </c>
      <c r="D10" s="19"/>
      <c r="E10" s="19"/>
      <c r="F10" s="19">
        <f>C10+D10-E10</f>
        <v>5565</v>
      </c>
      <c r="G10" s="19"/>
      <c r="H10" s="19"/>
      <c r="I10" s="19">
        <f>F10+G10-H10</f>
        <v>5565</v>
      </c>
      <c r="J10" s="19"/>
      <c r="K10" s="19"/>
      <c r="L10" s="19"/>
      <c r="M10" s="19"/>
      <c r="N10" s="19"/>
      <c r="O10" s="19"/>
      <c r="P10" s="19">
        <f>J10+K10-L10</f>
        <v>0</v>
      </c>
      <c r="Q10" s="19">
        <f>I10-P10</f>
        <v>5565</v>
      </c>
    </row>
    <row r="11" spans="1:17" s="47" customFormat="1" ht="15.75">
      <c r="A11" s="19"/>
      <c r="B11" s="19" t="s">
        <v>138</v>
      </c>
      <c r="C11" s="19">
        <v>9107</v>
      </c>
      <c r="D11" s="19"/>
      <c r="E11" s="19"/>
      <c r="F11" s="19">
        <f aca="true" t="shared" si="0" ref="F11:F17">C11+D11-E11</f>
        <v>9107</v>
      </c>
      <c r="G11" s="19"/>
      <c r="H11" s="19"/>
      <c r="I11" s="19">
        <f aca="true" t="shared" si="1" ref="I11:I26">F11+G11-H11</f>
        <v>9107</v>
      </c>
      <c r="J11" s="19">
        <v>2144</v>
      </c>
      <c r="K11" s="19">
        <v>90</v>
      </c>
      <c r="L11" s="19">
        <v>0</v>
      </c>
      <c r="M11" s="19">
        <f>J11+K11-L11</f>
        <v>2234</v>
      </c>
      <c r="N11" s="19"/>
      <c r="O11" s="19"/>
      <c r="P11" s="19">
        <f aca="true" t="shared" si="2" ref="P11:P26">J11+K11-L11</f>
        <v>2234</v>
      </c>
      <c r="Q11" s="19">
        <f aca="true" t="shared" si="3" ref="Q11:Q26">I11-P11</f>
        <v>6873</v>
      </c>
    </row>
    <row r="12" spans="1:17" s="47" customFormat="1" ht="15.75">
      <c r="A12" s="19"/>
      <c r="B12" s="19" t="s">
        <v>139</v>
      </c>
      <c r="C12" s="19">
        <v>18322</v>
      </c>
      <c r="D12" s="19">
        <v>31</v>
      </c>
      <c r="E12" s="19">
        <v>2</v>
      </c>
      <c r="F12" s="19">
        <f t="shared" si="0"/>
        <v>18351</v>
      </c>
      <c r="G12" s="19"/>
      <c r="H12" s="19"/>
      <c r="I12" s="19">
        <f t="shared" si="1"/>
        <v>18351</v>
      </c>
      <c r="J12" s="19">
        <v>8339</v>
      </c>
      <c r="K12" s="19">
        <v>602</v>
      </c>
      <c r="L12" s="19">
        <v>2</v>
      </c>
      <c r="M12" s="19">
        <f aca="true" t="shared" si="4" ref="M12:M17">J12+K12-L12</f>
        <v>8939</v>
      </c>
      <c r="N12" s="19"/>
      <c r="O12" s="19"/>
      <c r="P12" s="19">
        <f t="shared" si="2"/>
        <v>8939</v>
      </c>
      <c r="Q12" s="19">
        <f t="shared" si="3"/>
        <v>9412</v>
      </c>
    </row>
    <row r="13" spans="1:17" s="47" customFormat="1" ht="15.75">
      <c r="A13" s="19"/>
      <c r="B13" s="19" t="s">
        <v>140</v>
      </c>
      <c r="C13" s="19">
        <v>17277</v>
      </c>
      <c r="D13" s="19"/>
      <c r="E13" s="19">
        <v>1</v>
      </c>
      <c r="F13" s="19">
        <f t="shared" si="0"/>
        <v>17276</v>
      </c>
      <c r="G13" s="19"/>
      <c r="H13" s="19"/>
      <c r="I13" s="19">
        <f t="shared" si="1"/>
        <v>17276</v>
      </c>
      <c r="J13" s="19">
        <v>1976</v>
      </c>
      <c r="K13" s="19">
        <v>173</v>
      </c>
      <c r="L13" s="19">
        <v>0</v>
      </c>
      <c r="M13" s="19">
        <f t="shared" si="4"/>
        <v>2149</v>
      </c>
      <c r="N13" s="19"/>
      <c r="O13" s="19"/>
      <c r="P13" s="19">
        <f t="shared" si="2"/>
        <v>2149</v>
      </c>
      <c r="Q13" s="19">
        <f t="shared" si="3"/>
        <v>15127</v>
      </c>
    </row>
    <row r="14" spans="1:17" s="47" customFormat="1" ht="15.75">
      <c r="A14" s="19"/>
      <c r="B14" s="19" t="s">
        <v>141</v>
      </c>
      <c r="C14" s="19">
        <v>386</v>
      </c>
      <c r="D14" s="19"/>
      <c r="E14" s="19"/>
      <c r="F14" s="19">
        <f t="shared" si="0"/>
        <v>386</v>
      </c>
      <c r="G14" s="19"/>
      <c r="H14" s="19"/>
      <c r="I14" s="19">
        <f t="shared" si="1"/>
        <v>386</v>
      </c>
      <c r="J14" s="19">
        <v>270</v>
      </c>
      <c r="K14" s="19">
        <v>7</v>
      </c>
      <c r="L14" s="19">
        <v>0</v>
      </c>
      <c r="M14" s="19">
        <f t="shared" si="4"/>
        <v>277</v>
      </c>
      <c r="N14" s="19"/>
      <c r="O14" s="19"/>
      <c r="P14" s="19">
        <f t="shared" si="2"/>
        <v>277</v>
      </c>
      <c r="Q14" s="19">
        <f t="shared" si="3"/>
        <v>109</v>
      </c>
    </row>
    <row r="15" spans="1:17" s="47" customFormat="1" ht="15.75">
      <c r="A15" s="19"/>
      <c r="B15" s="19" t="s">
        <v>291</v>
      </c>
      <c r="C15" s="19">
        <v>34</v>
      </c>
      <c r="D15" s="19">
        <v>1</v>
      </c>
      <c r="E15" s="19"/>
      <c r="F15" s="19">
        <f t="shared" si="0"/>
        <v>35</v>
      </c>
      <c r="G15" s="19"/>
      <c r="H15" s="19"/>
      <c r="I15" s="19">
        <f t="shared" si="1"/>
        <v>35</v>
      </c>
      <c r="J15" s="19"/>
      <c r="K15" s="19">
        <v>0</v>
      </c>
      <c r="L15" s="19">
        <v>0</v>
      </c>
      <c r="M15" s="19">
        <f t="shared" si="4"/>
        <v>0</v>
      </c>
      <c r="N15" s="19"/>
      <c r="O15" s="19"/>
      <c r="P15" s="19">
        <f t="shared" si="2"/>
        <v>0</v>
      </c>
      <c r="Q15" s="19">
        <f t="shared" si="3"/>
        <v>35</v>
      </c>
    </row>
    <row r="16" spans="1:17" s="47" customFormat="1" ht="31.5">
      <c r="A16" s="19"/>
      <c r="B16" s="18" t="s">
        <v>142</v>
      </c>
      <c r="C16" s="19">
        <v>457</v>
      </c>
      <c r="D16" s="19">
        <v>47</v>
      </c>
      <c r="E16" s="19"/>
      <c r="F16" s="19">
        <f t="shared" si="0"/>
        <v>504</v>
      </c>
      <c r="G16" s="19"/>
      <c r="H16" s="19"/>
      <c r="I16" s="19">
        <f t="shared" si="1"/>
        <v>504</v>
      </c>
      <c r="J16" s="19">
        <v>291</v>
      </c>
      <c r="K16" s="19">
        <v>19</v>
      </c>
      <c r="L16" s="19">
        <v>0</v>
      </c>
      <c r="M16" s="19">
        <f t="shared" si="4"/>
        <v>310</v>
      </c>
      <c r="N16" s="19"/>
      <c r="O16" s="19"/>
      <c r="P16" s="19">
        <f t="shared" si="2"/>
        <v>310</v>
      </c>
      <c r="Q16" s="19">
        <f t="shared" si="3"/>
        <v>194</v>
      </c>
    </row>
    <row r="17" spans="1:17" s="47" customFormat="1" ht="47.25">
      <c r="A17" s="19"/>
      <c r="B17" s="18" t="s">
        <v>143</v>
      </c>
      <c r="C17" s="19">
        <v>7936</v>
      </c>
      <c r="D17" s="19">
        <v>2599</v>
      </c>
      <c r="E17" s="19">
        <v>91</v>
      </c>
      <c r="F17" s="19">
        <f t="shared" si="0"/>
        <v>10444</v>
      </c>
      <c r="G17" s="19"/>
      <c r="H17" s="19"/>
      <c r="I17" s="19">
        <f t="shared" si="1"/>
        <v>10444</v>
      </c>
      <c r="J17" s="19"/>
      <c r="K17" s="19"/>
      <c r="L17" s="19"/>
      <c r="M17" s="19">
        <f t="shared" si="4"/>
        <v>0</v>
      </c>
      <c r="N17" s="19"/>
      <c r="O17" s="19"/>
      <c r="P17" s="19">
        <f t="shared" si="2"/>
        <v>0</v>
      </c>
      <c r="Q17" s="19">
        <f t="shared" si="3"/>
        <v>10444</v>
      </c>
    </row>
    <row r="18" spans="1:17" s="48" customFormat="1" ht="15.75">
      <c r="A18" s="17"/>
      <c r="B18" s="17" t="s">
        <v>144</v>
      </c>
      <c r="C18" s="17">
        <f>SUM(C10:C17)</f>
        <v>59084</v>
      </c>
      <c r="D18" s="17">
        <f>SUM(D10:D17)</f>
        <v>2678</v>
      </c>
      <c r="E18" s="17">
        <f>SUM(E10:E17)</f>
        <v>94</v>
      </c>
      <c r="F18" s="17">
        <f>SUM(F10:F17)</f>
        <v>61668</v>
      </c>
      <c r="G18" s="17"/>
      <c r="H18" s="17"/>
      <c r="I18" s="17">
        <f t="shared" si="1"/>
        <v>61668</v>
      </c>
      <c r="J18" s="17">
        <f>SUM(J10:J17)</f>
        <v>13020</v>
      </c>
      <c r="K18" s="17">
        <f>SUM(K10:K17)</f>
        <v>891</v>
      </c>
      <c r="L18" s="17">
        <f>SUM(L10:L17)</f>
        <v>2</v>
      </c>
      <c r="M18" s="17">
        <f>SUM(M10:M17)</f>
        <v>13909</v>
      </c>
      <c r="N18" s="17"/>
      <c r="O18" s="17"/>
      <c r="P18" s="17">
        <f t="shared" si="2"/>
        <v>13909</v>
      </c>
      <c r="Q18" s="17">
        <f t="shared" si="3"/>
        <v>47759</v>
      </c>
    </row>
    <row r="19" spans="1:17" s="47" customFormat="1" ht="31.5">
      <c r="A19" s="19">
        <v>3.2</v>
      </c>
      <c r="B19" s="18" t="s">
        <v>145</v>
      </c>
      <c r="C19" s="19"/>
      <c r="D19" s="19"/>
      <c r="E19" s="19"/>
      <c r="F19" s="17"/>
      <c r="G19" s="19"/>
      <c r="H19" s="19"/>
      <c r="I19" s="19">
        <f t="shared" si="1"/>
        <v>0</v>
      </c>
      <c r="J19" s="19"/>
      <c r="K19" s="19"/>
      <c r="L19" s="19"/>
      <c r="M19" s="19"/>
      <c r="N19" s="19"/>
      <c r="O19" s="19"/>
      <c r="P19" s="19">
        <f t="shared" si="2"/>
        <v>0</v>
      </c>
      <c r="Q19" s="19">
        <f t="shared" si="3"/>
        <v>0</v>
      </c>
    </row>
    <row r="20" spans="1:17" s="47" customFormat="1" ht="15.75">
      <c r="A20" s="19"/>
      <c r="B20" s="19" t="s">
        <v>146</v>
      </c>
      <c r="C20" s="19">
        <v>45</v>
      </c>
      <c r="D20" s="19">
        <v>20</v>
      </c>
      <c r="E20" s="19"/>
      <c r="F20" s="19">
        <f aca="true" t="shared" si="5" ref="F20:F25">C20+D20-E20</f>
        <v>65</v>
      </c>
      <c r="G20" s="19"/>
      <c r="H20" s="19"/>
      <c r="I20" s="19">
        <f t="shared" si="1"/>
        <v>65</v>
      </c>
      <c r="J20" s="19">
        <v>26</v>
      </c>
      <c r="K20" s="19">
        <v>3</v>
      </c>
      <c r="L20" s="19"/>
      <c r="M20" s="19">
        <f>J20+K20-L20</f>
        <v>29</v>
      </c>
      <c r="N20" s="19"/>
      <c r="O20" s="19"/>
      <c r="P20" s="19">
        <f t="shared" si="2"/>
        <v>29</v>
      </c>
      <c r="Q20" s="19">
        <f t="shared" si="3"/>
        <v>36</v>
      </c>
    </row>
    <row r="21" spans="1:17" s="47" customFormat="1" ht="15.75">
      <c r="A21" s="19"/>
      <c r="B21" s="19" t="s">
        <v>147</v>
      </c>
      <c r="C21" s="19">
        <v>8</v>
      </c>
      <c r="D21" s="19">
        <v>12</v>
      </c>
      <c r="E21" s="19">
        <v>0</v>
      </c>
      <c r="F21" s="19">
        <f t="shared" si="5"/>
        <v>20</v>
      </c>
      <c r="G21" s="19"/>
      <c r="H21" s="19"/>
      <c r="I21" s="19">
        <f t="shared" si="1"/>
        <v>20</v>
      </c>
      <c r="J21" s="19">
        <v>5</v>
      </c>
      <c r="K21" s="19">
        <v>1</v>
      </c>
      <c r="L21" s="19">
        <v>0</v>
      </c>
      <c r="M21" s="19">
        <f>J21+K21-L21</f>
        <v>6</v>
      </c>
      <c r="N21" s="19"/>
      <c r="O21" s="19"/>
      <c r="P21" s="19">
        <f t="shared" si="2"/>
        <v>6</v>
      </c>
      <c r="Q21" s="19">
        <f t="shared" si="3"/>
        <v>14</v>
      </c>
    </row>
    <row r="22" spans="1:17" s="47" customFormat="1" ht="31.5">
      <c r="A22" s="19"/>
      <c r="B22" s="18" t="s">
        <v>148</v>
      </c>
      <c r="C22" s="19"/>
      <c r="D22" s="19"/>
      <c r="E22" s="19"/>
      <c r="F22" s="19">
        <f t="shared" si="5"/>
        <v>0</v>
      </c>
      <c r="G22" s="19"/>
      <c r="H22" s="19"/>
      <c r="I22" s="19">
        <f t="shared" si="1"/>
        <v>0</v>
      </c>
      <c r="J22" s="19"/>
      <c r="K22" s="19"/>
      <c r="L22" s="19"/>
      <c r="M22" s="19">
        <f>J22+K22-L22</f>
        <v>0</v>
      </c>
      <c r="N22" s="19"/>
      <c r="O22" s="19"/>
      <c r="P22" s="19">
        <f t="shared" si="2"/>
        <v>0</v>
      </c>
      <c r="Q22" s="19">
        <f t="shared" si="3"/>
        <v>0</v>
      </c>
    </row>
    <row r="23" spans="1:17" s="47" customFormat="1" ht="31.5">
      <c r="A23" s="19"/>
      <c r="B23" s="18" t="s">
        <v>149</v>
      </c>
      <c r="C23" s="19" t="s">
        <v>36</v>
      </c>
      <c r="D23" s="19"/>
      <c r="E23" s="19"/>
      <c r="F23" s="19" t="s">
        <v>36</v>
      </c>
      <c r="G23" s="19"/>
      <c r="H23" s="19"/>
      <c r="I23" s="19" t="s">
        <v>36</v>
      </c>
      <c r="J23" s="19"/>
      <c r="K23" s="19"/>
      <c r="L23" s="19"/>
      <c r="M23" s="19">
        <f>J23+K23-L23</f>
        <v>0</v>
      </c>
      <c r="N23" s="19"/>
      <c r="O23" s="19"/>
      <c r="P23" s="19">
        <f t="shared" si="2"/>
        <v>0</v>
      </c>
      <c r="Q23" s="19" t="s">
        <v>36</v>
      </c>
    </row>
    <row r="24" spans="1:17" s="48" customFormat="1" ht="15.75">
      <c r="A24" s="17"/>
      <c r="B24" s="17" t="s">
        <v>144</v>
      </c>
      <c r="C24" s="17">
        <f>C20+C21</f>
        <v>53</v>
      </c>
      <c r="D24" s="17">
        <f>D20+D21+D22+D23</f>
        <v>32</v>
      </c>
      <c r="E24" s="17">
        <v>0</v>
      </c>
      <c r="F24" s="17">
        <f t="shared" si="5"/>
        <v>85</v>
      </c>
      <c r="G24" s="17"/>
      <c r="H24" s="17"/>
      <c r="I24" s="19">
        <f t="shared" si="1"/>
        <v>85</v>
      </c>
      <c r="J24" s="17">
        <f>SUM(J20:J23)</f>
        <v>31</v>
      </c>
      <c r="K24" s="17">
        <f>SUM(K20:K23)</f>
        <v>4</v>
      </c>
      <c r="L24" s="17">
        <f>SUM(L20:L23)</f>
        <v>0</v>
      </c>
      <c r="M24" s="17">
        <f>J24+K24-L24</f>
        <v>35</v>
      </c>
      <c r="N24" s="17"/>
      <c r="O24" s="17"/>
      <c r="P24" s="17">
        <f t="shared" si="2"/>
        <v>35</v>
      </c>
      <c r="Q24" s="17">
        <f t="shared" si="3"/>
        <v>50</v>
      </c>
    </row>
    <row r="25" spans="1:17" s="47" customFormat="1" ht="15.75">
      <c r="A25" s="19" t="s">
        <v>150</v>
      </c>
      <c r="B25" s="19" t="s">
        <v>8</v>
      </c>
      <c r="C25" s="19">
        <v>208</v>
      </c>
      <c r="D25" s="19">
        <v>0</v>
      </c>
      <c r="E25" s="19">
        <v>1</v>
      </c>
      <c r="F25" s="19">
        <f t="shared" si="5"/>
        <v>207</v>
      </c>
      <c r="G25" s="19"/>
      <c r="H25" s="19"/>
      <c r="I25" s="19">
        <f t="shared" si="1"/>
        <v>207</v>
      </c>
      <c r="J25" s="19"/>
      <c r="K25" s="19"/>
      <c r="L25" s="19"/>
      <c r="M25" s="19"/>
      <c r="N25" s="19"/>
      <c r="O25" s="19"/>
      <c r="P25" s="19">
        <f t="shared" si="2"/>
        <v>0</v>
      </c>
      <c r="Q25" s="19">
        <f t="shared" si="3"/>
        <v>207</v>
      </c>
    </row>
    <row r="26" spans="1:17" s="48" customFormat="1" ht="15.75">
      <c r="A26" s="17"/>
      <c r="B26" s="17" t="s">
        <v>151</v>
      </c>
      <c r="C26" s="17">
        <f>C18+C24+C25</f>
        <v>59345</v>
      </c>
      <c r="D26" s="17">
        <f>D18+D24+D25</f>
        <v>2710</v>
      </c>
      <c r="E26" s="17">
        <f>E18+E24+E25</f>
        <v>95</v>
      </c>
      <c r="F26" s="17">
        <f>F18+F24+F25</f>
        <v>61960</v>
      </c>
      <c r="G26" s="17"/>
      <c r="H26" s="17"/>
      <c r="I26" s="17">
        <f t="shared" si="1"/>
        <v>61960</v>
      </c>
      <c r="J26" s="17">
        <f>J18+J24+J25</f>
        <v>13051</v>
      </c>
      <c r="K26" s="17">
        <f>K18+K24+K25</f>
        <v>895</v>
      </c>
      <c r="L26" s="17">
        <f>L18+L24+L25</f>
        <v>2</v>
      </c>
      <c r="M26" s="17">
        <f>M18+M24+M25</f>
        <v>13944</v>
      </c>
      <c r="N26" s="17"/>
      <c r="O26" s="17"/>
      <c r="P26" s="17">
        <f t="shared" si="2"/>
        <v>13944</v>
      </c>
      <c r="Q26" s="17">
        <f t="shared" si="3"/>
        <v>48016</v>
      </c>
    </row>
    <row r="27" spans="1:17" s="47" customFormat="1" ht="15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47" customFormat="1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8" s="47" customFormat="1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36" customFormat="1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36" customFormat="1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8" spans="2:9" ht="18.75">
      <c r="B38" t="s">
        <v>152</v>
      </c>
      <c r="I38" t="s">
        <v>153</v>
      </c>
    </row>
    <row r="39" spans="2:10" ht="18.75">
      <c r="B39" s="13" t="s">
        <v>154</v>
      </c>
      <c r="J39" t="s">
        <v>155</v>
      </c>
    </row>
  </sheetData>
  <mergeCells count="11">
    <mergeCell ref="J6:M6"/>
    <mergeCell ref="N6:O6"/>
    <mergeCell ref="P6:P7"/>
    <mergeCell ref="Q6:Q7"/>
    <mergeCell ref="A2:Q2"/>
    <mergeCell ref="A4:Q4"/>
    <mergeCell ref="A6:A7"/>
    <mergeCell ref="B6:B7"/>
    <mergeCell ref="C6:F6"/>
    <mergeCell ref="G6:H6"/>
    <mergeCell ref="I6:I7"/>
  </mergeCells>
  <printOptions/>
  <pageMargins left="0.11" right="0.1" top="0.27" bottom="0.27" header="0.21" footer="0.16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4">
      <selection activeCell="C19" sqref="C19"/>
    </sheetView>
  </sheetViews>
  <sheetFormatPr defaultColWidth="8.88671875" defaultRowHeight="18.75"/>
  <cols>
    <col min="1" max="1" width="3.21484375" style="0" customWidth="1"/>
    <col min="2" max="2" width="7.10546875" style="0" hidden="1" customWidth="1"/>
    <col min="3" max="3" width="26.10546875" style="0" customWidth="1"/>
    <col min="4" max="4" width="11.3359375" style="0" customWidth="1"/>
    <col min="5" max="5" width="12.3359375" style="0" customWidth="1"/>
  </cols>
  <sheetData>
    <row r="1" ht="18.75">
      <c r="E1" t="s">
        <v>156</v>
      </c>
    </row>
    <row r="3" spans="1:6" ht="33">
      <c r="A3" s="130" t="s">
        <v>115</v>
      </c>
      <c r="B3" s="130"/>
      <c r="C3" s="130"/>
      <c r="D3" s="130"/>
      <c r="E3" s="130"/>
      <c r="F3" s="130"/>
    </row>
    <row r="5" spans="1:6" ht="18.75">
      <c r="A5" s="122" t="s">
        <v>157</v>
      </c>
      <c r="B5" s="122"/>
      <c r="C5" s="122"/>
      <c r="D5" s="122"/>
      <c r="E5" s="122"/>
      <c r="F5" s="122"/>
    </row>
    <row r="9" spans="3:5" ht="18.75">
      <c r="C9" s="1"/>
      <c r="D9" s="50">
        <v>39538</v>
      </c>
      <c r="E9" s="50">
        <v>39447</v>
      </c>
    </row>
    <row r="10" spans="3:5" ht="18.75">
      <c r="C10" s="51" t="s">
        <v>11</v>
      </c>
      <c r="D10" s="52"/>
      <c r="E10" s="52"/>
    </row>
    <row r="11" spans="3:5" ht="18.75">
      <c r="C11" s="1" t="s">
        <v>158</v>
      </c>
      <c r="D11" s="1">
        <v>14526</v>
      </c>
      <c r="E11" s="1">
        <v>3010</v>
      </c>
    </row>
    <row r="12" spans="3:5" ht="18.75">
      <c r="C12" s="1" t="s">
        <v>159</v>
      </c>
      <c r="D12" s="1">
        <v>1084</v>
      </c>
      <c r="E12" s="1">
        <v>1214</v>
      </c>
    </row>
    <row r="13" spans="3:5" ht="18.75">
      <c r="C13" s="1" t="s">
        <v>160</v>
      </c>
      <c r="D13" s="1">
        <v>535</v>
      </c>
      <c r="E13" s="1">
        <v>162</v>
      </c>
    </row>
    <row r="14" spans="3:5" ht="18.75">
      <c r="C14" s="1" t="s">
        <v>161</v>
      </c>
      <c r="D14" s="1">
        <v>11499</v>
      </c>
      <c r="E14" s="1">
        <v>24043</v>
      </c>
    </row>
    <row r="15" spans="3:5" s="53" customFormat="1" ht="18.75">
      <c r="C15" s="3" t="s">
        <v>144</v>
      </c>
      <c r="D15" s="3">
        <f>SUM(D11:D14)</f>
        <v>27644</v>
      </c>
      <c r="E15" s="3">
        <f>SUM(E11:E14)</f>
        <v>28429</v>
      </c>
    </row>
    <row r="16" spans="3:5" s="53" customFormat="1" ht="18.75">
      <c r="C16" s="54"/>
      <c r="D16" s="54"/>
      <c r="E16" s="54"/>
    </row>
    <row r="17" spans="3:5" s="53" customFormat="1" ht="18.75">
      <c r="C17"/>
      <c r="D17" s="54"/>
      <c r="E17" s="54"/>
    </row>
    <row r="18" spans="1:7" s="57" customFormat="1" ht="18.75">
      <c r="A18"/>
      <c r="B18"/>
      <c r="C18"/>
      <c r="D18"/>
      <c r="E18"/>
      <c r="F18"/>
      <c r="G18"/>
    </row>
    <row r="19" spans="1:7" s="57" customFormat="1" ht="18.75">
      <c r="A19"/>
      <c r="B19"/>
      <c r="C19" t="s">
        <v>326</v>
      </c>
      <c r="D19"/>
      <c r="E19"/>
      <c r="F19"/>
      <c r="G19"/>
    </row>
    <row r="20" spans="1:7" s="57" customFormat="1" ht="18.75">
      <c r="A20"/>
      <c r="B20"/>
      <c r="C20"/>
      <c r="D20"/>
      <c r="E20"/>
      <c r="F20"/>
      <c r="G20"/>
    </row>
    <row r="21" spans="1:7" s="36" customFormat="1" ht="18.75">
      <c r="A21"/>
      <c r="B21"/>
      <c r="C21"/>
      <c r="D21"/>
      <c r="E21"/>
      <c r="F21"/>
      <c r="G21"/>
    </row>
    <row r="22" spans="1:7" s="36" customFormat="1" ht="18.75">
      <c r="A22"/>
      <c r="B22"/>
      <c r="C22"/>
      <c r="D22"/>
      <c r="E22"/>
      <c r="F22"/>
      <c r="G22"/>
    </row>
    <row r="23" spans="1:7" s="36" customFormat="1" ht="18.75">
      <c r="A23"/>
      <c r="B23"/>
      <c r="C23" t="s">
        <v>162</v>
      </c>
      <c r="D23" s="8"/>
      <c r="E23"/>
      <c r="F23"/>
      <c r="G23"/>
    </row>
    <row r="24" ht="18.75">
      <c r="C24" t="s">
        <v>163</v>
      </c>
    </row>
  </sheetData>
  <mergeCells count="2">
    <mergeCell ref="A3:F3"/>
    <mergeCell ref="A5:F5"/>
  </mergeCells>
  <printOptions/>
  <pageMargins left="0.42" right="0.64" top="0.76" bottom="1" header="0.5" footer="0.5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B7">
      <selection activeCell="B19" sqref="B19"/>
    </sheetView>
  </sheetViews>
  <sheetFormatPr defaultColWidth="8.88671875" defaultRowHeight="18.75"/>
  <cols>
    <col min="1" max="1" width="2.5546875" style="0" hidden="1" customWidth="1"/>
    <col min="2" max="2" width="39.4453125" style="0" customWidth="1"/>
    <col min="3" max="3" width="13.88671875" style="0" customWidth="1"/>
    <col min="4" max="4" width="18.10546875" style="0" customWidth="1"/>
    <col min="5" max="5" width="8.88671875" style="0" hidden="1" customWidth="1"/>
    <col min="6" max="6" width="15.99609375" style="0" customWidth="1"/>
  </cols>
  <sheetData>
    <row r="1" ht="18.75">
      <c r="D1" t="s">
        <v>164</v>
      </c>
    </row>
    <row r="5" spans="1:5" ht="22.5">
      <c r="A5" s="131" t="s">
        <v>165</v>
      </c>
      <c r="B5" s="131"/>
      <c r="C5" s="131"/>
      <c r="D5" s="131"/>
      <c r="E5" s="131"/>
    </row>
    <row r="9" spans="2:4" ht="18.75">
      <c r="B9" s="1"/>
      <c r="C9" s="1" t="s">
        <v>292</v>
      </c>
      <c r="D9" s="1" t="s">
        <v>166</v>
      </c>
    </row>
    <row r="10" spans="2:4" ht="18.75">
      <c r="B10" s="60"/>
      <c r="C10" s="52"/>
      <c r="D10" s="52"/>
    </row>
    <row r="11" spans="2:4" ht="18.75">
      <c r="B11" s="61" t="s">
        <v>167</v>
      </c>
      <c r="C11" s="1">
        <v>7862</v>
      </c>
      <c r="D11" s="1">
        <v>7098</v>
      </c>
    </row>
    <row r="12" spans="2:4" ht="18.75">
      <c r="B12" s="1" t="s">
        <v>168</v>
      </c>
      <c r="C12" s="35">
        <v>7252</v>
      </c>
      <c r="D12" s="35">
        <v>7726</v>
      </c>
    </row>
    <row r="13" spans="2:4" ht="18.75">
      <c r="B13" s="1" t="s">
        <v>169</v>
      </c>
      <c r="C13" s="1">
        <v>405</v>
      </c>
      <c r="D13" s="1">
        <v>381</v>
      </c>
    </row>
    <row r="14" spans="2:4" ht="18.75">
      <c r="B14" s="1" t="s">
        <v>170</v>
      </c>
      <c r="C14" s="1">
        <v>1076</v>
      </c>
      <c r="D14" s="1">
        <v>359</v>
      </c>
    </row>
    <row r="15" spans="2:4" ht="18.75">
      <c r="B15" s="1" t="s">
        <v>171</v>
      </c>
      <c r="C15" s="1">
        <v>0</v>
      </c>
      <c r="D15" s="1">
        <v>0</v>
      </c>
    </row>
    <row r="16" spans="2:4" s="53" customFormat="1" ht="18.75">
      <c r="B16" s="3" t="s">
        <v>144</v>
      </c>
      <c r="C16" s="3">
        <f>SUM(C11:C15)</f>
        <v>16595</v>
      </c>
      <c r="D16" s="3">
        <f>SUM(D11:D15)</f>
        <v>15564</v>
      </c>
    </row>
    <row r="19" ht="18.75">
      <c r="B19" t="s">
        <v>326</v>
      </c>
    </row>
    <row r="21" ht="18.75">
      <c r="B21" t="s">
        <v>172</v>
      </c>
    </row>
    <row r="22" spans="2:3" ht="18.75">
      <c r="B22" t="s">
        <v>173</v>
      </c>
      <c r="C22" t="s">
        <v>174</v>
      </c>
    </row>
  </sheetData>
  <mergeCells count="1">
    <mergeCell ref="A5:E5"/>
  </mergeCells>
  <printOptions/>
  <pageMargins left="0.48" right="0.45" top="0.69" bottom="1" header="0.5" footer="0.5"/>
  <pageSetup horizontalDpi="240" verticalDpi="24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8" sqref="B18"/>
    </sheetView>
  </sheetViews>
  <sheetFormatPr defaultColWidth="8.88671875" defaultRowHeight="18.75"/>
  <cols>
    <col min="1" max="1" width="3.21484375" style="0" customWidth="1"/>
    <col min="2" max="2" width="29.21484375" style="0" customWidth="1"/>
    <col min="3" max="3" width="12.10546875" style="0" customWidth="1"/>
    <col min="4" max="4" width="15.88671875" style="0" customWidth="1"/>
    <col min="5" max="5" width="8.88671875" style="0" hidden="1" customWidth="1"/>
  </cols>
  <sheetData>
    <row r="1" ht="18.75">
      <c r="D1" t="s">
        <v>175</v>
      </c>
    </row>
    <row r="5" spans="1:5" ht="22.5">
      <c r="A5" s="131" t="s">
        <v>176</v>
      </c>
      <c r="B5" s="131"/>
      <c r="C5" s="131"/>
      <c r="D5" s="131"/>
      <c r="E5" s="131"/>
    </row>
    <row r="8" spans="3:4" ht="18.75">
      <c r="C8" s="8"/>
      <c r="D8" s="8"/>
    </row>
    <row r="9" spans="2:4" ht="18.75">
      <c r="B9" s="61"/>
      <c r="C9" s="50" t="s">
        <v>293</v>
      </c>
      <c r="D9" s="50" t="s">
        <v>166</v>
      </c>
    </row>
    <row r="10" spans="2:4" ht="18.75">
      <c r="B10" s="60"/>
      <c r="C10" s="52"/>
      <c r="D10" s="52"/>
    </row>
    <row r="11" spans="2:4" ht="18.75">
      <c r="B11" s="1" t="s">
        <v>177</v>
      </c>
      <c r="C11" s="1">
        <v>2049</v>
      </c>
      <c r="D11" s="1">
        <v>2216</v>
      </c>
    </row>
    <row r="12" spans="2:4" ht="18.75">
      <c r="B12" s="3" t="s">
        <v>144</v>
      </c>
      <c r="C12" s="3">
        <f>SUM(C11)</f>
        <v>2049</v>
      </c>
      <c r="D12" s="3">
        <f>SUM(D11)</f>
        <v>2216</v>
      </c>
    </row>
    <row r="13" spans="2:4" ht="18.75">
      <c r="B13" s="54"/>
      <c r="C13" s="54"/>
      <c r="D13" s="54"/>
    </row>
    <row r="14" spans="2:4" ht="18.75">
      <c r="B14" s="132"/>
      <c r="C14" s="132"/>
      <c r="D14" s="132"/>
    </row>
    <row r="15" spans="2:4" ht="18.75">
      <c r="B15" s="132"/>
      <c r="C15" s="132"/>
      <c r="D15" s="132"/>
    </row>
    <row r="16" spans="2:4" ht="18.75">
      <c r="B16" s="133"/>
      <c r="C16" s="133"/>
      <c r="D16" s="133"/>
    </row>
    <row r="18" ht="18.75">
      <c r="B18" t="s">
        <v>325</v>
      </c>
    </row>
    <row r="22" spans="2:3" ht="18.75">
      <c r="B22" t="s">
        <v>178</v>
      </c>
      <c r="C22" t="s">
        <v>179</v>
      </c>
    </row>
    <row r="23" spans="2:4" ht="18.75">
      <c r="B23" t="s">
        <v>180</v>
      </c>
      <c r="D23" t="s">
        <v>181</v>
      </c>
    </row>
  </sheetData>
  <mergeCells count="4">
    <mergeCell ref="A5:E5"/>
    <mergeCell ref="B14:D14"/>
    <mergeCell ref="B15:D15"/>
    <mergeCell ref="B16:D16"/>
  </mergeCells>
  <printOptions/>
  <pageMargins left="0.56" right="0.4" top="0.74" bottom="1" header="0.5" footer="0.5"/>
  <pageSetup horizontalDpi="240" verticalDpi="24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7" sqref="A17"/>
    </sheetView>
  </sheetViews>
  <sheetFormatPr defaultColWidth="8.88671875" defaultRowHeight="18.75"/>
  <cols>
    <col min="1" max="1" width="34.6640625" style="0" customWidth="1"/>
    <col min="2" max="2" width="10.4453125" style="0" customWidth="1"/>
    <col min="3" max="3" width="10.77734375" style="0" customWidth="1"/>
    <col min="4" max="4" width="8.88671875" style="0" hidden="1" customWidth="1"/>
  </cols>
  <sheetData>
    <row r="1" ht="18.75">
      <c r="C1" t="s">
        <v>182</v>
      </c>
    </row>
    <row r="5" spans="1:4" ht="22.5">
      <c r="A5" s="131" t="s">
        <v>183</v>
      </c>
      <c r="B5" s="131"/>
      <c r="C5" s="131"/>
      <c r="D5" s="131"/>
    </row>
    <row r="9" spans="1:3" ht="18.75">
      <c r="A9" s="1"/>
      <c r="B9" s="50">
        <v>39538</v>
      </c>
      <c r="C9" s="50">
        <v>39447</v>
      </c>
    </row>
    <row r="10" spans="1:3" ht="18.75">
      <c r="A10" s="64"/>
      <c r="B10" s="52"/>
      <c r="C10" s="52"/>
    </row>
    <row r="11" spans="1:3" ht="18.75">
      <c r="A11" s="51" t="s">
        <v>184</v>
      </c>
      <c r="B11" s="1">
        <v>33</v>
      </c>
      <c r="C11" s="1">
        <v>98</v>
      </c>
    </row>
    <row r="12" spans="1:3" ht="18.75">
      <c r="A12" s="1" t="s">
        <v>185</v>
      </c>
      <c r="B12" s="1">
        <v>136</v>
      </c>
      <c r="C12" s="1">
        <v>655</v>
      </c>
    </row>
    <row r="13" spans="1:3" ht="18.75">
      <c r="A13" s="1" t="s">
        <v>186</v>
      </c>
      <c r="B13" s="1">
        <v>1</v>
      </c>
      <c r="C13" s="1">
        <v>1</v>
      </c>
    </row>
    <row r="14" spans="1:3" ht="18.75">
      <c r="A14" s="65" t="s">
        <v>187</v>
      </c>
      <c r="B14" s="1"/>
      <c r="C14" s="1"/>
    </row>
    <row r="15" spans="1:3" ht="18.75">
      <c r="A15" s="3" t="s">
        <v>144</v>
      </c>
      <c r="B15" s="3">
        <f>SUM(B11:B14)</f>
        <v>170</v>
      </c>
      <c r="C15" s="3">
        <f>SUM(C11:C14)</f>
        <v>754</v>
      </c>
    </row>
    <row r="16" spans="1:3" ht="18.75">
      <c r="A16" s="54"/>
      <c r="B16" s="54"/>
      <c r="C16" s="54"/>
    </row>
    <row r="17" ht="18.75">
      <c r="A17" t="s">
        <v>326</v>
      </c>
    </row>
    <row r="19" spans="1:2" ht="18.75">
      <c r="A19" s="66" t="s">
        <v>188</v>
      </c>
      <c r="B19" t="s">
        <v>189</v>
      </c>
    </row>
    <row r="20" ht="18.75">
      <c r="A20" t="s">
        <v>190</v>
      </c>
    </row>
  </sheetData>
  <mergeCells count="1">
    <mergeCell ref="A5:D5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ZAHARNI ZAWODI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Zaharni zawodi</dc:creator>
  <cp:keywords/>
  <dc:description/>
  <cp:lastModifiedBy>Valentina Raleva</cp:lastModifiedBy>
  <cp:lastPrinted>2008-03-28T15:32:37Z</cp:lastPrinted>
  <dcterms:created xsi:type="dcterms:W3CDTF">2004-03-04T09:03:39Z</dcterms:created>
  <dcterms:modified xsi:type="dcterms:W3CDTF">2008-06-02T15:19:47Z</dcterms:modified>
  <cp:category/>
  <cp:version/>
  <cp:contentType/>
  <cp:contentStatus/>
</cp:coreProperties>
</file>