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<sst xmlns="http://schemas.openxmlformats.org/spreadsheetml/2006/main" count="594" uniqueCount="532">
  <si>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</si>
  <si>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</si>
  <si>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</si>
  <si>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</si>
  <si>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</si>
  <si>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</si>
  <si>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</si>
  <si>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</si>
  <si>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</si>
  <si>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</si>
  <si>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</si>
  <si>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</si>
  <si>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</si>
  <si>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</si>
  <si>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</si>
  <si>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</si>
  <si>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</si>
  <si>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</si>
  <si>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</si>
  <si>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</si>
  <si>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</si>
  <si>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</si>
  <si>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</si>
  <si>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</si>
  <si>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</si>
  <si>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</si>
  <si>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</si>
  <si>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</si>
  <si>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</si>
  <si>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</si>
  <si>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</si>
  <si>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</si>
  <si>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</si>
  <si>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</si>
  <si>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</si>
  <si>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</si>
  <si>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</si>
  <si>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</si>
  <si>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</si>
  <si>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</si>
  <si>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</si>
  <si>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</si>
  <si>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</si>
  <si>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</si>
  <si>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</si>
  <si>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</si>
  <si>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</si>
  <si>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</si>
  <si>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</si>
  <si>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</si>
  <si>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</si>
  <si>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</si>
  <si>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</si>
  <si>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</si>
  <si>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</si>
  <si>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</si>
  <si>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</si>
  <si>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</si>
  <si>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</si>
  <si>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</si>
  <si>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</si>
  <si>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</si>
  <si>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</si>
  <si>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</si>
  <si>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</si>
  <si>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</si>
  <si>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</si>
  <si>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</si>
  <si>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</si>
  <si>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</si>
  <si>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</si>
  <si>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</si>
  <si>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</si>
  <si>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</si>
  <si>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</si>
  <si>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</si>
  <si>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</si>
  <si>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</si>
  <si>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</si>
  <si>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</si>
  <si>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</si>
  <si>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</si>
  <si>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</si>
  <si>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</si>
  <si>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</si>
  <si>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</si>
  <si>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</si>
  <si>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</si>
  <si>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</si>
  <si>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</si>
  <si>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</si>
  <si>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</si>
  <si>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</si>
  <si>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</si>
  <si>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</si>
  <si>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</si>
  <si>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</si>
  <si>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</si>
  <si>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</si>
  <si>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</si>
  <si>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</si>
  <si>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</si>
  <si>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</si>
  <si>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</si>
  <si>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</si>
  <si>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</si>
  <si>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</si>
  <si>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</si>
  <si>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</si>
  <si>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</si>
  <si>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</si>
  <si>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</si>
  <si>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</si>
  <si>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</si>
  <si>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</si>
  <si>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</si>
  <si>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</si>
  <si>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</si>
  <si>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</si>
  <si>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</si>
  <si>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</si>
  <si>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</si>
  <si>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</si>
  <si>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</si>
  <si>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</si>
  <si>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</si>
  <si>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</si>
  <si>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</si>
  <si>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</si>
  <si>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</si>
  <si>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</si>
  <si>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</si>
  <si>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</si>
  <si>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</si>
  <si>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</si>
  <si>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</si>
  <si>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</si>
  <si>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</si>
  <si>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</si>
  <si>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</si>
  <si>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</si>
  <si>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</si>
  <si>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</si>
  <si>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</si>
  <si>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</si>
  <si>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</si>
  <si>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</si>
  <si>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</si>
  <si>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</si>
  <si>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</si>
  <si>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</si>
  <si>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</si>
  <si>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</si>
  <si>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</si>
  <si>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</si>
  <si>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</si>
  <si>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</si>
  <si>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</si>
  <si>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</si>
  <si>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</si>
  <si>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</si>
  <si>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</si>
  <si>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</si>
  <si>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</si>
  <si>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</si>
  <si>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</si>
  <si>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</si>
  <si>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</si>
  <si>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</si>
  <si>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</si>
  <si>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</si>
  <si>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</si>
  <si>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</si>
  <si>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</si>
  <si>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</si>
  <si>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</si>
  <si>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</si>
  <si>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</si>
  <si>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</si>
  <si>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</si>
  <si>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</si>
  <si>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</si>
  <si>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</si>
  <si>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</si>
  <si>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</si>
  <si>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</si>
  <si>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</si>
  <si>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</si>
  <si>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</si>
  <si>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</si>
  <si>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</si>
  <si>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</si>
  <si>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</si>
  <si>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</si>
  <si>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</si>
  <si>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</si>
  <si>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</si>
  <si>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</si>
  <si>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</si>
  <si>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</si>
  <si>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</si>
  <si>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</si>
  <si>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</si>
  <si>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</si>
  <si>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</si>
  <si>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</si>
  <si>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</si>
  <si>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</si>
  <si>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</si>
  <si>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</si>
  <si>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</si>
  <si>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</si>
  <si>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</si>
  <si>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</si>
  <si>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</si>
  <si>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</si>
  <si>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</si>
  <si>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</si>
  <si>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</si>
  <si>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</si>
  <si>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</si>
  <si>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</si>
  <si>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</si>
  <si>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</si>
  <si>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</si>
  <si>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</si>
  <si>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</si>
  <si>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</si>
  <si>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</si>
  <si>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</si>
  <si>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</si>
  <si>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</si>
  <si>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</si>
  <si>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</si>
  <si>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</si>
  <si>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</si>
  <si>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</si>
  <si>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</si>
  <si>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</si>
  <si>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</si>
  <si>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</si>
  <si>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</si>
  <si>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</si>
  <si>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</si>
  <si>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</si>
  <si>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</si>
  <si>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</si>
  <si>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</si>
  <si>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</si>
  <si>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</si>
  <si>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</si>
  <si>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</si>
  <si>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</si>
  <si>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</si>
  <si>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</si>
  <si>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</si>
  <si>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</si>
  <si>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</si>
  <si>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</si>
  <si>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</si>
  <si>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</si>
  <si>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</si>
  <si>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</si>
  <si>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</si>
  <si>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</si>
  <si>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</si>
  <si>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</si>
  <si>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</si>
  <si>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</si>
  <si>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</si>
  <si>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</si>
  <si>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</si>
  <si>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</si>
  <si>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</si>
  <si>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</si>
  <si>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</si>
  <si>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</si>
  <si>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</si>
  <si>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</si>
  <si>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</si>
  <si>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</si>
  <si>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</si>
  <si>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</si>
  <si>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</si>
  <si>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</si>
  <si>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</si>
  <si>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</si>
  <si>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</si>
  <si>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</si>
  <si>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</si>
  <si>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</si>
  <si>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</si>
  <si>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</si>
  <si>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</si>
  <si>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</si>
  <si>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</si>
  <si>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</si>
  <si>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</si>
  <si>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</si>
  <si>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</si>
  <si>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</si>
  <si>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</si>
  <si>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</si>
  <si>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</si>
  <si>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</si>
  <si>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</si>
  <si>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</si>
  <si>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</si>
  <si>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</si>
  <si>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</si>
  <si>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</si>
  <si>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</si>
  <si>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</si>
  <si>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</si>
  <si>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</si>
  <si>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</si>
  <si>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</si>
  <si>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</si>
  <si>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</si>
  <si>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</si>
  <si>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</si>
  <si>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</si>
  <si>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</si>
  <si>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</si>
  <si>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</si>
  <si>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</si>
  <si>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</si>
  <si>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</si>
  <si>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</si>
  <si>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</si>
  <si>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</si>
  <si>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</si>
  <si>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</si>
  <si>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</si>
  <si>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</si>
  <si>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</si>
  <si>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</si>
  <si>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</si>
  <si>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</si>
  <si>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</si>
  <si>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</si>
  <si>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</si>
  <si>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</si>
  <si>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</si>
  <si>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</si>
  <si>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</si>
  <si>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</si>
  <si>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</si>
  <si>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</si>
  <si>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</si>
  <si>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</si>
  <si>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</si>
  <si>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</si>
  <si>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</si>
  <si>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</si>
  <si>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</si>
  <si>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</si>
  <si>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</si>
  <si>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</si>
  <si>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</si>
  <si>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</si>
  <si>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</si>
  <si>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</si>
  <si>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</si>
  <si>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</si>
  <si>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</si>
  <si>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</si>
  <si>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</si>
  <si>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</si>
  <si>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</si>
  <si>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</si>
  <si>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</si>
  <si>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</si>
  <si>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</si>
  <si>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</si>
  <si>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</si>
  <si>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</si>
  <si>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</si>
  <si>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</si>
  <si>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</si>
  <si>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</si>
  <si>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</si>
  <si>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</si>
  <si>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</si>
  <si>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</si>
  <si>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</si>
  <si>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</si>
  <si>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</si>
  <si>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</si>
  <si>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</si>
  <si>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</si>
  <si>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</si>
  <si>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</si>
  <si>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</si>
  <si>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</si>
  <si>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</si>
  <si>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</si>
  <si>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</si>
  <si>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</si>
  <si>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</si>
  <si>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</si>
  <si>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</si>
  <si>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</si>
  <si>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</si>
  <si>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</si>
  <si>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</si>
  <si>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</si>
  <si>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</si>
  <si>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</si>
  <si>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</si>
  <si>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</si>
  <si>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</si>
  <si>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</si>
  <si>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</si>
  <si>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</si>
  <si>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</si>
  <si>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</si>
  <si>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</si>
  <si>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</si>
  <si>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</si>
  <si>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</si>
  <si>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</si>
  <si>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</si>
  <si>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</si>
  <si>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</si>
  <si>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</si>
  <si>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</si>
  <si>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</si>
  <si>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</si>
  <si>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</si>
  <si>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</si>
  <si>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</si>
  <si>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</si>
  <si>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</si>
  <si>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</si>
  <si>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</si>
  <si>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</si>
  <si>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</si>
  <si>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</si>
  <si>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</si>
  <si>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</si>
  <si>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</si>
  <si>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</si>
  <si>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</si>
  <si>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</si>
  <si>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</si>
  <si>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</si>
  <si>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</si>
  <si>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</si>
  <si>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</si>
  <si>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</si>
  <si>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</si>
  <si>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</si>
  <si>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</si>
  <si>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</si>
  <si>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</si>
  <si>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</si>
  <si>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</si>
  <si>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</si>
  <si>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</si>
  <si>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</si>
  <si>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</si>
  <si>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</si>
  <si>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</si>
  <si>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</si>
  <si>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</si>
  <si>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</si>
  <si>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</si>
  <si>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</si>
  <si>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</si>
  <si>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</si>
  <si>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</si>
  <si>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</si>
  <si>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</si>
  <si>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</si>
  <si>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</si>
  <si>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</si>
  <si>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</si>
  <si>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</si>
  <si>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</si>
  <si>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</si>
  <si>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</si>
  <si>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</si>
  <si>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</si>
  <si>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</si>
  <si>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</si>
  <si>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</si>
  <si>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</si>
  <si>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</si>
  <si>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</si>
  <si>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</si>
  <si>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</si>
  <si>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</si>
  <si>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</si>
  <si>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</si>
  <si>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</si>
  <si>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</si>
  <si>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</si>
  <si>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</si>
  <si>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</si>
  <si>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</si>
  <si>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</si>
  <si>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</si>
  <si>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</si>
  <si>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</si>
  <si>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</si>
  <si>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</si>
  <si>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</si>
  <si>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</si>
  <si>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</si>
  <si>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</si>
  <si>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</si>
  <si>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</si>
  <si>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</si>
  <si>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</si>
  <si>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</si>
  <si>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</si>
  <si>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</si>
  <si>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</si>
  <si>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</si>
  <si>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</si>
  <si>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</si>
  <si>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</si>
  <si>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</si>
  <si>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</si>
  <si>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</si>
  <si>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</si>
  <si>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</si>
  <si>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</si>
  <si>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</si>
  <si>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01.01.2011 - 31.12.2011 г.</t>
  </si>
  <si>
    <t>Date:21.03.2012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</si>
</sst>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3">
      <selection activeCell="G70" sqref="G70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1024</v>
      </c>
      <c r="D12" s="306">
        <v>1005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9860</v>
      </c>
      <c r="D13" s="306">
        <v>5990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388</v>
      </c>
      <c r="D14" s="306">
        <v>400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364</v>
      </c>
      <c r="D15" s="306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29</v>
      </c>
      <c r="D16" s="306">
        <v>22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16</v>
      </c>
      <c r="D17" s="306">
        <v>284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11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12011</v>
      </c>
      <c r="D19" s="43">
        <f>SUM(D11:D18)</f>
        <v>8393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380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129</v>
      </c>
      <c r="D24" s="306">
        <v>75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2811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129</v>
      </c>
      <c r="D27" s="43">
        <f>SUM(D23:D26)</f>
        <v>75</v>
      </c>
      <c r="E27" s="44" t="s">
        <v>231</v>
      </c>
      <c r="F27" s="33" t="s">
        <v>37</v>
      </c>
      <c r="G27" s="43">
        <f>SUM(G28:G30)</f>
        <v>4819</v>
      </c>
      <c r="H27" s="43">
        <f>SUM(H28:H30)</f>
        <v>3350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4819</v>
      </c>
      <c r="H28" s="306">
        <v>3350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1707</v>
      </c>
      <c r="H31" s="306">
        <v>1555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6526</v>
      </c>
      <c r="H33" s="43">
        <f>H27+H31+H32</f>
        <v>4905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11604</v>
      </c>
      <c r="H36" s="43">
        <f>H25+H17+H33</f>
        <v>9988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3871</v>
      </c>
      <c r="H48" s="306">
        <v>1753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3871</v>
      </c>
      <c r="H49" s="43">
        <f>SUM(H43:H48)</f>
        <v>1753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20</v>
      </c>
      <c r="H53" s="306">
        <v>5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12140</v>
      </c>
      <c r="D55" s="43">
        <f>D19+D20+D21+D27+D32+D45+D51+D53+D54</f>
        <v>8468</v>
      </c>
      <c r="E55" s="30" t="s">
        <v>251</v>
      </c>
      <c r="F55" s="48" t="s">
        <v>80</v>
      </c>
      <c r="G55" s="43">
        <f>G49+G51+G52+G53+G54</f>
        <v>3891</v>
      </c>
      <c r="H55" s="43">
        <f>H49+H51+H52+H53+H54</f>
        <v>1758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5258</v>
      </c>
      <c r="D58" s="306">
        <v>4687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363</v>
      </c>
      <c r="D59" s="306">
        <v>447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54</v>
      </c>
      <c r="D60" s="306">
        <v>46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741</v>
      </c>
      <c r="D61" s="306">
        <v>589</v>
      </c>
      <c r="E61" s="34" t="s">
        <v>257</v>
      </c>
      <c r="F61" s="60" t="s">
        <v>87</v>
      </c>
      <c r="G61" s="43">
        <f>SUM(G62:G68)</f>
        <v>5689</v>
      </c>
      <c r="H61" s="43">
        <f>SUM(H62:H68)</f>
        <v>5642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368</v>
      </c>
      <c r="H62" s="306">
        <v>347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6416</v>
      </c>
      <c r="D64" s="43">
        <f>SUM(D58:D63)</f>
        <v>5769</v>
      </c>
      <c r="E64" s="30" t="s">
        <v>259</v>
      </c>
      <c r="F64" s="33" t="s">
        <v>93</v>
      </c>
      <c r="G64" s="306">
        <v>4802</v>
      </c>
      <c r="H64" s="306">
        <v>4762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47</v>
      </c>
      <c r="H65" s="306">
        <v>54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89</v>
      </c>
      <c r="H66" s="306">
        <v>88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33</v>
      </c>
      <c r="H67" s="306">
        <v>30</v>
      </c>
    </row>
    <row r="68" spans="1:8" ht="15">
      <c r="A68" s="28" t="s">
        <v>190</v>
      </c>
      <c r="B68" s="31" t="s">
        <v>98</v>
      </c>
      <c r="C68" s="32">
        <v>3383</v>
      </c>
      <c r="D68" s="306">
        <v>3445</v>
      </c>
      <c r="E68" s="30" t="s">
        <v>264</v>
      </c>
      <c r="F68" s="33" t="s">
        <v>99</v>
      </c>
      <c r="G68" s="306">
        <v>350</v>
      </c>
      <c r="H68" s="306">
        <v>361</v>
      </c>
    </row>
    <row r="69" spans="1:8" ht="15">
      <c r="A69" s="28" t="s">
        <v>191</v>
      </c>
      <c r="B69" s="31" t="s">
        <v>100</v>
      </c>
      <c r="C69" s="32">
        <v>202</v>
      </c>
      <c r="D69" s="306">
        <v>105</v>
      </c>
      <c r="E69" s="41" t="s">
        <v>265</v>
      </c>
      <c r="F69" s="33" t="s">
        <v>101</v>
      </c>
      <c r="G69" s="306">
        <v>1401</v>
      </c>
      <c r="H69" s="306">
        <v>746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367</v>
      </c>
      <c r="D71" s="306">
        <v>269</v>
      </c>
      <c r="E71" s="44" t="s">
        <v>267</v>
      </c>
      <c r="F71" s="36" t="s">
        <v>105</v>
      </c>
      <c r="G71" s="43">
        <f>G59+G60+G61+G69+G70</f>
        <v>7090</v>
      </c>
      <c r="H71" s="43">
        <f>H59+H60+H61+H69+H70</f>
        <v>6388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11</v>
      </c>
      <c r="D74" s="306">
        <v>15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3963</v>
      </c>
      <c r="D75" s="43">
        <f>SUM(D67:D74)</f>
        <v>3834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36</v>
      </c>
      <c r="H76" s="306">
        <v>38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7126</v>
      </c>
      <c r="H79" s="312">
        <f>H71+H74+H75+H76</f>
        <v>6426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45</v>
      </c>
      <c r="D87" s="306">
        <v>37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51</v>
      </c>
      <c r="D88" s="306">
        <v>58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102</v>
      </c>
      <c r="D91" s="43">
        <f>SUM(D87:D90)</f>
        <v>101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10481</v>
      </c>
      <c r="D93" s="43">
        <f>D64+D75+D84+D91+D92</f>
        <v>9704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22621</v>
      </c>
      <c r="D94" s="312">
        <f>D93+D55</f>
        <v>18172</v>
      </c>
      <c r="E94" s="313" t="s">
        <v>271</v>
      </c>
      <c r="F94" s="48" t="s">
        <v>129</v>
      </c>
      <c r="G94" s="312">
        <f>G79+G55+G39+G36</f>
        <v>22621</v>
      </c>
      <c r="H94" s="312">
        <f>H79+H55+H39+H36</f>
        <v>18172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17" t="s">
        <v>528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16">
      <selection activeCell="C37" sqref="C37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01.01.2011 - 31.12.2011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21211</v>
      </c>
      <c r="D8" s="298">
        <v>17074</v>
      </c>
      <c r="E8" s="110" t="s">
        <v>361</v>
      </c>
      <c r="F8" s="113" t="s">
        <v>273</v>
      </c>
      <c r="G8" s="288">
        <v>25907</v>
      </c>
      <c r="H8" s="288">
        <v>21681</v>
      </c>
    </row>
    <row r="9" spans="1:8" ht="12">
      <c r="A9" s="110" t="s">
        <v>331</v>
      </c>
      <c r="B9" s="111" t="s">
        <v>274</v>
      </c>
      <c r="C9" s="298">
        <v>1179</v>
      </c>
      <c r="D9" s="298">
        <v>944</v>
      </c>
      <c r="E9" s="110" t="s">
        <v>362</v>
      </c>
      <c r="F9" s="113" t="s">
        <v>275</v>
      </c>
      <c r="G9" s="288">
        <v>276</v>
      </c>
      <c r="H9" s="288">
        <v>46</v>
      </c>
    </row>
    <row r="10" spans="1:8" ht="12">
      <c r="A10" s="110" t="s">
        <v>332</v>
      </c>
      <c r="B10" s="111" t="s">
        <v>276</v>
      </c>
      <c r="C10" s="298">
        <v>558</v>
      </c>
      <c r="D10" s="298">
        <v>487</v>
      </c>
      <c r="E10" s="114" t="s">
        <v>363</v>
      </c>
      <c r="F10" s="113" t="s">
        <v>277</v>
      </c>
      <c r="G10" s="288">
        <v>54</v>
      </c>
      <c r="H10" s="288">
        <v>35</v>
      </c>
    </row>
    <row r="11" spans="1:8" ht="12">
      <c r="A11" s="110" t="s">
        <v>333</v>
      </c>
      <c r="B11" s="111" t="s">
        <v>278</v>
      </c>
      <c r="C11" s="298">
        <v>1257</v>
      </c>
      <c r="D11" s="298">
        <v>1143</v>
      </c>
      <c r="E11" s="114" t="s">
        <v>265</v>
      </c>
      <c r="F11" s="113" t="s">
        <v>279</v>
      </c>
      <c r="G11" s="288">
        <v>1424</v>
      </c>
      <c r="H11" s="288">
        <v>485</v>
      </c>
    </row>
    <row r="12" spans="1:18" ht="12">
      <c r="A12" s="110" t="s">
        <v>334</v>
      </c>
      <c r="B12" s="111" t="s">
        <v>280</v>
      </c>
      <c r="C12" s="298">
        <v>219</v>
      </c>
      <c r="D12" s="298">
        <v>193</v>
      </c>
      <c r="E12" s="115" t="s">
        <v>364</v>
      </c>
      <c r="F12" s="116" t="s">
        <v>281</v>
      </c>
      <c r="G12" s="289">
        <f>SUM(G8:G11)</f>
        <v>27661</v>
      </c>
      <c r="H12" s="289">
        <f>SUM(H8:H11)</f>
        <v>22247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1035</v>
      </c>
      <c r="D13" s="298">
        <v>262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-89</v>
      </c>
      <c r="D14" s="119">
        <v>59</v>
      </c>
      <c r="E14" s="107" t="s">
        <v>365</v>
      </c>
      <c r="F14" s="120" t="s">
        <v>284</v>
      </c>
      <c r="G14" s="288">
        <v>2</v>
      </c>
      <c r="H14" s="288">
        <v>2</v>
      </c>
    </row>
    <row r="15" spans="1:8" ht="12">
      <c r="A15" s="110" t="s">
        <v>337</v>
      </c>
      <c r="B15" s="111" t="s">
        <v>285</v>
      </c>
      <c r="C15" s="119">
        <v>57</v>
      </c>
      <c r="D15" s="119">
        <v>171</v>
      </c>
      <c r="E15" s="110" t="s">
        <v>366</v>
      </c>
      <c r="F15" s="118" t="s">
        <v>286</v>
      </c>
      <c r="G15" s="291"/>
      <c r="H15" s="291">
        <v>2</v>
      </c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25427</v>
      </c>
      <c r="D18" s="124">
        <f>SUM(D8:D14)+D15</f>
        <v>20333</v>
      </c>
      <c r="E18" s="125" t="s">
        <v>368</v>
      </c>
      <c r="F18" s="118" t="s">
        <v>290</v>
      </c>
      <c r="G18" s="288">
        <v>12</v>
      </c>
      <c r="H18" s="288">
        <v>31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312</v>
      </c>
      <c r="D21" s="112">
        <v>189</v>
      </c>
      <c r="E21" s="125" t="s">
        <v>371</v>
      </c>
      <c r="F21" s="118" t="s">
        <v>294</v>
      </c>
      <c r="G21" s="288"/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10</v>
      </c>
      <c r="D23" s="112">
        <v>6</v>
      </c>
      <c r="E23" s="115" t="s">
        <v>373</v>
      </c>
      <c r="F23" s="120" t="s">
        <v>298</v>
      </c>
      <c r="G23" s="289">
        <f>SUM(G18:G22)</f>
        <v>12</v>
      </c>
      <c r="H23" s="289">
        <f>SUM(H18:H22)</f>
        <v>32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28</v>
      </c>
      <c r="D24" s="112">
        <v>25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350</v>
      </c>
      <c r="D25" s="124">
        <f>SUM(D21:D24)</f>
        <v>220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25777</v>
      </c>
      <c r="D27" s="109">
        <f>D25+D18</f>
        <v>20553</v>
      </c>
      <c r="E27" s="103" t="s">
        <v>374</v>
      </c>
      <c r="F27" s="120" t="s">
        <v>302</v>
      </c>
      <c r="G27" s="290">
        <f>G12+G14+G23</f>
        <v>27675</v>
      </c>
      <c r="H27" s="289">
        <f>H12+H14+H23</f>
        <v>22281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f>IF((G27-C27)&gt;0,G27-C27,0)</f>
        <v>1898</v>
      </c>
      <c r="D29" s="109">
        <f>IF((H27-D27)&gt;0,H27-D27,0)</f>
        <v>1728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25777</v>
      </c>
      <c r="D32" s="124">
        <f>D27+D30+D31</f>
        <v>20553</v>
      </c>
      <c r="E32" s="103" t="s">
        <v>378</v>
      </c>
      <c r="F32" s="120" t="s">
        <v>310</v>
      </c>
      <c r="G32" s="146">
        <f>G31+G30+G27</f>
        <v>27675</v>
      </c>
      <c r="H32" s="146">
        <f>H31+H30+H27</f>
        <v>22281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f>IF((G32-C32)&gt;0,G32-C32,0)</f>
        <v>1898</v>
      </c>
      <c r="D33" s="109">
        <f>IF((H32-D32)&gt;0,H32-D32,0)</f>
        <v>1728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>
        <v>191</v>
      </c>
      <c r="D34" s="124">
        <v>173</v>
      </c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>
        <v>176</v>
      </c>
      <c r="D35" s="112">
        <v>170</v>
      </c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>
        <v>15</v>
      </c>
      <c r="D36" s="119">
        <v>3</v>
      </c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f>C33-C34</f>
        <v>1707</v>
      </c>
      <c r="D38" s="141">
        <f>D33-D34</f>
        <v>1555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1707</v>
      </c>
      <c r="D40" s="104">
        <f>D38</f>
        <v>1555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27675</v>
      </c>
      <c r="D41" s="146">
        <f>D32+D33</f>
        <v>22281</v>
      </c>
      <c r="E41" s="145" t="s">
        <v>358</v>
      </c>
      <c r="F41" s="140" t="s">
        <v>324</v>
      </c>
      <c r="G41" s="146">
        <f>G38+G32</f>
        <v>27675</v>
      </c>
      <c r="H41" s="146">
        <f>H38+H32</f>
        <v>22281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Date:21.03.2012</v>
      </c>
      <c r="B46" s="294"/>
      <c r="C46" s="317" t="s">
        <v>528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E15" sqref="E15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01.01.2011 - 31.12.2011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31385</v>
      </c>
      <c r="D9" s="184">
        <v>25228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-26072</v>
      </c>
      <c r="D10" s="184">
        <v>-20799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-1468</v>
      </c>
      <c r="D12" s="184">
        <v>-1364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>
        <v>-1349</v>
      </c>
      <c r="D13" s="184">
        <v>-1507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-203</v>
      </c>
      <c r="D14" s="184">
        <v>-99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10</v>
      </c>
      <c r="D15" s="184">
        <v>36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-9</v>
      </c>
      <c r="D17" s="184">
        <v>-6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/>
      <c r="D18" s="184"/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2294</v>
      </c>
      <c r="D19" s="180">
        <f>SUM(D9:D18)</f>
        <v>1489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-189</v>
      </c>
      <c r="D21" s="184">
        <v>-363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>
        <v>201</v>
      </c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12</v>
      </c>
      <c r="D31" s="180">
        <f>SUM(D21:D30)</f>
        <v>-363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-2186</v>
      </c>
      <c r="D37" s="184">
        <v>-1192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-30</v>
      </c>
      <c r="D38" s="184">
        <v>-29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-89</v>
      </c>
      <c r="D39" s="184">
        <v>-68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-2305</v>
      </c>
      <c r="D41" s="180">
        <f>SUM(D33:D40)</f>
        <v>-1289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1</v>
      </c>
      <c r="D42" s="180">
        <f>D19+D31+D41</f>
        <v>-163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101</v>
      </c>
      <c r="D43" s="196">
        <v>264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102</v>
      </c>
      <c r="D44" s="180">
        <f>D43+D42</f>
        <v>101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96</v>
      </c>
      <c r="D45" s="197">
        <v>95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Date:21.03.2012</v>
      </c>
      <c r="B48" s="294"/>
      <c r="C48" s="317" t="s">
        <v>529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6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526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525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01.01.2011 - 31.12.2011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380</v>
      </c>
      <c r="F11" s="251">
        <v>608</v>
      </c>
      <c r="G11" s="251">
        <v>0</v>
      </c>
      <c r="H11" s="252">
        <v>1823</v>
      </c>
      <c r="I11" s="251">
        <v>4905</v>
      </c>
      <c r="J11" s="251"/>
      <c r="K11" s="252"/>
      <c r="L11" s="253">
        <f>SUM(C11:K11)</f>
        <v>9988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380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4905</v>
      </c>
      <c r="J15" s="261">
        <f t="shared" si="2"/>
        <v>0</v>
      </c>
      <c r="K15" s="261">
        <f t="shared" si="2"/>
        <v>0</v>
      </c>
      <c r="L15" s="253">
        <f t="shared" si="1"/>
        <v>9988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1707</v>
      </c>
      <c r="J16" s="267">
        <v>0</v>
      </c>
      <c r="K16" s="252"/>
      <c r="L16" s="253">
        <f t="shared" si="1"/>
        <v>1707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>
        <v>-5</v>
      </c>
      <c r="F28" s="252"/>
      <c r="G28" s="252"/>
      <c r="H28" s="252"/>
      <c r="I28" s="252">
        <v>5</v>
      </c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6526</v>
      </c>
      <c r="J29" s="257">
        <f t="shared" si="7"/>
        <v>0</v>
      </c>
      <c r="K29" s="257">
        <f t="shared" si="7"/>
        <v>0</v>
      </c>
      <c r="L29" s="253">
        <f>SUM(C29:K29)</f>
        <v>11604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6526</v>
      </c>
      <c r="J32" s="257">
        <f t="shared" si="8"/>
        <v>0</v>
      </c>
      <c r="K32" s="257">
        <f t="shared" si="8"/>
        <v>0</v>
      </c>
      <c r="L32" s="253">
        <f>SUM(C32:K32)</f>
        <v>11604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Date:21.03.2012</v>
      </c>
      <c r="B34" s="294"/>
      <c r="C34" s="317" t="s">
        <v>528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2012-03-27T14:10:15Z</cp:lastPrinted>
  <dcterms:created xsi:type="dcterms:W3CDTF">2006-10-19T06:45:18Z</dcterms:created>
  <dcterms:modified xsi:type="dcterms:W3CDTF">2012-03-28T03:55:08Z</dcterms:modified>
  <cp:category/>
  <cp:version/>
  <cp:contentType/>
  <cp:contentStatus/>
</cp:coreProperties>
</file>