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9" activeTab="0"/>
  </bookViews>
  <sheets>
    <sheet name="БАЛАНС" sheetId="1" r:id="rId1"/>
    <sheet name="ОПР" sheetId="2" r:id="rId2"/>
    <sheet name="СОБ.К-Л" sheetId="3" r:id="rId3"/>
    <sheet name="ПАР.ПОТОК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  <sheet name="GT_Custom" sheetId="11" state="hidden" r:id="rId11"/>
    <sheet name="Sheet1" sheetId="12" r:id="rId12"/>
  </sheets>
  <definedNames>
    <definedName name="Excel_BuiltIn_Print_Area" localSheetId="4">'ДЪЛГ.АКТ.'!$A:$XFD</definedName>
  </definedNames>
  <calcPr fullCalcOnLoad="1"/>
</workbook>
</file>

<file path=xl/sharedStrings.xml><?xml version="1.0" encoding="utf-8"?>
<sst xmlns="http://schemas.openxmlformats.org/spreadsheetml/2006/main" count="1007" uniqueCount="597">
  <si>
    <t xml:space="preserve">                                      АКТИВ</t>
  </si>
  <si>
    <t xml:space="preserve">     Сума (хил.лв.)</t>
  </si>
  <si>
    <t xml:space="preserve">                                   ПАСИВ</t>
  </si>
  <si>
    <t>РАЗДЕЛИ, ГРУПИ, СТАТИИ</t>
  </si>
  <si>
    <t>Текуща</t>
  </si>
  <si>
    <t>Предходна</t>
  </si>
  <si>
    <t xml:space="preserve">Текуща </t>
  </si>
  <si>
    <t xml:space="preserve"> година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</si>
  <si>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</si>
  <si>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</si>
  <si>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</si>
  <si>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</si>
  <si>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</si>
  <si>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</si>
  <si>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</si>
  <si>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</si>
  <si>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</si>
  <si>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</si>
  <si>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</si>
  <si>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</si>
  <si>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</si>
  <si>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>Общо за група I :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</si>
  <si>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</si>
  <si>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</si>
  <si>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</si>
  <si>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</si>
  <si>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</si>
  <si>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</si>
  <si>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</si>
  <si>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</si>
  <si>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</si>
  <si>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</si>
  <si>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</si>
  <si>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</si>
  <si>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</si>
  <si>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</si>
  <si>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    в т. ч. Други резерви</t>
  </si>
  <si>
    <t xml:space="preserve"> 3. Продукти от развойна дейност</t>
  </si>
  <si>
    <t>Общо за група II :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</si>
  <si>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</si>
  <si>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</si>
  <si>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</si>
  <si>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</si>
  <si>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</si>
  <si>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</si>
  <si>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</si>
  <si>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</si>
  <si>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</si>
  <si>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</si>
  <si>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</si>
  <si>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</si>
  <si>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Общо за група III :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</si>
  <si>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</si>
  <si>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</si>
  <si>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</si>
  <si>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</si>
  <si>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</si>
  <si>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</si>
  <si>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</si>
  <si>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</si>
  <si>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</si>
  <si>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</si>
  <si>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</si>
  <si>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</si>
  <si>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</si>
  <si>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</si>
  <si>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</si>
  <si>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</si>
  <si>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</si>
  <si>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</si>
  <si>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</si>
  <si>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</si>
  <si>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</si>
  <si>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</si>
  <si>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</si>
  <si>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2. Отрицателна репутация</t>
  </si>
  <si>
    <t xml:space="preserve">    и финансирания</t>
  </si>
  <si>
    <t>Общо за група IV :</t>
  </si>
  <si>
    <t>ОБЩО ЗА РАЗДЕЛ Б :</t>
  </si>
  <si>
    <t>V. Отсрочени данъчни активи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</si>
  <si>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</si>
  <si>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</si>
  <si>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</si>
  <si>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</si>
  <si>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</si>
  <si>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</si>
  <si>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</si>
  <si>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</si>
  <si>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</si>
  <si>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</si>
  <si>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</si>
  <si>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</si>
  <si>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</si>
  <si>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</si>
  <si>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</si>
  <si>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</si>
  <si>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</si>
  <si>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>Общо за група I: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</si>
  <si>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</si>
  <si>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</si>
  <si>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</si>
  <si>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</si>
  <si>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</si>
  <si>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аванси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</si>
  <si>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</si>
  <si>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</si>
  <si>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</si>
  <si>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</si>
  <si>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</si>
  <si>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</si>
  <si>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</si>
  <si>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</si>
  <si>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</si>
  <si>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</si>
  <si>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</si>
  <si>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</si>
  <si>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</si>
  <si>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</si>
  <si>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</si>
  <si>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V. Разходи за бъдещи периоди</t>
  </si>
  <si>
    <t>ОБЩО ЗА РАЗДЕЛ Б:</t>
  </si>
  <si>
    <t>В. Активи и групи за освобождаване, класифицирани като държани за продажба</t>
  </si>
  <si>
    <t>Г. Пасиви, включени в групи за освобождаване, класифицирани като държани за продажба</t>
  </si>
  <si>
    <t>СУМА НА АКТИВА (А+Б+В)</t>
  </si>
  <si>
    <t>СУМА НА ПАСИВА ( А + Б + В + Г)</t>
  </si>
  <si>
    <t>Г. УСЛОВНИ АКТИВИ</t>
  </si>
  <si>
    <t>Д. УСЛОВНИ ПАСИВИ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</si>
  <si>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</si>
  <si>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</si>
  <si>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>Стр.1</t>
  </si>
  <si>
    <t>в хил.лева</t>
  </si>
  <si>
    <t xml:space="preserve">                                                                           ЕИК по БУЛСТАТ </t>
  </si>
  <si>
    <t>ОТЧЕТ ЗА ПРИХОДИ И РАЗХОДИ КОНСОЛИДИРАН</t>
  </si>
  <si>
    <t>на   КАУЧУК  АД              за периода от  01.01.2006  до 30.06.25006</t>
  </si>
  <si>
    <t>за периода  от 01.01.2014  до 31.03.2014 г.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</si>
  <si>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</si>
  <si>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</si>
  <si>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</si>
  <si>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</si>
  <si>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</si>
  <si>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</si>
  <si>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</si>
  <si>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</si>
  <si>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</si>
  <si>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</si>
  <si>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</si>
  <si>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</si>
  <si>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</si>
  <si>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</si>
  <si>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</si>
  <si>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</si>
  <si>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</si>
  <si>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</si>
  <si>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</si>
  <si>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</si>
  <si>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</si>
  <si>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</si>
  <si>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</si>
  <si>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</si>
  <si>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</si>
  <si>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</si>
  <si>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</si>
  <si>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</si>
  <si>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</si>
  <si>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</si>
  <si>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</si>
  <si>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</si>
  <si>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</si>
  <si>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</si>
  <si>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</si>
  <si>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</si>
  <si>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</si>
  <si>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</si>
  <si>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</si>
  <si>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</si>
  <si>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</si>
  <si>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</si>
  <si>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</si>
  <si>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</si>
  <si>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</si>
  <si>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</si>
  <si>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</si>
  <si>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>Стр.2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</si>
  <si>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</si>
  <si>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</si>
  <si>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</si>
  <si>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</si>
  <si>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</si>
  <si>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</si>
  <si>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</si>
  <si>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</si>
  <si>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</si>
  <si>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</si>
  <si>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</si>
  <si>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</si>
  <si>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</si>
  <si>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</si>
  <si>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</si>
  <si>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</si>
  <si>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</si>
  <si>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</si>
  <si>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</si>
  <si>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</si>
  <si>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 т.ч. На групата</t>
  </si>
  <si>
    <t>на малцинствено участие</t>
  </si>
  <si>
    <t>ВСИЧКО ( Г + V + Е )</t>
  </si>
  <si>
    <t>ВСИЧКО ( Г + Е )</t>
  </si>
  <si>
    <t xml:space="preserve">                                     ЕИК по БУЛСТАТ </t>
  </si>
  <si>
    <t>КОНСОЛИДИРАН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</si>
  <si>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</si>
  <si>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</si>
  <si>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</si>
  <si>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</si>
  <si>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</si>
  <si>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</si>
  <si>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</si>
  <si>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</si>
  <si>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</si>
  <si>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</si>
  <si>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</si>
  <si>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</si>
  <si>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</si>
  <si>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</si>
  <si>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</si>
  <si>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</si>
  <si>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</si>
  <si>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</si>
  <si>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</si>
  <si>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</si>
  <si>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</si>
  <si>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</si>
  <si>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</si>
  <si>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</si>
  <si>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</si>
  <si>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</si>
  <si>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</si>
  <si>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</si>
  <si>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</si>
  <si>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</si>
  <si>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</si>
  <si>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</si>
  <si>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</si>
  <si>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</si>
  <si>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</si>
  <si>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</si>
  <si>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</si>
  <si>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</si>
  <si>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</si>
  <si>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</si>
  <si>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</si>
  <si>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</si>
  <si>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</si>
  <si>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</si>
  <si>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</si>
  <si>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</si>
  <si>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</si>
  <si>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</si>
  <si>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</si>
  <si>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</si>
  <si>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</si>
  <si>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</si>
  <si>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</si>
  <si>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</si>
  <si>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</si>
  <si>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</si>
  <si>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</si>
  <si>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</si>
  <si>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</si>
  <si>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</si>
  <si>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</si>
  <si>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</si>
  <si>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</si>
  <si>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</si>
  <si>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</si>
  <si>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</si>
  <si>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</si>
  <si>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</si>
  <si>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</si>
  <si>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</si>
  <si>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</si>
  <si>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</si>
  <si>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</si>
  <si>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</si>
  <si>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</si>
  <si>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</si>
  <si>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</si>
  <si>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</si>
  <si>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</si>
  <si>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</si>
  <si>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</si>
  <si>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</si>
  <si>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</si>
  <si>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</si>
  <si>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</si>
  <si>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</si>
  <si>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</si>
  <si>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</si>
  <si>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</si>
  <si>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</si>
  <si>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</si>
  <si>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</si>
  <si>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</si>
  <si>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</si>
  <si>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</si>
  <si>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</si>
  <si>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</si>
  <si>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</si>
  <si>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</si>
  <si>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</si>
  <si>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</si>
  <si>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</si>
  <si>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</si>
  <si>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</si>
  <si>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</si>
  <si>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</si>
  <si>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</si>
  <si>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</si>
  <si>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</si>
  <si>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</si>
  <si>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</si>
  <si>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</si>
  <si>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</si>
  <si>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</si>
  <si>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</si>
  <si>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</si>
  <si>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</si>
  <si>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</si>
  <si>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</si>
  <si>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</si>
  <si>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</si>
  <si>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</si>
  <si>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</si>
  <si>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</si>
  <si>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</si>
  <si>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</si>
  <si>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</si>
  <si>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</si>
  <si>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</si>
  <si>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</si>
  <si>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</si>
  <si>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</si>
  <si>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</si>
  <si>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</si>
  <si>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</si>
  <si>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</si>
  <si>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</si>
  <si>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</si>
  <si>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</si>
  <si>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</si>
  <si>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</si>
  <si>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</si>
  <si>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</si>
  <si>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</si>
  <si>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</si>
  <si>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</si>
  <si>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</si>
  <si>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</si>
  <si>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</si>
  <si>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</si>
  <si>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</si>
  <si>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</si>
  <si>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</si>
  <si>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</si>
  <si>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</si>
  <si>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</si>
  <si>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</si>
  <si>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</si>
  <si>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</si>
  <si>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</si>
  <si>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</si>
  <si>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</si>
  <si>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</si>
  <si>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</si>
  <si>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</si>
  <si>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</si>
  <si>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</si>
  <si>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</si>
  <si>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</si>
  <si>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</si>
  <si>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</si>
  <si>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</si>
  <si>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</si>
  <si>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</si>
  <si>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</si>
  <si>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</si>
  <si>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</si>
  <si>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</si>
  <si>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</si>
  <si>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</si>
  <si>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</si>
  <si>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</si>
  <si>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</si>
  <si>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</si>
  <si>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</si>
  <si>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</si>
  <si>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</si>
  <si>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</si>
  <si>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</si>
  <si>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</si>
  <si>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</si>
  <si>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</si>
  <si>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</si>
  <si>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</si>
  <si>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</si>
  <si>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</si>
  <si>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</si>
  <si>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</si>
  <si>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</si>
  <si>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</si>
  <si>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</si>
  <si>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</si>
  <si>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</si>
  <si>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</si>
  <si>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</si>
  <si>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</si>
  <si>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</si>
  <si>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</si>
  <si>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</si>
  <si>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</si>
  <si>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</si>
  <si>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</si>
  <si>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</si>
  <si>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</si>
  <si>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</si>
  <si>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</si>
  <si>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</si>
  <si>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</si>
  <si>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</si>
  <si>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</si>
  <si>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</si>
  <si>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</si>
  <si>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</si>
  <si>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</si>
  <si>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</si>
  <si>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</si>
  <si>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</si>
  <si>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</si>
  <si>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 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</si>
  <si>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</si>
  <si>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</si>
  <si>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</si>
  <si>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</si>
  <si>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</si>
  <si>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</si>
  <si>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</si>
  <si>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</si>
  <si>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</si>
  <si>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</si>
  <si>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</si>
  <si>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</si>
  <si>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</si>
  <si>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</si>
  <si>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</si>
  <si>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</si>
  <si>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</si>
  <si>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</si>
  <si>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</si>
  <si>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</si>
  <si>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</si>
  <si>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</si>
  <si>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</si>
  <si>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</si>
  <si>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</si>
  <si>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Всичко за II:</t>
  </si>
  <si>
    <t>Общо задължения: ( I+ II )</t>
  </si>
  <si>
    <t>Ръководител:……………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</si>
  <si>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</si>
  <si>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</si>
  <si>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</si>
  <si>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</si>
  <si>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</si>
  <si>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</si>
  <si>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</si>
  <si>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</si>
  <si>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</si>
  <si>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</si>
  <si>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</si>
  <si>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</si>
  <si>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</si>
  <si>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</si>
  <si>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</si>
  <si>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</si>
  <si>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</si>
  <si>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</si>
  <si>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</si>
  <si>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</si>
  <si>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</si>
  <si>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</si>
  <si>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</si>
  <si>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</si>
  <si>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</si>
  <si>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</si>
  <si>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</si>
  <si>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</si>
  <si>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</si>
  <si>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</si>
  <si>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</si>
  <si>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</si>
  <si>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</si>
  <si>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</si>
  <si>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</si>
  <si>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</si>
  <si>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</si>
  <si>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>Ръководител:…………………</t>
  </si>
  <si>
    <t>БУЛСТАТ: 822105378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</si>
  <si>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</si>
  <si>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</si>
  <si>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</si>
  <si>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</si>
  <si>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</si>
  <si>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</si>
  <si>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</si>
  <si>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</si>
  <si>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</si>
  <si>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</si>
  <si>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</si>
  <si>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</si>
  <si>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</si>
  <si>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</si>
  <si>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</si>
  <si>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</si>
  <si>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</si>
  <si>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</si>
  <si>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</si>
  <si>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</si>
  <si>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</si>
  <si>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</si>
  <si>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</si>
  <si>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                            ЕИК по БУЛСТАТ 822105378</t>
  </si>
  <si>
    <t>ОТЧЕТ ЗА ПРИХОДИ И РАЗХОДИ</t>
  </si>
  <si>
    <t>на "КАУЧУК"АД за периода от 01.01.2004г. до 30.06.2004г.</t>
  </si>
  <si>
    <t>/627/</t>
  </si>
  <si>
    <t>/496/</t>
  </si>
  <si>
    <t>/407/</t>
  </si>
  <si>
    <t xml:space="preserve">                                                         Дата : 29.10.2004г</t>
  </si>
  <si>
    <t>на "КАУЧУК"АД за периода от 01.01.2004г. до 31.03..2004г.</t>
  </si>
  <si>
    <t>/508/</t>
  </si>
  <si>
    <t>/204/</t>
  </si>
  <si>
    <t>/540/</t>
  </si>
  <si>
    <t>/203/</t>
  </si>
  <si>
    <t>/536/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</si>
  <si>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</si>
  <si>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</si>
  <si>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</si>
  <si>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</si>
  <si>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</si>
  <si>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</si>
  <si>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</si>
  <si>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</si>
  <si>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</si>
  <si>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</si>
  <si>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</si>
  <si>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</si>
  <si>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</si>
  <si>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</si>
  <si>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</si>
  <si>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</si>
  <si>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ЕИК по БУЛСТАТ:822105378</t>
  </si>
  <si>
    <t>/Христо Синджирлиев/</t>
  </si>
  <si>
    <t>/Николай Генчев/</t>
  </si>
  <si>
    <t xml:space="preserve">                                                                           ЕИК по БУЛСТАТ: </t>
  </si>
  <si>
    <t xml:space="preserve">                                                 ОТЧЕТ ЗА СОБСТВЕНИЯ КАПИТАЛ</t>
  </si>
  <si>
    <t xml:space="preserve">                          Ръководител:…………...</t>
  </si>
  <si>
    <t xml:space="preserve">             Ръководител:…………...</t>
  </si>
  <si>
    <t>ЕИК по БУЛСТАТ: 822105378</t>
  </si>
  <si>
    <t xml:space="preserve">                                    ОТЧЕТ ЗА ПАРИЧНИЯ ПОТОК ПО ПРЕКИЯ МЕТОД</t>
  </si>
  <si>
    <t>Ръководител:…………...</t>
  </si>
  <si>
    <t xml:space="preserve">                  /Христо Синджирлиев/</t>
  </si>
  <si>
    <t xml:space="preserve">               /Николай Генчев/</t>
  </si>
  <si>
    <t xml:space="preserve">             /Христо Синджирлиев/</t>
  </si>
  <si>
    <t xml:space="preserve">                 СПРАВКА ЗА ВЗЕМАНИЯ ЗАДЪЛЖЕНИЯ ПРОВИЗИИ</t>
  </si>
  <si>
    <t xml:space="preserve">  СПРАВКА ЗА ПРИХОДИ И РАЗХОДИ ОТ ЛИХВИ</t>
  </si>
  <si>
    <t xml:space="preserve">                           СЧЕТОВОДЕН  БАЛАНС  КОНСОЛИДИРАН</t>
  </si>
  <si>
    <t xml:space="preserve">              /Христо Синджирлиев/</t>
  </si>
  <si>
    <t xml:space="preserve">                                                          Ръководител:………….............</t>
  </si>
  <si>
    <t xml:space="preserve">                             Съставил (Солекс Консулт ООД):……………….</t>
  </si>
  <si>
    <t xml:space="preserve">                                                          Съставил (Солекс Консулт ООД):……………….</t>
  </si>
  <si>
    <t xml:space="preserve">      Съставил (Солекс Консулт ООД):……………….</t>
  </si>
  <si>
    <t>Съставил (Солекс Консулт ООД):……………….</t>
  </si>
  <si>
    <t xml:space="preserve"> Съставил (Солекс Консулт ООД):……………….</t>
  </si>
  <si>
    <t xml:space="preserve">                                                                                                                           Съставил (Солекс Консулт ООД):……………….</t>
  </si>
  <si>
    <t xml:space="preserve"> I. Неразпределена печалба към 01.01.2016г.</t>
  </si>
  <si>
    <t xml:space="preserve"> I. Непокрита загуба към  01.01.2016г.</t>
  </si>
  <si>
    <t xml:space="preserve"> IV. Непокрита загуба към 31.03.2016г.</t>
  </si>
  <si>
    <t>-340</t>
  </si>
  <si>
    <t xml:space="preserve">                                                                                на "КАУЧУК"АД  и  "Каучук Импекс" ООД  за периода 01.01.16г. -30.09.16г.</t>
  </si>
  <si>
    <t xml:space="preserve">                                                         Дата: 31.10.2016г.</t>
  </si>
  <si>
    <t xml:space="preserve">              на "КАУЧУК"АД  и  "Каучук Импекс" ООД  за периода 01.01.16г. -30.09.16г.</t>
  </si>
  <si>
    <t xml:space="preserve">                                                                    на "КАУЧУК"АД  и  "Каучук Импекс" ООД  за периода 01.01.16г. -30.09.16г.        </t>
  </si>
  <si>
    <t xml:space="preserve"> Дата: 31.10.2016г.</t>
  </si>
  <si>
    <t xml:space="preserve">                   на "КАУЧУК"АД  и  "Каучук Импекс" ООД  за периода 01.01.16г. -30.09.16г.</t>
  </si>
  <si>
    <t xml:space="preserve">                                                                                                                на "КАУЧУК"АД  и  "Каучук Импекс" ООД   за периода 01.01.16г. -30.09.16г.                                          </t>
  </si>
  <si>
    <t xml:space="preserve">         на "Каучук" АД  и "КАУЧУК ИМПЕКС" ООД   към 30.09.2016г.</t>
  </si>
  <si>
    <t xml:space="preserve">       Дата: 31.10.2016г.</t>
  </si>
  <si>
    <t xml:space="preserve"> IV. Неразпределена печалба към 30.09.2016г.</t>
  </si>
  <si>
    <t>на "Каучук" АД  и  "КАУЧУК ИМПЕКС" ООД  към 30.09.2016г.</t>
  </si>
  <si>
    <t xml:space="preserve">    на "Каучук" АД  и "КАУЧУК ИМПЕКС" ООД  към 30.09.2016г.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</si>
</sst>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0_ ;\-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Garamond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34" borderId="14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7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23" xfId="0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4" fillId="33" borderId="13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33" borderId="25" xfId="0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4" fillId="33" borderId="2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6" fillId="33" borderId="36" xfId="0" applyFont="1" applyFill="1" applyBorder="1" applyAlignment="1">
      <alignment horizontal="left"/>
    </xf>
    <xf numFmtId="0" fontId="6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1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7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9" fontId="4" fillId="0" borderId="13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A2" sqref="A2:E2"/>
    </sheetView>
  </sheetViews>
  <sheetFormatPr defaultColWidth="9.33203125" defaultRowHeight="12.75"/>
  <cols>
    <col min="1" max="1" width="48.66015625" style="0" customWidth="1"/>
    <col min="2" max="3" width="13.33203125" style="0" customWidth="1"/>
    <col min="4" max="4" width="1.83203125" style="0" customWidth="1"/>
    <col min="5" max="5" width="44.5" style="0" customWidth="1"/>
    <col min="6" max="7" width="13.33203125" style="0" customWidth="1"/>
  </cols>
  <sheetData>
    <row r="1" ht="9.75" customHeight="1"/>
    <row r="2" spans="1:6" ht="15.75">
      <c r="A2" s="146" t="s">
        <v>572</v>
      </c>
      <c r="B2" s="146"/>
      <c r="C2" s="146"/>
      <c r="D2" s="146"/>
      <c r="E2" s="146"/>
      <c r="F2" s="2" t="s">
        <v>557</v>
      </c>
    </row>
    <row r="3" spans="1:8" ht="16.5" customHeight="1">
      <c r="A3" s="145" t="s">
        <v>585</v>
      </c>
      <c r="B3" s="145"/>
      <c r="C3" s="145"/>
      <c r="D3" s="145"/>
      <c r="E3" s="145"/>
      <c r="F3" s="145"/>
      <c r="G3" s="145"/>
      <c r="H3" s="2"/>
    </row>
    <row r="4" spans="1:7" ht="12.75">
      <c r="A4" s="3" t="s">
        <v>0</v>
      </c>
      <c r="B4" s="4" t="s">
        <v>1</v>
      </c>
      <c r="C4" s="5"/>
      <c r="D4" s="6"/>
      <c r="E4" s="7" t="s">
        <v>2</v>
      </c>
      <c r="F4" s="147" t="s">
        <v>1</v>
      </c>
      <c r="G4" s="148"/>
    </row>
    <row r="5" spans="1:7" ht="12.75">
      <c r="A5" s="8" t="s">
        <v>3</v>
      </c>
      <c r="B5" s="9" t="s">
        <v>4</v>
      </c>
      <c r="C5" s="10" t="s">
        <v>5</v>
      </c>
      <c r="D5" s="6"/>
      <c r="E5" s="11" t="s">
        <v>3</v>
      </c>
      <c r="F5" s="9" t="s">
        <v>6</v>
      </c>
      <c r="G5" s="10" t="s">
        <v>5</v>
      </c>
    </row>
    <row r="6" spans="1:7" ht="12.75">
      <c r="A6" s="12"/>
      <c r="B6" s="9" t="s">
        <v>7</v>
      </c>
      <c r="C6" s="10" t="s">
        <v>7</v>
      </c>
      <c r="D6" s="13"/>
      <c r="E6" s="12"/>
      <c r="F6" s="9" t="s">
        <v>7</v>
      </c>
      <c r="G6" s="10" t="s">
        <v>7</v>
      </c>
    </row>
    <row r="7" spans="1:7" ht="12.75">
      <c r="A7" s="14" t="s">
        <v>8</v>
      </c>
      <c r="B7" s="15"/>
      <c r="C7" s="15"/>
      <c r="D7" s="16"/>
      <c r="E7" s="17" t="s">
        <v>9</v>
      </c>
      <c r="F7" s="15"/>
      <c r="G7" s="15"/>
    </row>
    <row r="8" spans="1:7" ht="12.75">
      <c r="A8" s="18" t="s">
        <v>10</v>
      </c>
      <c r="B8" s="15"/>
      <c r="C8" s="18"/>
      <c r="D8" s="16"/>
      <c r="E8" s="19" t="s">
        <v>11</v>
      </c>
      <c r="F8" s="15"/>
      <c r="G8" s="15"/>
    </row>
    <row r="9" spans="1:7" ht="12.75">
      <c r="A9" s="18" t="s">
        <v>12</v>
      </c>
      <c r="B9" s="15">
        <v>1644</v>
      </c>
      <c r="C9" s="15">
        <v>1644</v>
      </c>
      <c r="D9" s="16"/>
      <c r="E9" s="19" t="s">
        <v>13</v>
      </c>
      <c r="F9" s="15"/>
      <c r="G9" s="15"/>
    </row>
    <row r="10" spans="1:7" ht="12.75">
      <c r="A10" s="18" t="s">
        <v>14</v>
      </c>
      <c r="B10" s="15">
        <v>2412</v>
      </c>
      <c r="C10" s="15">
        <v>2786</v>
      </c>
      <c r="D10" s="16"/>
      <c r="E10" s="20" t="s">
        <v>15</v>
      </c>
      <c r="F10" s="15">
        <v>942</v>
      </c>
      <c r="G10" s="15">
        <v>942</v>
      </c>
    </row>
    <row r="11" spans="1:7" ht="12.75">
      <c r="A11" s="18" t="s">
        <v>16</v>
      </c>
      <c r="B11" s="15">
        <v>408</v>
      </c>
      <c r="C11" s="15">
        <v>462</v>
      </c>
      <c r="D11" s="16"/>
      <c r="E11" s="20" t="s">
        <v>17</v>
      </c>
      <c r="F11" s="15"/>
      <c r="G11" s="15"/>
    </row>
    <row r="12" spans="1:7" ht="12.75">
      <c r="A12" s="18" t="s">
        <v>18</v>
      </c>
      <c r="B12" s="15">
        <v>271</v>
      </c>
      <c r="C12" s="15">
        <v>306</v>
      </c>
      <c r="D12" s="16"/>
      <c r="E12" s="20" t="s">
        <v>19</v>
      </c>
      <c r="F12" s="15"/>
      <c r="G12" s="15"/>
    </row>
    <row r="13" spans="1:7" ht="12.75">
      <c r="A13" s="18" t="s">
        <v>20</v>
      </c>
      <c r="B13" s="15">
        <v>92</v>
      </c>
      <c r="C13" s="15">
        <v>136</v>
      </c>
      <c r="D13" s="16"/>
      <c r="E13" s="19" t="s">
        <v>21</v>
      </c>
      <c r="F13" s="17">
        <v>942</v>
      </c>
      <c r="G13" s="17">
        <v>942</v>
      </c>
    </row>
    <row r="14" spans="1:7" ht="12.75">
      <c r="A14" s="18" t="s">
        <v>22</v>
      </c>
      <c r="B14" s="15">
        <v>86</v>
      </c>
      <c r="C14" s="15">
        <v>109</v>
      </c>
      <c r="D14" s="16"/>
      <c r="E14" s="19" t="s">
        <v>23</v>
      </c>
      <c r="F14" s="15"/>
      <c r="G14" s="15"/>
    </row>
    <row r="15" spans="1:7" ht="12.75">
      <c r="A15" s="18" t="s">
        <v>24</v>
      </c>
      <c r="B15" s="15">
        <v>20</v>
      </c>
      <c r="C15" s="15">
        <v>20</v>
      </c>
      <c r="D15" s="16"/>
      <c r="E15" s="20" t="s">
        <v>25</v>
      </c>
      <c r="F15" s="15"/>
      <c r="G15" s="15"/>
    </row>
    <row r="16" spans="1:7" ht="12.75">
      <c r="A16" s="18" t="s">
        <v>26</v>
      </c>
      <c r="B16" s="15">
        <v>24</v>
      </c>
      <c r="C16" s="15">
        <v>24</v>
      </c>
      <c r="D16" s="16"/>
      <c r="E16" s="20" t="s">
        <v>27</v>
      </c>
      <c r="F16" s="15"/>
      <c r="G16" s="15"/>
    </row>
    <row r="17" spans="1:7" ht="12.75">
      <c r="A17" s="18" t="s">
        <v>28</v>
      </c>
      <c r="B17" s="15"/>
      <c r="C17" s="15"/>
      <c r="D17" s="16"/>
      <c r="E17" s="20" t="s">
        <v>29</v>
      </c>
      <c r="F17" s="15">
        <v>3780</v>
      </c>
      <c r="G17" s="15">
        <v>3780</v>
      </c>
    </row>
    <row r="18" spans="1:7" ht="12.75">
      <c r="A18" s="21" t="s">
        <v>21</v>
      </c>
      <c r="B18" s="17">
        <f>SUM(B9:B17)</f>
        <v>4957</v>
      </c>
      <c r="C18" s="17">
        <f>SUM(C9:C16)</f>
        <v>5487</v>
      </c>
      <c r="D18" s="16"/>
      <c r="E18" s="20" t="s">
        <v>30</v>
      </c>
      <c r="F18" s="15">
        <v>18788</v>
      </c>
      <c r="G18" s="15">
        <v>18448</v>
      </c>
    </row>
    <row r="19" spans="1:7" ht="12.75">
      <c r="A19" s="21" t="s">
        <v>31</v>
      </c>
      <c r="B19" s="15"/>
      <c r="C19" s="15"/>
      <c r="D19" s="16"/>
      <c r="E19" s="20" t="s">
        <v>32</v>
      </c>
      <c r="F19" s="15">
        <v>2184</v>
      </c>
      <c r="G19" s="15">
        <v>2184</v>
      </c>
    </row>
    <row r="20" spans="1:7" ht="12.75">
      <c r="A20" s="18" t="s">
        <v>33</v>
      </c>
      <c r="B20" s="15"/>
      <c r="C20" s="15"/>
      <c r="D20" s="16"/>
      <c r="E20" s="20" t="s">
        <v>34</v>
      </c>
      <c r="F20" s="15"/>
      <c r="G20" s="15"/>
    </row>
    <row r="21" spans="1:7" ht="12.75">
      <c r="A21" s="18" t="s">
        <v>35</v>
      </c>
      <c r="B21" s="15"/>
      <c r="C21" s="15"/>
      <c r="D21" s="16"/>
      <c r="E21" s="20" t="s">
        <v>36</v>
      </c>
      <c r="F21" s="15">
        <v>16604</v>
      </c>
      <c r="G21" s="15">
        <v>16264</v>
      </c>
    </row>
    <row r="22" spans="1:7" ht="12.75">
      <c r="A22" s="18" t="s">
        <v>37</v>
      </c>
      <c r="B22" s="15"/>
      <c r="C22" s="15"/>
      <c r="D22" s="16"/>
      <c r="E22" s="19" t="s">
        <v>38</v>
      </c>
      <c r="F22" s="17">
        <f>+F17+F18</f>
        <v>22568</v>
      </c>
      <c r="G22" s="17">
        <f>+G17+G18</f>
        <v>22228</v>
      </c>
    </row>
    <row r="23" spans="1:7" ht="12.75">
      <c r="A23" s="18" t="s">
        <v>39</v>
      </c>
      <c r="B23" s="15"/>
      <c r="C23" s="15"/>
      <c r="D23" s="16"/>
      <c r="E23" s="19" t="s">
        <v>40</v>
      </c>
      <c r="F23" s="17"/>
      <c r="G23" s="17"/>
    </row>
    <row r="24" spans="1:7" ht="12.75">
      <c r="A24" s="21" t="s">
        <v>38</v>
      </c>
      <c r="B24" s="17"/>
      <c r="C24" s="17"/>
      <c r="D24" s="16"/>
      <c r="E24" s="20" t="s">
        <v>41</v>
      </c>
      <c r="F24" s="17">
        <v>1339</v>
      </c>
      <c r="G24" s="17">
        <v>1339</v>
      </c>
    </row>
    <row r="25" spans="1:7" ht="12.75">
      <c r="A25" s="21" t="s">
        <v>42</v>
      </c>
      <c r="B25" s="17"/>
      <c r="C25" s="17"/>
      <c r="D25" s="16"/>
      <c r="E25" s="20" t="s">
        <v>43</v>
      </c>
      <c r="F25" s="17">
        <v>1339</v>
      </c>
      <c r="G25" s="17">
        <v>1339</v>
      </c>
    </row>
    <row r="26" spans="1:7" ht="12.75">
      <c r="A26" s="18" t="s">
        <v>44</v>
      </c>
      <c r="B26" s="17"/>
      <c r="C26" s="17"/>
      <c r="D26" s="16"/>
      <c r="E26" s="20" t="s">
        <v>45</v>
      </c>
      <c r="F26" s="15"/>
      <c r="G26" s="15"/>
    </row>
    <row r="27" spans="1:7" ht="12.75">
      <c r="A27" s="18" t="s">
        <v>46</v>
      </c>
      <c r="B27" s="15"/>
      <c r="C27" s="15"/>
      <c r="D27" s="16"/>
      <c r="E27" s="20" t="s">
        <v>47</v>
      </c>
      <c r="F27" s="15">
        <v>461</v>
      </c>
      <c r="G27" s="15">
        <v>341</v>
      </c>
    </row>
    <row r="28" spans="1:7" ht="12.75">
      <c r="A28" s="18"/>
      <c r="B28" s="15"/>
      <c r="C28" s="15"/>
      <c r="D28" s="16"/>
      <c r="E28" s="20" t="s">
        <v>48</v>
      </c>
      <c r="F28" s="15">
        <v>461</v>
      </c>
      <c r="G28" s="15">
        <v>341</v>
      </c>
    </row>
    <row r="29" spans="1:7" ht="12.75">
      <c r="A29" s="18"/>
      <c r="B29" s="15"/>
      <c r="C29" s="15"/>
      <c r="D29" s="16"/>
      <c r="E29" s="20" t="s">
        <v>49</v>
      </c>
      <c r="F29" s="15"/>
      <c r="G29" s="15"/>
    </row>
    <row r="30" spans="1:7" ht="12.75">
      <c r="A30" s="18" t="s">
        <v>50</v>
      </c>
      <c r="B30" s="15"/>
      <c r="C30" s="15"/>
      <c r="D30" s="16"/>
      <c r="E30" s="19" t="s">
        <v>51</v>
      </c>
      <c r="F30" s="17">
        <f>F25+F27</f>
        <v>1800</v>
      </c>
      <c r="G30" s="17">
        <f>G24+G27</f>
        <v>1680</v>
      </c>
    </row>
    <row r="31" spans="1:7" ht="12.75">
      <c r="A31" s="18"/>
      <c r="B31" s="15"/>
      <c r="C31" s="15"/>
      <c r="D31" s="16"/>
      <c r="E31" s="19" t="s">
        <v>52</v>
      </c>
      <c r="F31" s="17"/>
      <c r="G31" s="17"/>
    </row>
    <row r="32" spans="1:7" ht="12.75">
      <c r="A32" s="18" t="s">
        <v>53</v>
      </c>
      <c r="B32" s="15"/>
      <c r="C32" s="15"/>
      <c r="D32" s="16"/>
      <c r="E32" s="19" t="s">
        <v>54</v>
      </c>
      <c r="F32" s="17">
        <f>F13+F22+F30+F31</f>
        <v>25310</v>
      </c>
      <c r="G32" s="17">
        <f>G13+G22+G30+G31</f>
        <v>24850</v>
      </c>
    </row>
    <row r="33" spans="1:7" ht="12.75">
      <c r="A33" s="18" t="s">
        <v>55</v>
      </c>
      <c r="B33" s="15"/>
      <c r="C33" s="15"/>
      <c r="D33" s="16"/>
      <c r="E33" s="19" t="s">
        <v>56</v>
      </c>
      <c r="F33" s="17"/>
      <c r="G33" s="17"/>
    </row>
    <row r="34" spans="1:7" ht="12.75">
      <c r="A34" s="18" t="s">
        <v>57</v>
      </c>
      <c r="B34" s="15"/>
      <c r="C34" s="15"/>
      <c r="D34" s="16"/>
      <c r="E34" s="19" t="s">
        <v>58</v>
      </c>
      <c r="F34" s="17"/>
      <c r="G34" s="17"/>
    </row>
    <row r="35" spans="1:7" ht="12.75">
      <c r="A35" s="18" t="s">
        <v>59</v>
      </c>
      <c r="B35" s="15"/>
      <c r="C35" s="15"/>
      <c r="D35" s="16"/>
      <c r="E35" s="20" t="s">
        <v>60</v>
      </c>
      <c r="F35" s="15"/>
      <c r="G35" s="15"/>
    </row>
    <row r="36" spans="1:7" ht="12.75">
      <c r="A36" s="3" t="s">
        <v>0</v>
      </c>
      <c r="B36" s="147" t="s">
        <v>1</v>
      </c>
      <c r="C36" s="148"/>
      <c r="D36" s="6"/>
      <c r="E36" s="7" t="s">
        <v>2</v>
      </c>
      <c r="F36" s="147" t="s">
        <v>1</v>
      </c>
      <c r="G36" s="149"/>
    </row>
    <row r="37" spans="1:8" ht="12.75">
      <c r="A37" s="8" t="s">
        <v>3</v>
      </c>
      <c r="B37" s="9" t="s">
        <v>6</v>
      </c>
      <c r="C37" s="10" t="s">
        <v>5</v>
      </c>
      <c r="D37" s="6"/>
      <c r="E37" s="11" t="s">
        <v>3</v>
      </c>
      <c r="F37" s="9" t="s">
        <v>6</v>
      </c>
      <c r="G37" s="9" t="s">
        <v>6</v>
      </c>
      <c r="H37" s="22"/>
    </row>
    <row r="38" spans="1:7" ht="12.75">
      <c r="A38" s="12"/>
      <c r="B38" s="9" t="s">
        <v>7</v>
      </c>
      <c r="C38" s="10" t="s">
        <v>7</v>
      </c>
      <c r="D38" s="13"/>
      <c r="E38" s="12"/>
      <c r="F38" s="9" t="s">
        <v>7</v>
      </c>
      <c r="G38" s="9" t="s">
        <v>7</v>
      </c>
    </row>
    <row r="39" spans="1:8" ht="12.75">
      <c r="A39" s="18" t="s">
        <v>61</v>
      </c>
      <c r="B39" s="15"/>
      <c r="C39" s="18"/>
      <c r="D39" s="16"/>
      <c r="E39" s="20" t="s">
        <v>62</v>
      </c>
      <c r="F39" s="17"/>
      <c r="G39" s="17"/>
      <c r="H39" s="22"/>
    </row>
    <row r="40" spans="1:7" ht="12.75">
      <c r="A40" s="18" t="s">
        <v>63</v>
      </c>
      <c r="B40" s="15"/>
      <c r="C40" s="15"/>
      <c r="D40" s="16"/>
      <c r="E40" s="20" t="s">
        <v>64</v>
      </c>
      <c r="F40" s="15"/>
      <c r="G40" s="15"/>
    </row>
    <row r="41" spans="1:7" ht="12.75">
      <c r="A41" s="18" t="s">
        <v>65</v>
      </c>
      <c r="B41" s="15"/>
      <c r="C41" s="15"/>
      <c r="D41" s="16"/>
      <c r="E41" s="20" t="s">
        <v>66</v>
      </c>
      <c r="F41" s="15"/>
      <c r="G41" s="15"/>
    </row>
    <row r="42" spans="1:7" ht="12.75">
      <c r="A42" s="18" t="s">
        <v>67</v>
      </c>
      <c r="B42" s="15"/>
      <c r="C42" s="15"/>
      <c r="D42" s="16"/>
      <c r="E42" s="20" t="s">
        <v>68</v>
      </c>
      <c r="F42" s="15"/>
      <c r="G42" s="15"/>
    </row>
    <row r="43" spans="1:7" ht="12.75">
      <c r="A43" s="18" t="s">
        <v>69</v>
      </c>
      <c r="B43" s="15">
        <v>11</v>
      </c>
      <c r="C43" s="15">
        <v>11</v>
      </c>
      <c r="D43" s="16"/>
      <c r="E43" s="20" t="s">
        <v>70</v>
      </c>
      <c r="F43" s="15"/>
      <c r="G43" s="15"/>
    </row>
    <row r="44" spans="1:7" ht="12.75">
      <c r="A44" s="21" t="s">
        <v>51</v>
      </c>
      <c r="B44" s="17">
        <v>11</v>
      </c>
      <c r="C44" s="17">
        <v>11</v>
      </c>
      <c r="D44" s="16"/>
      <c r="E44" s="20" t="s">
        <v>71</v>
      </c>
      <c r="F44" s="15">
        <v>143</v>
      </c>
      <c r="G44" s="15">
        <v>143</v>
      </c>
    </row>
    <row r="45" spans="1:7" ht="12.75">
      <c r="A45" s="21" t="s">
        <v>72</v>
      </c>
      <c r="B45" s="15"/>
      <c r="C45" s="15"/>
      <c r="D45" s="16"/>
      <c r="E45" s="19" t="s">
        <v>21</v>
      </c>
      <c r="F45">
        <f>F35+F39+F41+F42+F43+F44</f>
        <v>143</v>
      </c>
      <c r="G45">
        <f>G35+G39+G41+G42+G43+G44</f>
        <v>143</v>
      </c>
    </row>
    <row r="46" spans="1:7" ht="12.75">
      <c r="A46" s="18" t="s">
        <v>73</v>
      </c>
      <c r="B46" s="15"/>
      <c r="C46" s="15"/>
      <c r="D46" s="16"/>
      <c r="E46" s="19" t="s">
        <v>74</v>
      </c>
      <c r="F46" s="17"/>
      <c r="G46" s="17"/>
    </row>
    <row r="47" spans="1:7" ht="12.75">
      <c r="A47" s="18" t="s">
        <v>75</v>
      </c>
      <c r="B47" s="15"/>
      <c r="C47" s="15"/>
      <c r="D47" s="16"/>
      <c r="E47" s="19" t="s">
        <v>76</v>
      </c>
      <c r="F47" s="17"/>
      <c r="G47" s="17"/>
    </row>
    <row r="48" spans="1:7" ht="12.75">
      <c r="A48" s="21" t="s">
        <v>77</v>
      </c>
      <c r="B48" s="17"/>
      <c r="C48" s="17"/>
      <c r="D48" s="16"/>
      <c r="E48" s="19" t="s">
        <v>78</v>
      </c>
      <c r="F48" s="17">
        <f>F45+F46</f>
        <v>143</v>
      </c>
      <c r="G48" s="17">
        <f>G45+G46</f>
        <v>143</v>
      </c>
    </row>
    <row r="49" spans="1:7" ht="12.75">
      <c r="A49" s="21" t="s">
        <v>79</v>
      </c>
      <c r="B49" s="15"/>
      <c r="C49" s="15"/>
      <c r="D49" s="16"/>
      <c r="E49" s="19" t="s">
        <v>80</v>
      </c>
      <c r="F49" s="17"/>
      <c r="G49" s="17"/>
    </row>
    <row r="50" spans="1:7" ht="12.75">
      <c r="A50" s="21" t="s">
        <v>54</v>
      </c>
      <c r="B50" s="17">
        <f>B18+B24+B44+B48+B49</f>
        <v>4968</v>
      </c>
      <c r="C50" s="17">
        <f>C18+C24+C44+C48+C49</f>
        <v>5498</v>
      </c>
      <c r="D50" s="16"/>
      <c r="E50" s="20" t="s">
        <v>81</v>
      </c>
      <c r="F50" s="15"/>
      <c r="G50" s="15"/>
    </row>
    <row r="51" spans="1:7" ht="16.5" customHeight="1">
      <c r="A51" s="21" t="s">
        <v>82</v>
      </c>
      <c r="B51" s="15"/>
      <c r="C51" s="15"/>
      <c r="D51" s="16"/>
      <c r="E51" s="20" t="s">
        <v>60</v>
      </c>
      <c r="F51" s="15"/>
      <c r="G51" s="15"/>
    </row>
    <row r="52" spans="1:7" ht="12.75">
      <c r="A52" s="21" t="s">
        <v>83</v>
      </c>
      <c r="B52" s="15"/>
      <c r="C52" s="15"/>
      <c r="D52" s="16"/>
      <c r="E52" s="20" t="s">
        <v>62</v>
      </c>
      <c r="F52" s="17">
        <v>0</v>
      </c>
      <c r="G52" s="17">
        <v>470</v>
      </c>
    </row>
    <row r="53" spans="1:7" ht="12.75">
      <c r="A53" s="18" t="s">
        <v>84</v>
      </c>
      <c r="B53" s="15">
        <v>6468</v>
      </c>
      <c r="C53" s="15">
        <v>7558</v>
      </c>
      <c r="D53" s="16"/>
      <c r="E53" s="20" t="s">
        <v>64</v>
      </c>
      <c r="F53" s="15">
        <v>0</v>
      </c>
      <c r="G53" s="15">
        <v>470</v>
      </c>
    </row>
    <row r="54" spans="1:7" ht="12.75">
      <c r="A54" s="18" t="s">
        <v>85</v>
      </c>
      <c r="B54" s="15">
        <v>2038</v>
      </c>
      <c r="C54" s="15">
        <v>2293</v>
      </c>
      <c r="D54" s="16"/>
      <c r="E54" s="20" t="s">
        <v>86</v>
      </c>
      <c r="F54" s="15">
        <v>5258</v>
      </c>
      <c r="G54" s="23">
        <v>4458</v>
      </c>
    </row>
    <row r="55" spans="1:7" ht="12.75">
      <c r="A55" s="18" t="s">
        <v>87</v>
      </c>
      <c r="B55" s="15">
        <v>48</v>
      </c>
      <c r="C55" s="15">
        <v>48</v>
      </c>
      <c r="D55" s="16"/>
      <c r="E55" s="20" t="s">
        <v>88</v>
      </c>
      <c r="F55" s="15"/>
      <c r="G55" s="15"/>
    </row>
    <row r="56" spans="1:7" ht="12.75">
      <c r="A56" s="18" t="s">
        <v>89</v>
      </c>
      <c r="B56" s="15"/>
      <c r="C56" s="15"/>
      <c r="D56" s="16"/>
      <c r="E56" s="20" t="s">
        <v>90</v>
      </c>
      <c r="F56" s="15">
        <v>154</v>
      </c>
      <c r="G56" s="15">
        <v>209</v>
      </c>
    </row>
    <row r="57" spans="1:7" ht="12.75">
      <c r="A57" s="18" t="s">
        <v>91</v>
      </c>
      <c r="B57" s="15"/>
      <c r="C57" s="15"/>
      <c r="D57" s="16"/>
      <c r="E57" s="20" t="s">
        <v>92</v>
      </c>
      <c r="F57" s="15">
        <v>54</v>
      </c>
      <c r="G57" s="15">
        <v>54</v>
      </c>
    </row>
    <row r="58" spans="1:7" ht="12.75">
      <c r="A58" s="18" t="s">
        <v>93</v>
      </c>
      <c r="B58" s="15">
        <v>1560</v>
      </c>
      <c r="C58" s="15">
        <v>1943</v>
      </c>
      <c r="D58" s="16"/>
      <c r="E58" s="20" t="s">
        <v>94</v>
      </c>
      <c r="F58" s="15">
        <v>11</v>
      </c>
      <c r="G58" s="15">
        <v>77</v>
      </c>
    </row>
    <row r="59" spans="1:7" ht="12.75">
      <c r="A59" s="18" t="s">
        <v>95</v>
      </c>
      <c r="B59" s="15"/>
      <c r="C59" s="15"/>
      <c r="D59" s="16"/>
      <c r="E59" s="20" t="s">
        <v>96</v>
      </c>
      <c r="F59" s="15">
        <v>4</v>
      </c>
      <c r="G59" s="15">
        <v>3</v>
      </c>
    </row>
    <row r="60" spans="1:7" ht="12.75">
      <c r="A60" s="21" t="s">
        <v>97</v>
      </c>
      <c r="B60" s="17">
        <f>SUM(B53:B59)</f>
        <v>10114</v>
      </c>
      <c r="C60" s="17">
        <f>SUM(C53:C58)</f>
        <v>11842</v>
      </c>
      <c r="D60" s="16"/>
      <c r="E60" s="20" t="s">
        <v>98</v>
      </c>
      <c r="F60" s="15"/>
      <c r="G60" s="15"/>
    </row>
    <row r="61" spans="1:7" ht="12.75">
      <c r="A61" s="21" t="s">
        <v>99</v>
      </c>
      <c r="B61" s="15"/>
      <c r="C61" s="15"/>
      <c r="D61" s="16"/>
      <c r="E61" s="19" t="s">
        <v>21</v>
      </c>
      <c r="F61" s="17">
        <f>SUM(F53:F60)</f>
        <v>5481</v>
      </c>
      <c r="G61" s="17">
        <f>SUM(G53:G60)</f>
        <v>5271</v>
      </c>
    </row>
    <row r="62" spans="1:7" ht="12.75">
      <c r="A62" s="18" t="s">
        <v>100</v>
      </c>
      <c r="B62" s="15">
        <v>3030</v>
      </c>
      <c r="C62" s="15">
        <v>3030</v>
      </c>
      <c r="D62" s="16"/>
      <c r="E62" s="19" t="s">
        <v>74</v>
      </c>
      <c r="F62" s="17"/>
      <c r="G62" s="17"/>
    </row>
    <row r="63" spans="1:7" ht="12.75">
      <c r="A63" s="18" t="s">
        <v>101</v>
      </c>
      <c r="B63" s="24">
        <v>3228</v>
      </c>
      <c r="C63" s="24">
        <v>8108</v>
      </c>
      <c r="D63" s="16"/>
      <c r="E63" s="19" t="s">
        <v>102</v>
      </c>
      <c r="F63" s="17"/>
      <c r="G63" s="17"/>
    </row>
    <row r="64" spans="1:7" ht="12.75">
      <c r="A64" s="18" t="s">
        <v>103</v>
      </c>
      <c r="B64" s="15">
        <v>284</v>
      </c>
      <c r="C64" s="15">
        <v>486</v>
      </c>
      <c r="D64" s="16"/>
      <c r="E64" s="19" t="s">
        <v>104</v>
      </c>
      <c r="F64" s="17">
        <f>F61+F62</f>
        <v>5481</v>
      </c>
      <c r="G64" s="17">
        <f>G61+G62</f>
        <v>5271</v>
      </c>
    </row>
    <row r="65" spans="1:7" ht="12.75">
      <c r="A65" s="15" t="s">
        <v>105</v>
      </c>
      <c r="B65" s="15"/>
      <c r="C65" s="15"/>
      <c r="D65" s="16"/>
      <c r="E65" s="20"/>
      <c r="F65" s="15"/>
      <c r="G65" s="15"/>
    </row>
    <row r="66" spans="1:7" ht="12.75">
      <c r="A66" s="15" t="s">
        <v>106</v>
      </c>
      <c r="B66" s="15">
        <v>176</v>
      </c>
      <c r="C66" s="15">
        <v>35</v>
      </c>
      <c r="D66" s="16"/>
      <c r="E66" s="20"/>
      <c r="F66" s="15"/>
      <c r="G66" s="15"/>
    </row>
    <row r="67" spans="1:7" ht="12.75">
      <c r="A67" s="15" t="s">
        <v>107</v>
      </c>
      <c r="B67" s="25">
        <v>57</v>
      </c>
      <c r="C67" s="25">
        <v>27</v>
      </c>
      <c r="D67" s="16"/>
      <c r="E67" s="20"/>
      <c r="F67" s="15"/>
      <c r="G67" s="15"/>
    </row>
    <row r="68" spans="1:7" ht="12.75">
      <c r="A68" s="17" t="s">
        <v>38</v>
      </c>
      <c r="B68" s="17">
        <f>SUM(B62:B67)</f>
        <v>6775</v>
      </c>
      <c r="C68" s="17">
        <f>SUM(C62:C67)</f>
        <v>11686</v>
      </c>
      <c r="D68" s="16"/>
      <c r="E68" s="20"/>
      <c r="F68" s="15"/>
      <c r="G68" s="15"/>
    </row>
    <row r="69" spans="1:7" ht="12.75">
      <c r="A69" s="26" t="s">
        <v>108</v>
      </c>
      <c r="B69" s="26"/>
      <c r="C69" s="26"/>
      <c r="D69" s="16"/>
      <c r="E69" s="27"/>
      <c r="F69" s="28"/>
      <c r="G69" s="28"/>
    </row>
    <row r="70" spans="1:7" ht="12.75">
      <c r="A70" s="15" t="s">
        <v>109</v>
      </c>
      <c r="B70" s="15"/>
      <c r="C70" s="15"/>
      <c r="D70" s="29"/>
      <c r="E70" s="15"/>
      <c r="F70" s="15"/>
      <c r="G70" s="15"/>
    </row>
    <row r="72" spans="1:8" ht="12.75">
      <c r="A72" s="3" t="s">
        <v>0</v>
      </c>
      <c r="B72" s="4" t="s">
        <v>1</v>
      </c>
      <c r="C72" s="5"/>
      <c r="D72" s="6"/>
      <c r="E72" s="7" t="s">
        <v>2</v>
      </c>
      <c r="F72" s="147" t="s">
        <v>1</v>
      </c>
      <c r="G72" s="149"/>
      <c r="H72" s="22"/>
    </row>
    <row r="73" spans="1:8" ht="12.75">
      <c r="A73" s="8" t="s">
        <v>3</v>
      </c>
      <c r="B73" s="9" t="s">
        <v>6</v>
      </c>
      <c r="C73" s="10" t="s">
        <v>5</v>
      </c>
      <c r="D73" s="6"/>
      <c r="E73" s="11" t="s">
        <v>3</v>
      </c>
      <c r="F73" s="9" t="s">
        <v>6</v>
      </c>
      <c r="G73" s="9" t="s">
        <v>6</v>
      </c>
      <c r="H73" s="22"/>
    </row>
    <row r="74" spans="1:8" ht="12.75">
      <c r="A74" s="12"/>
      <c r="B74" s="9" t="s">
        <v>7</v>
      </c>
      <c r="C74" s="10" t="s">
        <v>7</v>
      </c>
      <c r="D74" s="13"/>
      <c r="E74" s="12"/>
      <c r="F74" s="9" t="s">
        <v>7</v>
      </c>
      <c r="G74" s="9" t="s">
        <v>7</v>
      </c>
      <c r="H74" s="22"/>
    </row>
    <row r="75" spans="1:8" ht="12.75">
      <c r="A75" s="15" t="s">
        <v>110</v>
      </c>
      <c r="B75" s="15"/>
      <c r="C75" s="18"/>
      <c r="D75" s="16"/>
      <c r="E75" s="20"/>
      <c r="F75" s="15"/>
      <c r="G75" s="15"/>
      <c r="H75" s="22"/>
    </row>
    <row r="76" spans="1:7" ht="12.75">
      <c r="A76" s="15" t="s">
        <v>111</v>
      </c>
      <c r="B76" s="15"/>
      <c r="C76" s="15"/>
      <c r="D76" s="16"/>
      <c r="E76" s="20"/>
      <c r="F76" s="15"/>
      <c r="G76" s="15"/>
    </row>
    <row r="77" spans="1:7" ht="12.75">
      <c r="A77" s="15" t="s">
        <v>112</v>
      </c>
      <c r="B77" s="15"/>
      <c r="C77" s="15"/>
      <c r="D77" s="16"/>
      <c r="E77" s="20"/>
      <c r="F77" s="15"/>
      <c r="G77" s="15"/>
    </row>
    <row r="78" spans="1:7" ht="12.75">
      <c r="A78" s="15" t="s">
        <v>113</v>
      </c>
      <c r="B78" s="15"/>
      <c r="C78" s="15"/>
      <c r="D78" s="16"/>
      <c r="E78" s="20"/>
      <c r="F78" s="15"/>
      <c r="G78" s="15"/>
    </row>
    <row r="79" spans="1:7" ht="12.75">
      <c r="A79" s="17" t="s">
        <v>51</v>
      </c>
      <c r="B79" s="15"/>
      <c r="C79" s="15"/>
      <c r="D79" s="16"/>
      <c r="E79" s="20"/>
      <c r="F79" s="15"/>
      <c r="G79" s="15"/>
    </row>
    <row r="80" spans="1:7" ht="12.75">
      <c r="A80" s="17" t="s">
        <v>114</v>
      </c>
      <c r="B80" s="15"/>
      <c r="C80" s="15"/>
      <c r="D80" s="16"/>
      <c r="E80" s="20"/>
      <c r="F80" s="15"/>
      <c r="G80" s="15"/>
    </row>
    <row r="81" spans="1:7" ht="12.75">
      <c r="A81" s="15" t="s">
        <v>115</v>
      </c>
      <c r="B81" s="15">
        <v>28</v>
      </c>
      <c r="C81" s="15">
        <v>5</v>
      </c>
      <c r="D81" s="16"/>
      <c r="E81" s="20"/>
      <c r="F81" s="15"/>
      <c r="G81" s="15"/>
    </row>
    <row r="82" spans="1:7" ht="12.75">
      <c r="A82" s="15" t="s">
        <v>116</v>
      </c>
      <c r="B82" s="15">
        <v>4638</v>
      </c>
      <c r="C82" s="15">
        <v>1215</v>
      </c>
      <c r="D82" s="16"/>
      <c r="E82" s="20"/>
      <c r="F82" s="15"/>
      <c r="G82" s="15"/>
    </row>
    <row r="83" spans="1:7" ht="12.75">
      <c r="A83" s="15" t="s">
        <v>117</v>
      </c>
      <c r="B83" s="15">
        <v>4410</v>
      </c>
      <c r="C83" s="15"/>
      <c r="D83" s="16"/>
      <c r="E83" s="20"/>
      <c r="F83" s="15"/>
      <c r="G83" s="15"/>
    </row>
    <row r="84" spans="1:7" ht="12.75">
      <c r="A84" s="15" t="s">
        <v>118</v>
      </c>
      <c r="B84" s="15"/>
      <c r="C84" s="15"/>
      <c r="D84" s="16"/>
      <c r="E84" s="20"/>
      <c r="F84" s="15"/>
      <c r="G84" s="15"/>
    </row>
    <row r="85" spans="1:7" ht="12.75">
      <c r="A85" s="17" t="s">
        <v>77</v>
      </c>
      <c r="B85" s="17">
        <f>SUM(B81:B84)</f>
        <v>9076</v>
      </c>
      <c r="C85" s="17">
        <f>SUM(C81:C84)</f>
        <v>1220</v>
      </c>
      <c r="D85" s="16"/>
      <c r="E85" s="20"/>
      <c r="F85" s="15"/>
      <c r="G85" s="15"/>
    </row>
    <row r="86" spans="1:7" ht="12.75">
      <c r="A86" s="17" t="s">
        <v>119</v>
      </c>
      <c r="B86" s="17">
        <v>1</v>
      </c>
      <c r="C86" s="17">
        <v>18</v>
      </c>
      <c r="D86" s="16"/>
      <c r="E86" s="20"/>
      <c r="F86" s="15"/>
      <c r="G86" s="15"/>
    </row>
    <row r="87" spans="1:7" ht="12.75">
      <c r="A87" s="17" t="s">
        <v>120</v>
      </c>
      <c r="B87" s="17">
        <f>B60+B68+B79+B85+B86</f>
        <v>25966</v>
      </c>
      <c r="C87" s="17">
        <f>C60+C68+C79+C85+C86</f>
        <v>24766</v>
      </c>
      <c r="D87" s="16"/>
      <c r="E87" s="20"/>
      <c r="F87" s="15"/>
      <c r="G87" s="15"/>
    </row>
    <row r="88" spans="1:7" ht="45">
      <c r="A88" s="30" t="s">
        <v>121</v>
      </c>
      <c r="B88" s="17"/>
      <c r="C88" s="17"/>
      <c r="D88" s="16"/>
      <c r="E88" s="31" t="s">
        <v>122</v>
      </c>
      <c r="F88" s="17"/>
      <c r="G88" s="17"/>
    </row>
    <row r="89" spans="1:7" ht="12.75">
      <c r="A89" s="17" t="s">
        <v>123</v>
      </c>
      <c r="B89" s="17">
        <f>B50+B87+B88</f>
        <v>30934</v>
      </c>
      <c r="C89" s="17">
        <f>C50+C87+C88</f>
        <v>30264</v>
      </c>
      <c r="D89" s="16"/>
      <c r="E89" s="19" t="s">
        <v>124</v>
      </c>
      <c r="F89" s="17">
        <f>F32+F48+F64+F88</f>
        <v>30934</v>
      </c>
      <c r="G89" s="17">
        <f>G32+G48+G64+G88</f>
        <v>30264</v>
      </c>
    </row>
    <row r="90" spans="1:7" ht="12.75">
      <c r="A90" s="17" t="s">
        <v>125</v>
      </c>
      <c r="B90" s="17"/>
      <c r="C90" s="17"/>
      <c r="D90" s="16"/>
      <c r="E90" s="32" t="s">
        <v>126</v>
      </c>
      <c r="F90" s="17"/>
      <c r="G90" s="17"/>
    </row>
    <row r="91" spans="3:5" ht="12.75">
      <c r="C91" s="33"/>
      <c r="D91" s="34"/>
      <c r="E91" s="33"/>
    </row>
    <row r="92" spans="3:7" ht="12.75">
      <c r="C92" s="22"/>
      <c r="D92" s="34"/>
      <c r="E92" s="22"/>
      <c r="F92" s="35"/>
      <c r="G92" s="35"/>
    </row>
    <row r="93" spans="3:7" ht="12.75">
      <c r="C93" s="22"/>
      <c r="D93" s="34"/>
      <c r="E93" s="36"/>
      <c r="F93" s="37"/>
      <c r="G93" s="38"/>
    </row>
    <row r="94" spans="3:7" ht="12.75">
      <c r="C94" s="22"/>
      <c r="D94" s="34"/>
      <c r="E94" s="36"/>
      <c r="F94" s="35"/>
      <c r="G94" s="35"/>
    </row>
    <row r="95" spans="1:7" ht="12.75">
      <c r="A95" s="36" t="s">
        <v>586</v>
      </c>
      <c r="C95" s="22"/>
      <c r="D95" s="34"/>
      <c r="E95" s="36" t="s">
        <v>574</v>
      </c>
      <c r="F95" s="38"/>
      <c r="G95" s="38"/>
    </row>
    <row r="96" spans="3:8" ht="12.75">
      <c r="C96" s="22"/>
      <c r="D96" s="34"/>
      <c r="E96" s="36"/>
      <c r="F96" s="144" t="s">
        <v>559</v>
      </c>
      <c r="G96" s="144"/>
      <c r="H96" s="39"/>
    </row>
    <row r="97" spans="3:7" ht="16.5" customHeight="1">
      <c r="C97" s="22"/>
      <c r="D97" s="34"/>
      <c r="E97" s="36" t="s">
        <v>576</v>
      </c>
      <c r="F97" s="38"/>
      <c r="G97" s="38"/>
    </row>
    <row r="98" spans="3:8" ht="12.75">
      <c r="C98" s="22"/>
      <c r="D98" s="34"/>
      <c r="E98" s="22"/>
      <c r="F98" s="38" t="s">
        <v>573</v>
      </c>
      <c r="G98" s="38"/>
      <c r="H98" s="39"/>
    </row>
    <row r="99" spans="3:7" ht="12.75">
      <c r="C99" s="22"/>
      <c r="D99" s="34"/>
      <c r="E99" s="22"/>
      <c r="F99" s="38"/>
      <c r="G99" s="38"/>
    </row>
    <row r="100" spans="3:8" ht="12.75">
      <c r="C100" s="22"/>
      <c r="D100" s="34"/>
      <c r="E100" s="22"/>
      <c r="F100" s="38"/>
      <c r="G100" s="38"/>
      <c r="H100" s="39"/>
    </row>
    <row r="101" spans="3:7" ht="12.75">
      <c r="C101" s="22"/>
      <c r="D101" s="34"/>
      <c r="E101" s="22"/>
      <c r="F101" s="38"/>
      <c r="G101" s="38"/>
    </row>
  </sheetData>
  <sheetProtection selectLockedCells="1" selectUnlockedCells="1"/>
  <mergeCells count="7">
    <mergeCell ref="F96:G96"/>
    <mergeCell ref="A3:G3"/>
    <mergeCell ref="A2:E2"/>
    <mergeCell ref="F4:G4"/>
    <mergeCell ref="B36:C36"/>
    <mergeCell ref="F36:G36"/>
    <mergeCell ref="F72:G72"/>
  </mergeCells>
  <printOptions/>
  <pageMargins left="0.48" right="0.16" top="0.92" bottom="1.04" header="0.22" footer="0.5118055555555555"/>
  <pageSetup horizontalDpi="300" verticalDpi="300" orientation="landscape" paperSize="9" r:id="rId1"/>
  <headerFooter alignWithMargins="0">
    <oddHeader>&amp;Rстр.&amp;Pв хил.лева</oddHeader>
  </headerFooter>
  <ignoredErrors>
    <ignoredError sqref="F61:G6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39" t="s">
        <v>129</v>
      </c>
    </row>
    <row r="2" spans="4:7" ht="12.75">
      <c r="D2" s="34"/>
      <c r="G2" s="39" t="s">
        <v>130</v>
      </c>
    </row>
    <row r="3" spans="5:7" ht="12.75">
      <c r="E3" s="40" t="s">
        <v>528</v>
      </c>
      <c r="F3" s="41"/>
      <c r="G3" s="41"/>
    </row>
    <row r="4" ht="15.75">
      <c r="C4" s="1" t="s">
        <v>529</v>
      </c>
    </row>
    <row r="5" spans="2:5" ht="12.75">
      <c r="B5" s="38" t="s">
        <v>535</v>
      </c>
      <c r="C5" s="38"/>
      <c r="D5" s="38"/>
      <c r="E5" s="38"/>
    </row>
    <row r="7" spans="1:7" ht="12.75">
      <c r="A7" s="42" t="s">
        <v>135</v>
      </c>
      <c r="B7" s="43"/>
      <c r="C7" s="5"/>
      <c r="E7" s="44" t="s">
        <v>136</v>
      </c>
      <c r="F7" s="43"/>
      <c r="G7" s="5"/>
    </row>
    <row r="8" spans="1:7" ht="12.75">
      <c r="A8" s="45"/>
      <c r="B8" s="42" t="s">
        <v>1</v>
      </c>
      <c r="C8" s="5"/>
      <c r="E8" s="46"/>
      <c r="F8" s="42" t="s">
        <v>1</v>
      </c>
      <c r="G8" s="5"/>
    </row>
    <row r="9" spans="1:7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ht="12.75">
      <c r="A13" s="15" t="s">
        <v>143</v>
      </c>
      <c r="B13" s="15">
        <v>3718</v>
      </c>
      <c r="C13" s="18">
        <v>5258</v>
      </c>
      <c r="D13" s="56"/>
      <c r="E13" s="20" t="s">
        <v>144</v>
      </c>
      <c r="F13" s="15">
        <v>4994</v>
      </c>
      <c r="G13" s="15">
        <v>5618</v>
      </c>
    </row>
    <row r="14" spans="1:7" ht="12.75">
      <c r="A14" s="15" t="s">
        <v>145</v>
      </c>
      <c r="B14" s="15">
        <v>186</v>
      </c>
      <c r="C14" s="18">
        <v>147</v>
      </c>
      <c r="D14" s="56"/>
      <c r="E14" s="20" t="s">
        <v>146</v>
      </c>
      <c r="F14" s="15"/>
      <c r="G14" s="15"/>
    </row>
    <row r="15" spans="1:7" ht="12.75">
      <c r="A15" s="15" t="s">
        <v>147</v>
      </c>
      <c r="B15" s="15">
        <v>370</v>
      </c>
      <c r="C15" s="18">
        <v>409</v>
      </c>
      <c r="D15" s="56"/>
      <c r="E15" s="20" t="s">
        <v>148</v>
      </c>
      <c r="F15" s="15">
        <v>14</v>
      </c>
      <c r="G15" s="15">
        <v>5</v>
      </c>
    </row>
    <row r="16" spans="1:7" ht="12.75">
      <c r="A16" s="15" t="s">
        <v>149</v>
      </c>
      <c r="B16" s="15">
        <v>467</v>
      </c>
      <c r="C16" s="18">
        <v>529</v>
      </c>
      <c r="D16" s="56"/>
      <c r="E16" s="20" t="s">
        <v>150</v>
      </c>
      <c r="F16" s="15">
        <v>34</v>
      </c>
      <c r="G16" s="15">
        <v>103</v>
      </c>
    </row>
    <row r="17" spans="1:7" ht="12.75">
      <c r="A17" s="15" t="s">
        <v>151</v>
      </c>
      <c r="B17" s="15">
        <v>176</v>
      </c>
      <c r="C17" s="18">
        <v>186</v>
      </c>
      <c r="D17" s="56"/>
      <c r="E17" s="19" t="s">
        <v>97</v>
      </c>
      <c r="F17" s="17">
        <v>5042</v>
      </c>
      <c r="G17" s="17">
        <v>5726</v>
      </c>
    </row>
    <row r="18" spans="1:7" ht="12.75">
      <c r="A18" s="15" t="s">
        <v>152</v>
      </c>
      <c r="B18" s="15">
        <v>66</v>
      </c>
      <c r="C18" s="126" t="s">
        <v>536</v>
      </c>
      <c r="D18" s="56"/>
      <c r="E18" s="19" t="s">
        <v>153</v>
      </c>
      <c r="F18" s="17"/>
      <c r="G18" s="17">
        <v>79</v>
      </c>
    </row>
    <row r="19" spans="1:7" ht="12.75">
      <c r="A19" s="15" t="s">
        <v>154</v>
      </c>
      <c r="B19" s="15"/>
      <c r="C19" s="18"/>
      <c r="D19" s="56"/>
      <c r="E19" s="19" t="s">
        <v>155</v>
      </c>
      <c r="F19" s="17"/>
      <c r="G19" s="15"/>
    </row>
    <row r="20" spans="1:7" ht="12.75">
      <c r="A20" s="15" t="s">
        <v>156</v>
      </c>
      <c r="B20" s="15"/>
      <c r="C20" s="18"/>
      <c r="D20" s="56"/>
      <c r="E20" s="19" t="s">
        <v>157</v>
      </c>
      <c r="F20" s="17"/>
      <c r="G20" s="15"/>
    </row>
    <row r="21" spans="1:7" ht="12.75">
      <c r="A21" s="15" t="s">
        <v>158</v>
      </c>
      <c r="B21" s="15"/>
      <c r="C21" s="18"/>
      <c r="D21" s="56"/>
      <c r="E21" s="20" t="s">
        <v>159</v>
      </c>
      <c r="F21" s="15">
        <v>1</v>
      </c>
      <c r="G21" s="15">
        <v>2</v>
      </c>
    </row>
    <row r="22" spans="1:7" ht="12.75">
      <c r="A22" s="17" t="s">
        <v>21</v>
      </c>
      <c r="B22" s="17">
        <v>4983</v>
      </c>
      <c r="C22" s="21">
        <v>6021</v>
      </c>
      <c r="D22" s="56"/>
      <c r="E22" s="20" t="s">
        <v>160</v>
      </c>
      <c r="F22" s="15"/>
      <c r="G22" s="15"/>
    </row>
    <row r="23" spans="1:7" ht="12.75">
      <c r="A23" s="17" t="s">
        <v>161</v>
      </c>
      <c r="B23" s="17"/>
      <c r="C23" s="18"/>
      <c r="D23" s="56"/>
      <c r="E23" s="20" t="s">
        <v>162</v>
      </c>
      <c r="F23" s="15"/>
      <c r="G23" s="15"/>
    </row>
    <row r="24" spans="1:7" ht="12.75">
      <c r="A24" s="15" t="s">
        <v>163</v>
      </c>
      <c r="B24" s="15"/>
      <c r="C24" s="18"/>
      <c r="D24" s="56"/>
      <c r="E24" s="20" t="s">
        <v>164</v>
      </c>
      <c r="F24" s="15"/>
      <c r="G24" s="15"/>
    </row>
    <row r="25" spans="1:7" ht="12.75">
      <c r="A25" s="15" t="s">
        <v>165</v>
      </c>
      <c r="B25" s="15">
        <v>1</v>
      </c>
      <c r="C25" s="18">
        <v>4</v>
      </c>
      <c r="D25" s="56"/>
      <c r="E25" s="20" t="s">
        <v>166</v>
      </c>
      <c r="F25" s="15"/>
      <c r="G25" s="15"/>
    </row>
    <row r="26" spans="1:7" ht="12.75">
      <c r="A26" s="15" t="s">
        <v>167</v>
      </c>
      <c r="B26" s="15"/>
      <c r="C26" s="18"/>
      <c r="D26" s="56"/>
      <c r="E26" s="20" t="s">
        <v>168</v>
      </c>
      <c r="F26" s="15"/>
      <c r="G26" s="15"/>
    </row>
    <row r="27" spans="1:7" ht="12.75">
      <c r="A27" s="15" t="s">
        <v>169</v>
      </c>
      <c r="B27" s="58" t="s">
        <v>537</v>
      </c>
      <c r="C27" s="126" t="s">
        <v>538</v>
      </c>
      <c r="D27" s="56"/>
      <c r="E27" s="20" t="s">
        <v>170</v>
      </c>
      <c r="F27" s="15"/>
      <c r="G27" s="15"/>
    </row>
    <row r="28" spans="1:7" ht="12.75">
      <c r="A28" s="15" t="s">
        <v>171</v>
      </c>
      <c r="B28" s="15"/>
      <c r="C28" s="18"/>
      <c r="D28" s="56"/>
      <c r="E28" s="20" t="s">
        <v>172</v>
      </c>
      <c r="F28" s="15"/>
      <c r="G28" s="15"/>
    </row>
    <row r="29" spans="1:7" ht="12.75">
      <c r="A29" s="15" t="s">
        <v>173</v>
      </c>
      <c r="B29" s="15"/>
      <c r="C29" s="18"/>
      <c r="D29" s="56"/>
      <c r="E29" s="20" t="s">
        <v>174</v>
      </c>
      <c r="F29" s="15">
        <v>42</v>
      </c>
      <c r="G29" s="15">
        <v>81</v>
      </c>
    </row>
    <row r="30" spans="1:7" ht="12.75">
      <c r="A30" s="15" t="s">
        <v>175</v>
      </c>
      <c r="B30" s="15"/>
      <c r="C30" s="18"/>
      <c r="D30" s="56"/>
      <c r="E30" s="20" t="s">
        <v>176</v>
      </c>
      <c r="F30" s="15"/>
      <c r="G30" s="15"/>
    </row>
    <row r="31" spans="1:7" ht="12.75">
      <c r="A31" s="15" t="s">
        <v>177</v>
      </c>
      <c r="B31" s="15"/>
      <c r="C31" s="126"/>
      <c r="D31" s="56"/>
      <c r="E31" s="20" t="s">
        <v>178</v>
      </c>
      <c r="F31" s="15"/>
      <c r="G31" s="15"/>
    </row>
    <row r="32" spans="1:7" ht="12.75">
      <c r="A32" s="17" t="s">
        <v>38</v>
      </c>
      <c r="B32" s="86" t="s">
        <v>539</v>
      </c>
      <c r="C32" s="75" t="s">
        <v>540</v>
      </c>
      <c r="D32" s="54"/>
      <c r="E32" s="19" t="s">
        <v>51</v>
      </c>
      <c r="F32" s="17">
        <v>43</v>
      </c>
      <c r="G32" s="17">
        <v>83</v>
      </c>
    </row>
    <row r="33" spans="1:7" ht="12.75">
      <c r="A33" s="17" t="s">
        <v>179</v>
      </c>
      <c r="B33" s="15"/>
      <c r="C33" s="18"/>
      <c r="D33" s="56"/>
      <c r="E33" s="20"/>
      <c r="F33" s="15"/>
      <c r="G33" s="15"/>
    </row>
    <row r="34" spans="1:7" ht="12.75">
      <c r="A34" s="28" t="s">
        <v>180</v>
      </c>
      <c r="B34" s="28"/>
      <c r="C34" s="127"/>
      <c r="D34" s="56"/>
      <c r="E34" s="27"/>
      <c r="F34" s="28"/>
      <c r="G34" s="15"/>
    </row>
    <row r="35" spans="1:7" ht="12.75">
      <c r="A35" s="15" t="s">
        <v>181</v>
      </c>
      <c r="B35" s="15">
        <v>47</v>
      </c>
      <c r="C35" s="15">
        <v>34</v>
      </c>
      <c r="D35" s="22"/>
      <c r="E35" s="15"/>
      <c r="F35" s="15"/>
      <c r="G35" s="15"/>
    </row>
    <row r="36" spans="1:7" ht="12.75">
      <c r="A36" s="22"/>
      <c r="B36" s="22"/>
      <c r="C36" s="22"/>
      <c r="E36" s="22"/>
      <c r="F36" s="22"/>
      <c r="G36" s="76"/>
    </row>
    <row r="37" spans="1:7" ht="12.75">
      <c r="A37" s="22"/>
      <c r="B37" s="22"/>
      <c r="C37" s="22"/>
      <c r="D37" s="22"/>
      <c r="E37" s="22"/>
      <c r="F37" s="22"/>
      <c r="G37" s="76"/>
    </row>
    <row r="38" spans="1:7" ht="12.75">
      <c r="A38" s="42" t="s">
        <v>135</v>
      </c>
      <c r="B38" s="43"/>
      <c r="C38" s="5"/>
      <c r="E38" s="44" t="s">
        <v>136</v>
      </c>
      <c r="F38" s="43"/>
      <c r="G38" s="5"/>
    </row>
    <row r="39" spans="1:7" ht="12.75">
      <c r="A39" s="45"/>
      <c r="B39" s="42" t="s">
        <v>1</v>
      </c>
      <c r="C39" s="5"/>
      <c r="E39" s="46"/>
      <c r="F39" s="42" t="s">
        <v>1</v>
      </c>
      <c r="G39" s="5"/>
    </row>
    <row r="40" spans="1:7" ht="12.75">
      <c r="A40" s="11" t="s">
        <v>137</v>
      </c>
      <c r="B40" s="47" t="s">
        <v>4</v>
      </c>
      <c r="C40" s="48" t="s">
        <v>5</v>
      </c>
      <c r="D40" s="6"/>
      <c r="E40" s="49" t="s">
        <v>138</v>
      </c>
      <c r="F40" s="47" t="s">
        <v>4</v>
      </c>
      <c r="G40" s="48" t="s">
        <v>5</v>
      </c>
    </row>
    <row r="41" spans="1:7" ht="12.75">
      <c r="A41" s="12"/>
      <c r="B41" s="50" t="s">
        <v>7</v>
      </c>
      <c r="C41" s="51" t="s">
        <v>7</v>
      </c>
      <c r="D41" s="52"/>
      <c r="E41" s="53"/>
      <c r="F41" s="50" t="s">
        <v>7</v>
      </c>
      <c r="G41" s="51" t="s">
        <v>7</v>
      </c>
    </row>
    <row r="42" spans="1:7" ht="12.75">
      <c r="A42" s="55" t="s">
        <v>183</v>
      </c>
      <c r="B42" s="55"/>
      <c r="C42" s="59"/>
      <c r="D42" s="56"/>
      <c r="E42" s="60"/>
      <c r="F42" s="55"/>
      <c r="G42" s="15"/>
    </row>
    <row r="43" spans="1:7" ht="12.75">
      <c r="A43" s="15" t="s">
        <v>184</v>
      </c>
      <c r="B43" s="15"/>
      <c r="C43" s="18"/>
      <c r="D43" s="56"/>
      <c r="E43" s="20"/>
      <c r="F43" s="15"/>
      <c r="G43" s="15"/>
    </row>
    <row r="44" spans="1:7" ht="12.75">
      <c r="A44" s="15" t="s">
        <v>185</v>
      </c>
      <c r="B44" s="15"/>
      <c r="C44" s="18"/>
      <c r="D44" s="56"/>
      <c r="E44" s="20"/>
      <c r="F44" s="15"/>
      <c r="G44" s="15"/>
    </row>
    <row r="45" spans="1:7" ht="12.75">
      <c r="A45" s="15" t="s">
        <v>186</v>
      </c>
      <c r="B45" s="15">
        <v>31</v>
      </c>
      <c r="C45" s="18">
        <v>56</v>
      </c>
      <c r="D45" s="56"/>
      <c r="E45" s="20" t="s">
        <v>166</v>
      </c>
      <c r="F45" s="15"/>
      <c r="G45" s="15"/>
    </row>
    <row r="46" spans="1:7" ht="12.75">
      <c r="A46" s="15" t="s">
        <v>187</v>
      </c>
      <c r="B46" s="15">
        <v>5</v>
      </c>
      <c r="C46" s="18">
        <v>15</v>
      </c>
      <c r="D46" s="56"/>
      <c r="E46" s="20"/>
      <c r="F46" s="15"/>
      <c r="G46" s="15"/>
    </row>
    <row r="47" spans="1:7" ht="12.75">
      <c r="A47" s="17" t="s">
        <v>51</v>
      </c>
      <c r="B47" s="17">
        <v>83</v>
      </c>
      <c r="C47" s="21">
        <v>105</v>
      </c>
      <c r="D47" s="56"/>
      <c r="E47" s="20"/>
      <c r="F47" s="15"/>
      <c r="G47" s="15"/>
    </row>
    <row r="48" spans="1:7" ht="12.75">
      <c r="A48" s="17" t="s">
        <v>188</v>
      </c>
      <c r="B48" s="17">
        <v>4863</v>
      </c>
      <c r="C48" s="21">
        <v>5590</v>
      </c>
      <c r="D48" s="56"/>
      <c r="E48" s="19" t="s">
        <v>189</v>
      </c>
      <c r="F48" s="17">
        <v>5085</v>
      </c>
      <c r="G48" s="17">
        <v>5888</v>
      </c>
    </row>
    <row r="49" spans="1:7" ht="12.75">
      <c r="A49" s="17" t="s">
        <v>190</v>
      </c>
      <c r="B49" s="17">
        <v>222</v>
      </c>
      <c r="C49" s="21">
        <v>298</v>
      </c>
      <c r="D49" s="56"/>
      <c r="E49" s="19" t="s">
        <v>191</v>
      </c>
      <c r="F49" s="17"/>
      <c r="G49" s="17"/>
    </row>
    <row r="50" spans="1:7" ht="12.75">
      <c r="A50" s="17" t="s">
        <v>192</v>
      </c>
      <c r="B50" s="17"/>
      <c r="C50" s="21"/>
      <c r="D50" s="56"/>
      <c r="E50" s="19" t="s">
        <v>193</v>
      </c>
      <c r="F50" s="17"/>
      <c r="G50" s="17"/>
    </row>
    <row r="51" spans="1:7" ht="12.75">
      <c r="A51" s="17" t="s">
        <v>194</v>
      </c>
      <c r="B51" s="17">
        <v>4863</v>
      </c>
      <c r="C51" s="21">
        <v>5590</v>
      </c>
      <c r="D51" s="56"/>
      <c r="E51" s="19" t="s">
        <v>195</v>
      </c>
      <c r="F51" s="17">
        <v>5085</v>
      </c>
      <c r="G51" s="17">
        <v>5888</v>
      </c>
    </row>
    <row r="52" spans="1:7" ht="12.75">
      <c r="A52" s="17" t="s">
        <v>196</v>
      </c>
      <c r="B52" s="17">
        <v>222</v>
      </c>
      <c r="C52" s="21">
        <v>298</v>
      </c>
      <c r="D52" s="56"/>
      <c r="E52" s="19" t="s">
        <v>197</v>
      </c>
      <c r="F52" s="17"/>
      <c r="G52" s="17"/>
    </row>
    <row r="53" spans="1:7" ht="12.75">
      <c r="A53" s="17" t="s">
        <v>198</v>
      </c>
      <c r="B53" s="17"/>
      <c r="C53" s="21"/>
      <c r="D53" s="56"/>
      <c r="E53" s="19"/>
      <c r="F53" s="17"/>
      <c r="G53" s="17"/>
    </row>
    <row r="54" spans="1:7" ht="12.75">
      <c r="A54" s="15" t="s">
        <v>199</v>
      </c>
      <c r="B54" s="15"/>
      <c r="C54" s="18"/>
      <c r="D54" s="56"/>
      <c r="E54" s="19"/>
      <c r="F54" s="17"/>
      <c r="G54" s="17"/>
    </row>
    <row r="55" spans="1:7" ht="12.75">
      <c r="A55" s="15" t="s">
        <v>200</v>
      </c>
      <c r="B55" s="15"/>
      <c r="C55" s="18"/>
      <c r="D55" s="56"/>
      <c r="E55" s="19"/>
      <c r="F55" s="17"/>
      <c r="G55" s="17"/>
    </row>
    <row r="56" spans="1:7" ht="12.75">
      <c r="A56" s="17" t="s">
        <v>201</v>
      </c>
      <c r="B56" s="17">
        <v>222</v>
      </c>
      <c r="C56" s="21">
        <v>289</v>
      </c>
      <c r="D56" s="56"/>
      <c r="E56" s="19" t="s">
        <v>202</v>
      </c>
      <c r="F56" s="17"/>
      <c r="G56" s="17"/>
    </row>
    <row r="57" spans="1:7" ht="12.75">
      <c r="A57" s="61" t="s">
        <v>203</v>
      </c>
      <c r="B57" s="61"/>
      <c r="C57" s="128"/>
      <c r="D57" s="56"/>
      <c r="E57" s="32"/>
      <c r="F57" s="26"/>
      <c r="G57" s="17"/>
    </row>
    <row r="58" spans="1:7" ht="12.75">
      <c r="A58" s="61" t="s">
        <v>204</v>
      </c>
      <c r="B58" s="61"/>
      <c r="C58" s="128"/>
      <c r="D58" s="56"/>
      <c r="E58" s="32"/>
      <c r="F58" s="26"/>
      <c r="G58" s="17"/>
    </row>
    <row r="59" spans="1:7" ht="12.75">
      <c r="A59" s="26" t="s">
        <v>205</v>
      </c>
      <c r="B59" s="26">
        <v>5085</v>
      </c>
      <c r="C59" s="129">
        <v>5888</v>
      </c>
      <c r="D59" s="56"/>
      <c r="E59" s="32" t="s">
        <v>206</v>
      </c>
      <c r="F59" s="17">
        <v>5085</v>
      </c>
      <c r="G59" s="17">
        <v>5888</v>
      </c>
    </row>
    <row r="60" spans="1:7" ht="12.75">
      <c r="A60" s="33"/>
      <c r="B60" s="33"/>
      <c r="C60" s="33"/>
      <c r="E60" s="62"/>
      <c r="F60" s="62"/>
      <c r="G60" s="6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36" t="s">
        <v>534</v>
      </c>
      <c r="F62" s="36"/>
      <c r="G62" s="36"/>
    </row>
    <row r="63" spans="1:7" ht="12.75">
      <c r="A63" s="22"/>
      <c r="B63" s="22"/>
      <c r="C63" s="22"/>
      <c r="D63" s="22"/>
      <c r="E63" s="22"/>
      <c r="F63" s="36"/>
      <c r="G63" s="36"/>
    </row>
    <row r="64" spans="1:7" ht="12.75">
      <c r="A64" s="22"/>
      <c r="B64" s="22"/>
      <c r="C64" s="22"/>
      <c r="D64" s="22"/>
      <c r="E64" s="36" t="s">
        <v>127</v>
      </c>
      <c r="F64" s="22"/>
      <c r="G64" s="22"/>
    </row>
    <row r="65" spans="1:7" ht="12.75">
      <c r="A65" s="22"/>
      <c r="B65" s="22"/>
      <c r="C65" s="22"/>
      <c r="D65" s="22"/>
      <c r="E65" s="22"/>
      <c r="F65" s="36"/>
      <c r="G65" s="22"/>
    </row>
    <row r="66" spans="1:7" ht="12.75">
      <c r="A66" s="22"/>
      <c r="B66" s="22"/>
      <c r="C66" s="22"/>
      <c r="D66" s="22"/>
      <c r="E66" s="36" t="s">
        <v>128</v>
      </c>
      <c r="F66" s="36"/>
      <c r="G66" s="22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landscape" paperSize="9"/>
  <headerFooter alignWithMargins="0">
    <oddHeader xml:space="preserve">&amp;Rстр.&amp;Pв хил. леваЕИК по БУЛСТАТ 822105378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" ht="12.75">
      <c r="A1" t="s">
        <v>541</v>
      </c>
      <c r="B1" t="s">
        <v>542</v>
      </c>
    </row>
    <row r="2" spans="1:2" ht="12.75">
      <c r="A2" t="s">
        <v>543</v>
      </c>
      <c r="B2" t="s">
        <v>544</v>
      </c>
    </row>
    <row r="3" spans="1:2" ht="12.75">
      <c r="A3" t="s">
        <v>545</v>
      </c>
      <c r="B3" t="s">
        <v>546</v>
      </c>
    </row>
    <row r="4" spans="1:2" ht="12.75">
      <c r="A4" t="s">
        <v>547</v>
      </c>
      <c r="B4" t="s">
        <v>548</v>
      </c>
    </row>
    <row r="5" spans="1:2" ht="12.75">
      <c r="A5" t="s">
        <v>549</v>
      </c>
      <c r="B5" t="s">
        <v>550</v>
      </c>
    </row>
    <row r="6" spans="1:2" ht="12.75">
      <c r="A6" t="s">
        <v>551</v>
      </c>
      <c r="B6" t="s">
        <v>552</v>
      </c>
    </row>
    <row r="7" spans="1:2" ht="12.75">
      <c r="A7" t="s">
        <v>553</v>
      </c>
      <c r="B7" t="s">
        <v>554</v>
      </c>
    </row>
    <row r="8" spans="1:2" ht="12.75">
      <c r="A8" t="s">
        <v>555</v>
      </c>
      <c r="B8" t="s">
        <v>556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A1:D41"/>
    </sheetView>
  </sheetViews>
  <sheetFormatPr defaultColWidth="9.332031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4" sqref="A4:G4"/>
    </sheetView>
  </sheetViews>
  <sheetFormatPr defaultColWidth="9.33203125" defaultRowHeight="12.75"/>
  <cols>
    <col min="1" max="1" width="47.83203125" style="0" customWidth="1"/>
    <col min="2" max="2" width="11.66015625" style="0" customWidth="1"/>
    <col min="3" max="3" width="11.16015625" style="0" bestFit="1" customWidth="1"/>
    <col min="4" max="4" width="2.33203125" style="0" customWidth="1"/>
    <col min="5" max="5" width="47.83203125" style="0" customWidth="1"/>
    <col min="6" max="6" width="11.66015625" style="0" customWidth="1"/>
    <col min="7" max="7" width="11.66015625" style="0" bestFit="1" customWidth="1"/>
  </cols>
  <sheetData>
    <row r="1" spans="1:7" s="22" customFormat="1" ht="12.75">
      <c r="A1"/>
      <c r="B1"/>
      <c r="C1"/>
      <c r="D1"/>
      <c r="E1"/>
      <c r="F1"/>
      <c r="G1" s="39" t="s">
        <v>129</v>
      </c>
    </row>
    <row r="2" spans="1:7" s="22" customFormat="1" ht="12.75">
      <c r="A2"/>
      <c r="B2"/>
      <c r="C2"/>
      <c r="D2" s="34"/>
      <c r="E2"/>
      <c r="F2"/>
      <c r="G2" s="39" t="s">
        <v>130</v>
      </c>
    </row>
    <row r="3" spans="1:7" s="22" customFormat="1" ht="12.75">
      <c r="A3"/>
      <c r="B3"/>
      <c r="C3"/>
      <c r="D3"/>
      <c r="E3" s="40" t="s">
        <v>560</v>
      </c>
      <c r="F3" s="41"/>
      <c r="G3" s="40">
        <v>822105378</v>
      </c>
    </row>
    <row r="4" spans="1:7" s="22" customFormat="1" ht="15.75">
      <c r="A4" s="146" t="s">
        <v>132</v>
      </c>
      <c r="B4" s="146"/>
      <c r="C4" s="146"/>
      <c r="D4" s="146"/>
      <c r="E4" s="146"/>
      <c r="F4" s="146"/>
      <c r="G4" s="146"/>
    </row>
    <row r="5" spans="1:7" s="22" customFormat="1" ht="12.75">
      <c r="A5" s="150" t="s">
        <v>587</v>
      </c>
      <c r="B5" s="150" t="s">
        <v>133</v>
      </c>
      <c r="C5" s="150"/>
      <c r="D5" s="150"/>
      <c r="E5" s="150" t="s">
        <v>134</v>
      </c>
      <c r="F5" s="150"/>
      <c r="G5" s="150"/>
    </row>
    <row r="6" spans="1:7" s="22" customFormat="1" ht="12.75">
      <c r="A6"/>
      <c r="B6"/>
      <c r="C6"/>
      <c r="D6"/>
      <c r="E6"/>
      <c r="F6"/>
      <c r="G6"/>
    </row>
    <row r="7" spans="1:7" s="22" customFormat="1" ht="12.75">
      <c r="A7" s="42" t="s">
        <v>135</v>
      </c>
      <c r="B7" s="43"/>
      <c r="C7" s="5"/>
      <c r="D7"/>
      <c r="E7" s="44" t="s">
        <v>136</v>
      </c>
      <c r="F7" s="43"/>
      <c r="G7" s="5"/>
    </row>
    <row r="8" spans="1:7" s="22" customFormat="1" ht="12.75">
      <c r="A8" s="45"/>
      <c r="B8" s="42" t="s">
        <v>1</v>
      </c>
      <c r="C8" s="5"/>
      <c r="D8"/>
      <c r="E8" s="46"/>
      <c r="F8" s="42" t="s">
        <v>1</v>
      </c>
      <c r="G8" s="5"/>
    </row>
    <row r="9" spans="1:7" s="22" customFormat="1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s="22" customFormat="1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s="22" customFormat="1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s="22" customFormat="1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s="22" customFormat="1" ht="12.75">
      <c r="A13" s="15" t="s">
        <v>143</v>
      </c>
      <c r="B13" s="15">
        <v>11595</v>
      </c>
      <c r="C13" s="15">
        <v>12342</v>
      </c>
      <c r="D13" s="56"/>
      <c r="E13" s="20" t="s">
        <v>144</v>
      </c>
      <c r="F13" s="15">
        <v>16967</v>
      </c>
      <c r="G13" s="15">
        <v>16722</v>
      </c>
    </row>
    <row r="14" spans="1:7" s="22" customFormat="1" ht="12.75">
      <c r="A14" s="15" t="s">
        <v>145</v>
      </c>
      <c r="B14" s="15">
        <v>1554</v>
      </c>
      <c r="C14" s="15">
        <v>720</v>
      </c>
      <c r="D14" s="56"/>
      <c r="E14" s="20" t="s">
        <v>146</v>
      </c>
      <c r="F14" s="15"/>
      <c r="G14" s="15">
        <v>356</v>
      </c>
    </row>
    <row r="15" spans="1:7" s="22" customFormat="1" ht="12.75">
      <c r="A15" s="15" t="s">
        <v>147</v>
      </c>
      <c r="B15" s="15">
        <v>538</v>
      </c>
      <c r="C15" s="15">
        <v>469</v>
      </c>
      <c r="D15" s="56"/>
      <c r="E15" s="20" t="s">
        <v>148</v>
      </c>
      <c r="F15" s="15"/>
      <c r="G15" s="15">
        <v>1</v>
      </c>
    </row>
    <row r="16" spans="1:7" s="22" customFormat="1" ht="12.75">
      <c r="A16" s="15" t="s">
        <v>149</v>
      </c>
      <c r="B16" s="15">
        <v>1293</v>
      </c>
      <c r="C16" s="15">
        <v>1315</v>
      </c>
      <c r="D16" s="56"/>
      <c r="E16" s="20" t="s">
        <v>150</v>
      </c>
      <c r="F16" s="15">
        <v>65</v>
      </c>
      <c r="G16" s="15">
        <v>827</v>
      </c>
    </row>
    <row r="17" spans="1:7" s="22" customFormat="1" ht="12.75">
      <c r="A17" s="15" t="s">
        <v>151</v>
      </c>
      <c r="B17" s="15">
        <v>224</v>
      </c>
      <c r="C17" s="15">
        <v>221</v>
      </c>
      <c r="D17" s="56"/>
      <c r="E17" s="19" t="s">
        <v>97</v>
      </c>
      <c r="F17" s="17">
        <f>SUM(F13:F16)</f>
        <v>17032</v>
      </c>
      <c r="G17" s="17">
        <f>SUM(G13:G16)</f>
        <v>17906</v>
      </c>
    </row>
    <row r="18" spans="1:7" s="22" customFormat="1" ht="12.75">
      <c r="A18" s="15" t="s">
        <v>152</v>
      </c>
      <c r="B18" s="15">
        <v>613</v>
      </c>
      <c r="C18" s="15">
        <v>75</v>
      </c>
      <c r="D18" s="56"/>
      <c r="E18" s="19" t="s">
        <v>153</v>
      </c>
      <c r="F18" s="17"/>
      <c r="G18" s="17"/>
    </row>
    <row r="19" spans="1:7" s="22" customFormat="1" ht="12.75">
      <c r="A19" s="15" t="s">
        <v>154</v>
      </c>
      <c r="B19" s="57"/>
      <c r="C19" s="57"/>
      <c r="D19" s="56"/>
      <c r="E19" s="19" t="s">
        <v>155</v>
      </c>
      <c r="F19" s="17"/>
      <c r="G19" s="17"/>
    </row>
    <row r="20" spans="1:7" s="22" customFormat="1" ht="12.75">
      <c r="A20" s="15" t="s">
        <v>156</v>
      </c>
      <c r="B20" s="15"/>
      <c r="C20" s="15"/>
      <c r="D20" s="56"/>
      <c r="E20" s="19" t="s">
        <v>157</v>
      </c>
      <c r="F20" s="17"/>
      <c r="G20" s="17"/>
    </row>
    <row r="21" spans="1:7" s="22" customFormat="1" ht="12.75">
      <c r="A21" s="15" t="s">
        <v>158</v>
      </c>
      <c r="B21" s="15"/>
      <c r="C21" s="15"/>
      <c r="D21" s="56"/>
      <c r="E21" s="20" t="s">
        <v>159</v>
      </c>
      <c r="F21" s="15">
        <v>3</v>
      </c>
      <c r="G21" s="15">
        <v>1</v>
      </c>
    </row>
    <row r="22" spans="1:7" s="22" customFormat="1" ht="12.75">
      <c r="A22" s="17" t="s">
        <v>21</v>
      </c>
      <c r="B22" s="17">
        <f>SUM(B13:B18)</f>
        <v>15817</v>
      </c>
      <c r="C22" s="17">
        <f>SUM(C13:C18)</f>
        <v>15142</v>
      </c>
      <c r="D22" s="56"/>
      <c r="E22" s="20" t="s">
        <v>160</v>
      </c>
      <c r="F22" s="15"/>
      <c r="G22" s="15"/>
    </row>
    <row r="23" spans="1:7" s="22" customFormat="1" ht="12.75">
      <c r="A23" s="17" t="s">
        <v>161</v>
      </c>
      <c r="B23" s="17"/>
      <c r="C23" s="17"/>
      <c r="D23" s="56"/>
      <c r="E23" s="20" t="s">
        <v>162</v>
      </c>
      <c r="F23" s="15"/>
      <c r="G23" s="15"/>
    </row>
    <row r="24" spans="1:7" s="22" customFormat="1" ht="12.75">
      <c r="A24" s="15" t="s">
        <v>163</v>
      </c>
      <c r="B24" s="15"/>
      <c r="C24" s="15"/>
      <c r="D24" s="56"/>
      <c r="E24" s="20" t="s">
        <v>164</v>
      </c>
      <c r="F24" s="15"/>
      <c r="G24" s="15"/>
    </row>
    <row r="25" spans="1:7" s="22" customFormat="1" ht="12.75">
      <c r="A25" s="15" t="s">
        <v>165</v>
      </c>
      <c r="B25" s="15">
        <v>33</v>
      </c>
      <c r="C25" s="15">
        <v>664</v>
      </c>
      <c r="D25" s="56"/>
      <c r="E25" s="20" t="s">
        <v>166</v>
      </c>
      <c r="F25" s="15"/>
      <c r="G25" s="15"/>
    </row>
    <row r="26" spans="1:7" s="22" customFormat="1" ht="12.75">
      <c r="A26" s="15" t="s">
        <v>167</v>
      </c>
      <c r="B26" s="15"/>
      <c r="C26" s="15"/>
      <c r="D26" s="56"/>
      <c r="E26" s="20" t="s">
        <v>168</v>
      </c>
      <c r="F26" s="15"/>
      <c r="G26" s="15"/>
    </row>
    <row r="27" spans="1:7" s="22" customFormat="1" ht="12.75">
      <c r="A27" s="15" t="s">
        <v>169</v>
      </c>
      <c r="B27" s="58"/>
      <c r="C27" s="58"/>
      <c r="D27" s="56"/>
      <c r="E27" s="20" t="s">
        <v>170</v>
      </c>
      <c r="F27" s="15"/>
      <c r="G27" s="15"/>
    </row>
    <row r="28" spans="1:7" s="22" customFormat="1" ht="12.75">
      <c r="A28" s="15" t="s">
        <v>171</v>
      </c>
      <c r="D28" s="56"/>
      <c r="E28" s="20" t="s">
        <v>172</v>
      </c>
      <c r="F28" s="15"/>
      <c r="G28" s="15"/>
    </row>
    <row r="29" spans="1:7" s="22" customFormat="1" ht="12.75">
      <c r="A29" s="15" t="s">
        <v>173</v>
      </c>
      <c r="B29" s="15">
        <v>638</v>
      </c>
      <c r="C29" s="15">
        <v>1416</v>
      </c>
      <c r="D29" s="56"/>
      <c r="E29" s="20" t="s">
        <v>174</v>
      </c>
      <c r="F29" s="15">
        <v>7</v>
      </c>
      <c r="G29" s="15">
        <v>52</v>
      </c>
    </row>
    <row r="30" spans="1:7" s="22" customFormat="1" ht="12.75">
      <c r="A30" s="15" t="s">
        <v>175</v>
      </c>
      <c r="B30" s="15"/>
      <c r="C30" s="15"/>
      <c r="D30" s="56"/>
      <c r="E30" s="20" t="s">
        <v>176</v>
      </c>
      <c r="F30" s="15"/>
      <c r="G30" s="15"/>
    </row>
    <row r="31" spans="1:7" s="22" customFormat="1" ht="12.75">
      <c r="A31" s="15" t="s">
        <v>177</v>
      </c>
      <c r="D31" s="56"/>
      <c r="E31" s="20" t="s">
        <v>178</v>
      </c>
      <c r="F31" s="15"/>
      <c r="G31" s="15"/>
    </row>
    <row r="32" spans="1:7" s="22" customFormat="1" ht="12.75">
      <c r="A32" s="17" t="s">
        <v>38</v>
      </c>
      <c r="B32" s="17">
        <f>B25+B27+B29+B30+B31</f>
        <v>671</v>
      </c>
      <c r="C32" s="17">
        <f>C25+C27+C29+C30+C31</f>
        <v>2080</v>
      </c>
      <c r="D32" s="54"/>
      <c r="E32" s="19" t="s">
        <v>51</v>
      </c>
      <c r="F32" s="17">
        <f>SUM(F21:F30)</f>
        <v>10</v>
      </c>
      <c r="G32" s="17">
        <f>SUM(G21:G30)</f>
        <v>53</v>
      </c>
    </row>
    <row r="33" spans="1:7" s="22" customFormat="1" ht="12.75">
      <c r="A33" s="17" t="s">
        <v>179</v>
      </c>
      <c r="B33" s="15"/>
      <c r="C33" s="15"/>
      <c r="D33" s="56"/>
      <c r="E33" s="20"/>
      <c r="F33" s="15"/>
      <c r="G33" s="15"/>
    </row>
    <row r="34" spans="1:7" s="22" customFormat="1" ht="12.75">
      <c r="A34" s="28" t="s">
        <v>180</v>
      </c>
      <c r="B34" s="28">
        <v>23</v>
      </c>
      <c r="C34" s="28">
        <v>187</v>
      </c>
      <c r="D34" s="56"/>
      <c r="E34" s="27"/>
      <c r="F34" s="28"/>
      <c r="G34" s="15"/>
    </row>
    <row r="35" spans="1:7" s="22" customFormat="1" ht="12.75">
      <c r="A35" s="15" t="s">
        <v>181</v>
      </c>
      <c r="B35" s="15"/>
      <c r="C35" s="15"/>
      <c r="E35" s="15"/>
      <c r="F35" s="15"/>
      <c r="G35" s="15"/>
    </row>
    <row r="36" spans="5:7" s="22" customFormat="1" ht="12.75">
      <c r="E36"/>
      <c r="F36"/>
      <c r="G36" s="39" t="s">
        <v>182</v>
      </c>
    </row>
    <row r="37" spans="4:7" s="22" customFormat="1" ht="12.75">
      <c r="D37"/>
      <c r="E37"/>
      <c r="F37"/>
      <c r="G37" s="39" t="s">
        <v>130</v>
      </c>
    </row>
    <row r="38" spans="5:7" s="22" customFormat="1" ht="12.75">
      <c r="E38" s="40" t="s">
        <v>131</v>
      </c>
      <c r="F38" s="41"/>
      <c r="G38" s="41"/>
    </row>
    <row r="39" spans="1:7" s="22" customFormat="1" ht="12.75">
      <c r="A39" s="42" t="s">
        <v>135</v>
      </c>
      <c r="B39" s="43"/>
      <c r="C39" s="5"/>
      <c r="D39"/>
      <c r="E39" s="44" t="s">
        <v>136</v>
      </c>
      <c r="F39" s="43"/>
      <c r="G39" s="5"/>
    </row>
    <row r="40" spans="1:7" s="22" customFormat="1" ht="12.75">
      <c r="A40" s="45"/>
      <c r="B40" s="42" t="s">
        <v>1</v>
      </c>
      <c r="C40" s="5"/>
      <c r="D40"/>
      <c r="E40" s="46"/>
      <c r="F40" s="42" t="s">
        <v>1</v>
      </c>
      <c r="G40" s="5"/>
    </row>
    <row r="41" spans="1:7" s="22" customFormat="1" ht="12.75">
      <c r="A41" s="11" t="s">
        <v>137</v>
      </c>
      <c r="B41" s="47" t="s">
        <v>4</v>
      </c>
      <c r="C41" s="48" t="s">
        <v>5</v>
      </c>
      <c r="D41" s="6"/>
      <c r="E41" s="49" t="s">
        <v>138</v>
      </c>
      <c r="F41" s="47" t="s">
        <v>4</v>
      </c>
      <c r="G41" s="48" t="s">
        <v>5</v>
      </c>
    </row>
    <row r="42" spans="1:7" s="22" customFormat="1" ht="12.75">
      <c r="A42" s="12"/>
      <c r="B42" s="50" t="s">
        <v>7</v>
      </c>
      <c r="C42" s="51" t="s">
        <v>7</v>
      </c>
      <c r="D42" s="52"/>
      <c r="E42" s="53"/>
      <c r="F42" s="50" t="s">
        <v>7</v>
      </c>
      <c r="G42" s="51" t="s">
        <v>7</v>
      </c>
    </row>
    <row r="43" spans="1:7" s="22" customFormat="1" ht="12.75">
      <c r="A43" s="55" t="s">
        <v>183</v>
      </c>
      <c r="B43" s="55"/>
      <c r="C43" s="59"/>
      <c r="D43" s="56"/>
      <c r="E43" s="60"/>
      <c r="F43" s="55"/>
      <c r="G43" s="15"/>
    </row>
    <row r="44" spans="1:7" s="22" customFormat="1" ht="12.75">
      <c r="A44" s="15" t="s">
        <v>184</v>
      </c>
      <c r="B44" s="15"/>
      <c r="C44" s="18"/>
      <c r="D44" s="56"/>
      <c r="E44" s="20"/>
      <c r="F44" s="15"/>
      <c r="G44" s="15"/>
    </row>
    <row r="45" spans="1:7" s="22" customFormat="1" ht="12.75">
      <c r="A45" s="15" t="s">
        <v>185</v>
      </c>
      <c r="B45" s="15"/>
      <c r="C45" s="15"/>
      <c r="D45" s="56"/>
      <c r="E45" s="20"/>
      <c r="F45" s="15"/>
      <c r="G45" s="15"/>
    </row>
    <row r="46" spans="1:7" s="22" customFormat="1" ht="12.75">
      <c r="A46" s="15" t="s">
        <v>186</v>
      </c>
      <c r="B46" s="15">
        <v>9</v>
      </c>
      <c r="C46" s="15">
        <v>29</v>
      </c>
      <c r="D46" s="56"/>
      <c r="E46" s="20" t="s">
        <v>166</v>
      </c>
      <c r="F46" s="15"/>
      <c r="G46" s="15"/>
    </row>
    <row r="47" spans="1:7" s="22" customFormat="1" ht="12.75">
      <c r="A47" s="15" t="s">
        <v>187</v>
      </c>
      <c r="B47" s="15">
        <v>61</v>
      </c>
      <c r="C47" s="15">
        <v>66</v>
      </c>
      <c r="D47" s="56"/>
      <c r="E47" s="20"/>
      <c r="F47" s="15"/>
      <c r="G47" s="15"/>
    </row>
    <row r="48" spans="1:7" s="22" customFormat="1" ht="12.75">
      <c r="A48" s="17" t="s">
        <v>51</v>
      </c>
      <c r="B48" s="17">
        <f>SUM(B34:B47)</f>
        <v>93</v>
      </c>
      <c r="C48" s="17">
        <f>SUM(C34:C47)</f>
        <v>282</v>
      </c>
      <c r="D48" s="56"/>
      <c r="E48" s="20"/>
      <c r="F48" s="15"/>
      <c r="G48" s="15"/>
    </row>
    <row r="49" spans="1:7" s="22" customFormat="1" ht="12.75">
      <c r="A49" s="17" t="s">
        <v>188</v>
      </c>
      <c r="B49" s="17">
        <f>B22+B32+B48</f>
        <v>16581</v>
      </c>
      <c r="C49" s="17">
        <f>C22+C32+C48</f>
        <v>17504</v>
      </c>
      <c r="D49" s="56"/>
      <c r="E49" s="19" t="s">
        <v>189</v>
      </c>
      <c r="F49" s="26">
        <f>F17+F32</f>
        <v>17042</v>
      </c>
      <c r="G49" s="26">
        <f>G17+G32</f>
        <v>17959</v>
      </c>
    </row>
    <row r="50" spans="1:7" s="22" customFormat="1" ht="12.75">
      <c r="A50" s="17" t="s">
        <v>190</v>
      </c>
      <c r="B50" s="17">
        <f>F49-B49</f>
        <v>461</v>
      </c>
      <c r="C50" s="17">
        <f>G49-C49</f>
        <v>455</v>
      </c>
      <c r="D50" s="56"/>
      <c r="E50" s="19" t="s">
        <v>191</v>
      </c>
      <c r="F50" s="17"/>
      <c r="G50" s="17"/>
    </row>
    <row r="51" spans="1:7" s="22" customFormat="1" ht="12.75">
      <c r="A51" s="17" t="s">
        <v>192</v>
      </c>
      <c r="B51" s="17"/>
      <c r="C51" s="17"/>
      <c r="D51" s="56"/>
      <c r="E51" s="19" t="s">
        <v>193</v>
      </c>
      <c r="F51" s="17"/>
      <c r="G51" s="17">
        <v>2</v>
      </c>
    </row>
    <row r="52" spans="1:7" s="22" customFormat="1" ht="12.75">
      <c r="A52" s="17" t="s">
        <v>194</v>
      </c>
      <c r="B52" s="17">
        <f>B49+B51</f>
        <v>16581</v>
      </c>
      <c r="C52" s="17">
        <f>C49+C51</f>
        <v>17504</v>
      </c>
      <c r="D52" s="56"/>
      <c r="E52" s="19" t="s">
        <v>195</v>
      </c>
      <c r="F52" s="26">
        <f>F49+F51</f>
        <v>17042</v>
      </c>
      <c r="G52" s="26">
        <f>G49+G51</f>
        <v>17961</v>
      </c>
    </row>
    <row r="53" spans="1:7" s="22" customFormat="1" ht="12.75">
      <c r="A53" s="17" t="s">
        <v>196</v>
      </c>
      <c r="B53" s="17">
        <f>F52-B52</f>
        <v>461</v>
      </c>
      <c r="C53" s="17">
        <f>G52-C52</f>
        <v>457</v>
      </c>
      <c r="D53" s="56"/>
      <c r="E53" s="19" t="s">
        <v>197</v>
      </c>
      <c r="F53" s="17"/>
      <c r="G53" s="17"/>
    </row>
    <row r="54" spans="1:7" s="22" customFormat="1" ht="12.75">
      <c r="A54" s="17" t="s">
        <v>198</v>
      </c>
      <c r="B54" s="17"/>
      <c r="C54" s="17"/>
      <c r="D54" s="56"/>
      <c r="E54" s="19"/>
      <c r="F54" s="17"/>
      <c r="G54" s="17"/>
    </row>
    <row r="55" spans="1:7" s="22" customFormat="1" ht="12.75">
      <c r="A55" s="15" t="s">
        <v>199</v>
      </c>
      <c r="B55" s="15"/>
      <c r="C55" s="15"/>
      <c r="D55" s="56"/>
      <c r="E55" s="19"/>
      <c r="F55" s="17"/>
      <c r="G55" s="17"/>
    </row>
    <row r="56" spans="1:7" s="22" customFormat="1" ht="12.75">
      <c r="A56" s="15" t="s">
        <v>200</v>
      </c>
      <c r="B56" s="15"/>
      <c r="C56" s="15"/>
      <c r="D56" s="56"/>
      <c r="E56" s="19"/>
      <c r="F56" s="17"/>
      <c r="G56" s="17"/>
    </row>
    <row r="57" spans="1:7" s="22" customFormat="1" ht="12.75">
      <c r="A57" s="17" t="s">
        <v>201</v>
      </c>
      <c r="B57" s="17">
        <f>B53-B54</f>
        <v>461</v>
      </c>
      <c r="C57" s="17">
        <f>C53-C54</f>
        <v>457</v>
      </c>
      <c r="D57" s="56"/>
      <c r="E57" s="19" t="s">
        <v>202</v>
      </c>
      <c r="F57" s="17"/>
      <c r="G57" s="17"/>
    </row>
    <row r="58" spans="1:7" s="22" customFormat="1" ht="12.75">
      <c r="A58" s="61" t="s">
        <v>203</v>
      </c>
      <c r="B58" s="61"/>
      <c r="C58" s="61"/>
      <c r="D58" s="56"/>
      <c r="E58" s="32"/>
      <c r="F58" s="26"/>
      <c r="G58" s="26"/>
    </row>
    <row r="59" spans="1:7" s="22" customFormat="1" ht="12.75">
      <c r="A59" s="61" t="s">
        <v>204</v>
      </c>
      <c r="B59" s="61"/>
      <c r="C59" s="61"/>
      <c r="D59" s="56"/>
      <c r="E59" s="32"/>
      <c r="F59" s="26"/>
      <c r="G59" s="26"/>
    </row>
    <row r="60" spans="1:7" s="22" customFormat="1" ht="12.75">
      <c r="A60" s="26" t="s">
        <v>205</v>
      </c>
      <c r="B60" s="26">
        <f>B52+B54+B57</f>
        <v>17042</v>
      </c>
      <c r="C60" s="26">
        <f>C52+C54+C57</f>
        <v>17961</v>
      </c>
      <c r="D60" s="56"/>
      <c r="E60" s="32" t="s">
        <v>206</v>
      </c>
      <c r="F60" s="26">
        <f>F52+F57</f>
        <v>17042</v>
      </c>
      <c r="G60" s="26">
        <f>G52+G57</f>
        <v>17961</v>
      </c>
    </row>
    <row r="61" spans="1:7" s="22" customFormat="1" ht="12.75">
      <c r="A61" s="33"/>
      <c r="B61" s="33"/>
      <c r="C61" s="33"/>
      <c r="D61"/>
      <c r="E61" s="62"/>
      <c r="F61" s="62"/>
      <c r="G61" s="62"/>
    </row>
    <row r="62" s="22" customFormat="1" ht="12.75"/>
    <row r="63" spans="5:7" s="22" customFormat="1" ht="12.75">
      <c r="E63" s="36"/>
      <c r="F63" s="36"/>
      <c r="G63" s="36"/>
    </row>
    <row r="64" spans="6:7" s="22" customFormat="1" ht="12.75">
      <c r="F64" s="36"/>
      <c r="G64" s="36"/>
    </row>
    <row r="65" spans="1:5" s="22" customFormat="1" ht="12.75">
      <c r="A65" s="36" t="s">
        <v>586</v>
      </c>
      <c r="E65" s="36" t="s">
        <v>562</v>
      </c>
    </row>
    <row r="66" spans="5:7" s="22" customFormat="1" ht="12.75">
      <c r="E66" s="144" t="s">
        <v>559</v>
      </c>
      <c r="F66" s="144"/>
      <c r="G66" s="144"/>
    </row>
    <row r="67" spans="5:6" s="22" customFormat="1" ht="19.5" customHeight="1">
      <c r="E67" s="36" t="s">
        <v>575</v>
      </c>
      <c r="F67" s="36"/>
    </row>
    <row r="68" ht="12.75">
      <c r="F68" s="38" t="s">
        <v>558</v>
      </c>
    </row>
  </sheetData>
  <sheetProtection selectLockedCells="1" selectUnlockedCells="1"/>
  <mergeCells count="3">
    <mergeCell ref="A5:G5"/>
    <mergeCell ref="A4:G4"/>
    <mergeCell ref="E66:G66"/>
  </mergeCells>
  <printOptions/>
  <pageMargins left="0.74" right="0.43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4" sqref="A4:G4"/>
    </sheetView>
  </sheetViews>
  <sheetFormatPr defaultColWidth="9.33203125" defaultRowHeight="12.75"/>
  <cols>
    <col min="1" max="1" width="26" style="0" customWidth="1"/>
    <col min="3" max="3" width="10" style="0" customWidth="1"/>
    <col min="4" max="4" width="24.33203125" style="0" customWidth="1"/>
    <col min="5" max="5" width="17" style="0" customWidth="1"/>
    <col min="6" max="6" width="10.16015625" style="0" customWidth="1"/>
    <col min="7" max="7" width="8.16015625" style="0" customWidth="1"/>
    <col min="8" max="8" width="8.5" style="0" customWidth="1"/>
    <col min="9" max="9" width="7" style="0" customWidth="1"/>
    <col min="10" max="10" width="10.16015625" style="0" customWidth="1"/>
    <col min="11" max="11" width="17.16015625" style="0" customWidth="1"/>
    <col min="12" max="12" width="8.33203125" style="0" customWidth="1"/>
  </cols>
  <sheetData>
    <row r="1" spans="11:12" ht="12.75">
      <c r="K1" s="39" t="s">
        <v>129</v>
      </c>
      <c r="L1" s="39"/>
    </row>
    <row r="2" spans="11:12" ht="12.75">
      <c r="K2" s="39" t="s">
        <v>130</v>
      </c>
      <c r="L2" s="39"/>
    </row>
    <row r="3" spans="10:12" ht="12.75">
      <c r="J3" s="38"/>
      <c r="K3" s="35" t="s">
        <v>207</v>
      </c>
      <c r="L3" s="35"/>
    </row>
    <row r="4" spans="1:11" ht="15.75">
      <c r="A4" s="146" t="s">
        <v>561</v>
      </c>
      <c r="B4" s="146"/>
      <c r="C4" s="146"/>
      <c r="D4" s="146"/>
      <c r="E4" s="146"/>
      <c r="F4" s="146"/>
      <c r="G4" s="146"/>
      <c r="I4" s="63" t="s">
        <v>208</v>
      </c>
      <c r="K4" s="89">
        <v>822105378</v>
      </c>
    </row>
    <row r="5" spans="1:12" ht="12.75">
      <c r="A5" s="151" t="s">
        <v>588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ht="12.75">
      <c r="E6" s="38"/>
    </row>
    <row r="8" spans="1:12" ht="12.75">
      <c r="A8" s="10" t="s">
        <v>209</v>
      </c>
      <c r="B8" s="8" t="s">
        <v>210</v>
      </c>
      <c r="C8" s="64"/>
      <c r="D8" s="64"/>
      <c r="E8" s="65" t="s">
        <v>211</v>
      </c>
      <c r="F8" s="64"/>
      <c r="G8" s="64"/>
      <c r="H8" s="7" t="s">
        <v>212</v>
      </c>
      <c r="I8" s="66"/>
      <c r="J8" s="67"/>
      <c r="K8" s="8" t="s">
        <v>213</v>
      </c>
      <c r="L8" s="8" t="s">
        <v>214</v>
      </c>
    </row>
    <row r="9" spans="1:12" ht="12.75">
      <c r="A9" s="68"/>
      <c r="B9" s="11" t="s">
        <v>215</v>
      </c>
      <c r="C9" s="69" t="s">
        <v>216</v>
      </c>
      <c r="D9" s="70" t="s">
        <v>217</v>
      </c>
      <c r="E9" s="71"/>
      <c r="F9" s="70" t="s">
        <v>218</v>
      </c>
      <c r="G9" s="71"/>
      <c r="H9" s="7" t="s">
        <v>219</v>
      </c>
      <c r="I9" s="72"/>
      <c r="J9" s="73" t="s">
        <v>220</v>
      </c>
      <c r="K9" s="73" t="s">
        <v>221</v>
      </c>
      <c r="L9" s="11" t="s">
        <v>222</v>
      </c>
    </row>
    <row r="10" spans="1:12" ht="12.75">
      <c r="A10" s="12"/>
      <c r="B10" s="12"/>
      <c r="C10" s="69" t="s">
        <v>223</v>
      </c>
      <c r="D10" s="73" t="s">
        <v>224</v>
      </c>
      <c r="E10" s="73" t="s">
        <v>225</v>
      </c>
      <c r="F10" s="73" t="s">
        <v>226</v>
      </c>
      <c r="G10" s="73" t="s">
        <v>227</v>
      </c>
      <c r="H10" s="73" t="s">
        <v>228</v>
      </c>
      <c r="I10" s="73" t="s">
        <v>229</v>
      </c>
      <c r="J10" s="73" t="s">
        <v>230</v>
      </c>
      <c r="K10" s="73" t="s">
        <v>231</v>
      </c>
      <c r="L10" s="50" t="s">
        <v>232</v>
      </c>
    </row>
    <row r="11" spans="1:12" ht="12.75">
      <c r="A11" s="17" t="s">
        <v>233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  <c r="L11" s="15"/>
    </row>
    <row r="12" spans="1:12" ht="12.75">
      <c r="A12" s="17" t="s">
        <v>234</v>
      </c>
      <c r="B12" s="17">
        <v>942</v>
      </c>
      <c r="C12" s="17"/>
      <c r="D12" s="17">
        <v>3780</v>
      </c>
      <c r="E12" s="17"/>
      <c r="F12" s="17">
        <v>2184</v>
      </c>
      <c r="G12" s="17">
        <v>16264</v>
      </c>
      <c r="H12" s="17">
        <v>1680</v>
      </c>
      <c r="I12" s="17"/>
      <c r="J12" s="17"/>
      <c r="K12" s="21">
        <f>B12+D12+F12+G12+H12</f>
        <v>24850</v>
      </c>
      <c r="L12" s="17"/>
    </row>
    <row r="13" spans="1:12" ht="12.75">
      <c r="A13" s="15" t="s">
        <v>235</v>
      </c>
      <c r="B13" s="17"/>
      <c r="C13" s="17"/>
      <c r="D13" s="17"/>
      <c r="E13" s="17"/>
      <c r="F13" s="17"/>
      <c r="G13" s="17"/>
      <c r="H13" s="17"/>
      <c r="I13" s="17"/>
      <c r="J13" s="17"/>
      <c r="K13" s="21"/>
      <c r="L13" s="17"/>
    </row>
    <row r="14" spans="1:12" ht="12.75">
      <c r="A14" s="15" t="s">
        <v>236</v>
      </c>
      <c r="B14" s="17"/>
      <c r="C14" s="17"/>
      <c r="D14" s="17"/>
      <c r="E14" s="17"/>
      <c r="F14" s="17"/>
      <c r="G14" s="17"/>
      <c r="H14" s="17"/>
      <c r="I14" s="17"/>
      <c r="J14" s="17"/>
      <c r="K14" s="21"/>
      <c r="L14" s="17"/>
    </row>
    <row r="15" spans="1:12" ht="12.75">
      <c r="A15" s="15" t="s">
        <v>237</v>
      </c>
      <c r="B15" s="17"/>
      <c r="C15" s="17"/>
      <c r="D15" s="17"/>
      <c r="E15" s="17"/>
      <c r="F15" s="17"/>
      <c r="G15" s="17"/>
      <c r="H15" s="17"/>
      <c r="I15" s="17"/>
      <c r="J15" s="17"/>
      <c r="K15" s="21"/>
      <c r="L15" s="17"/>
    </row>
    <row r="16" spans="1:12" ht="12.75">
      <c r="A16" s="15" t="s">
        <v>238</v>
      </c>
      <c r="B16" s="17"/>
      <c r="C16" s="17"/>
      <c r="D16" s="17"/>
      <c r="E16" s="17"/>
      <c r="F16" s="17"/>
      <c r="G16" s="74"/>
      <c r="H16" s="17"/>
      <c r="I16" s="17"/>
      <c r="J16" s="17"/>
      <c r="K16" s="74"/>
      <c r="L16" s="17"/>
    </row>
    <row r="17" spans="1:12" ht="12.75">
      <c r="A17" s="15" t="s">
        <v>239</v>
      </c>
      <c r="B17" s="17"/>
      <c r="C17" s="17"/>
      <c r="D17" s="17"/>
      <c r="E17" s="17"/>
      <c r="F17" s="17"/>
      <c r="G17" s="17"/>
      <c r="H17" s="17"/>
      <c r="I17" s="17"/>
      <c r="J17" s="17"/>
      <c r="K17" s="21"/>
      <c r="L17" s="17"/>
    </row>
    <row r="18" spans="1:12" ht="12.75">
      <c r="A18" s="15" t="s">
        <v>240</v>
      </c>
      <c r="B18" s="17"/>
      <c r="C18" s="17"/>
      <c r="D18" s="17"/>
      <c r="E18" s="17"/>
      <c r="F18" s="17"/>
      <c r="G18" s="17"/>
      <c r="H18" s="17">
        <v>461</v>
      </c>
      <c r="I18" s="17"/>
      <c r="J18" s="17"/>
      <c r="K18" s="21">
        <f>B18+D18+F18+G18+H18</f>
        <v>461</v>
      </c>
      <c r="L18" s="17"/>
    </row>
    <row r="19" spans="1:12" ht="12.75">
      <c r="A19" s="15" t="s">
        <v>241</v>
      </c>
      <c r="B19" s="17"/>
      <c r="C19" s="17"/>
      <c r="D19" s="17"/>
      <c r="E19" s="17"/>
      <c r="F19" s="17"/>
      <c r="G19" s="17"/>
      <c r="H19" s="17"/>
      <c r="I19" s="17"/>
      <c r="J19" s="17"/>
      <c r="K19" s="21"/>
      <c r="L19" s="17"/>
    </row>
    <row r="20" spans="1:12" ht="12.75">
      <c r="A20" s="15" t="s">
        <v>242</v>
      </c>
      <c r="B20" s="17"/>
      <c r="C20" s="17"/>
      <c r="D20" s="17"/>
      <c r="E20" s="17"/>
      <c r="F20" s="26"/>
      <c r="G20" s="26">
        <v>340</v>
      </c>
      <c r="H20" s="132" t="s">
        <v>584</v>
      </c>
      <c r="I20" s="26"/>
      <c r="J20" s="17"/>
      <c r="K20" s="21">
        <f>B20+D20+F20+G20+H20</f>
        <v>0</v>
      </c>
      <c r="L20" s="17"/>
    </row>
    <row r="21" spans="1:12" ht="12.75">
      <c r="A21" s="15" t="s">
        <v>243</v>
      </c>
      <c r="B21" s="17"/>
      <c r="C21" s="17"/>
      <c r="D21" s="17"/>
      <c r="E21" s="21"/>
      <c r="F21" s="133"/>
      <c r="G21" s="134"/>
      <c r="H21" s="133"/>
      <c r="I21" s="134"/>
      <c r="J21" s="19"/>
      <c r="K21" s="75"/>
      <c r="L21" s="17"/>
    </row>
    <row r="22" spans="1:12" ht="19.5" customHeight="1">
      <c r="A22" s="15" t="s">
        <v>244</v>
      </c>
      <c r="B22" s="17"/>
      <c r="C22" s="17"/>
      <c r="D22" s="17"/>
      <c r="E22" s="21"/>
      <c r="F22" s="134"/>
      <c r="G22" s="134"/>
      <c r="H22" s="133"/>
      <c r="I22" s="134"/>
      <c r="J22" s="19"/>
      <c r="K22" s="21"/>
      <c r="L22" s="17"/>
    </row>
    <row r="23" spans="1:12" ht="10.5" customHeight="1">
      <c r="A23" s="15" t="s">
        <v>245</v>
      </c>
      <c r="B23" s="17"/>
      <c r="C23" s="17"/>
      <c r="D23" s="17"/>
      <c r="E23" s="17"/>
      <c r="F23" s="85"/>
      <c r="G23" s="85"/>
      <c r="H23" s="85"/>
      <c r="I23" s="85"/>
      <c r="J23" s="17"/>
      <c r="K23" s="21"/>
      <c r="L23" s="17"/>
    </row>
    <row r="24" spans="1:12" ht="11.25" customHeight="1">
      <c r="A24" s="15" t="s">
        <v>246</v>
      </c>
      <c r="B24" s="17"/>
      <c r="C24" s="17"/>
      <c r="D24" s="17"/>
      <c r="E24" s="17"/>
      <c r="F24" s="17"/>
      <c r="G24" s="17"/>
      <c r="H24" s="17"/>
      <c r="I24" s="17"/>
      <c r="J24" s="17"/>
      <c r="K24" s="21"/>
      <c r="L24" s="17"/>
    </row>
    <row r="25" spans="1:12" ht="12" customHeight="1">
      <c r="A25" s="15" t="s">
        <v>247</v>
      </c>
      <c r="B25" s="17"/>
      <c r="C25" s="17"/>
      <c r="D25" s="17"/>
      <c r="E25" s="17"/>
      <c r="F25" s="17"/>
      <c r="G25" s="17"/>
      <c r="H25" s="17"/>
      <c r="I25" s="17"/>
      <c r="J25" s="17"/>
      <c r="K25" s="21"/>
      <c r="L25" s="17"/>
    </row>
    <row r="26" spans="1:12" ht="12.75">
      <c r="A26" s="15" t="s">
        <v>154</v>
      </c>
      <c r="B26" s="17"/>
      <c r="C26" s="17"/>
      <c r="D26" s="17"/>
      <c r="E26" s="17"/>
      <c r="F26" s="17"/>
      <c r="G26" s="17"/>
      <c r="H26" s="17"/>
      <c r="I26" s="17"/>
      <c r="J26" s="17"/>
      <c r="K26" s="21"/>
      <c r="L26" s="17"/>
    </row>
    <row r="27" spans="1:12" ht="12.75">
      <c r="A27" s="15" t="s">
        <v>248</v>
      </c>
      <c r="B27" s="17"/>
      <c r="C27" s="17"/>
      <c r="D27" s="17"/>
      <c r="E27" s="17"/>
      <c r="F27" s="17"/>
      <c r="G27" s="17"/>
      <c r="H27" s="17"/>
      <c r="I27" s="17"/>
      <c r="J27" s="17"/>
      <c r="K27" s="21"/>
      <c r="L27" s="17"/>
    </row>
    <row r="28" spans="1:12" ht="12.75">
      <c r="A28" s="15" t="s">
        <v>249</v>
      </c>
      <c r="B28" s="17"/>
      <c r="C28" s="17"/>
      <c r="D28" s="17"/>
      <c r="E28" s="17"/>
      <c r="F28" s="17"/>
      <c r="G28" s="17"/>
      <c r="H28" s="17"/>
      <c r="I28" s="17"/>
      <c r="J28" s="17"/>
      <c r="K28" s="21"/>
      <c r="L28" s="17"/>
    </row>
    <row r="29" spans="1:12" ht="11.25" customHeight="1">
      <c r="A29" s="15" t="s">
        <v>250</v>
      </c>
      <c r="B29" s="17"/>
      <c r="C29" s="17"/>
      <c r="D29" s="17"/>
      <c r="E29" s="17"/>
      <c r="F29" s="17"/>
      <c r="G29" s="17"/>
      <c r="H29" s="17"/>
      <c r="I29" s="17"/>
      <c r="J29" s="17"/>
      <c r="K29" s="21"/>
      <c r="L29" s="17"/>
    </row>
    <row r="30" spans="1:12" ht="10.5" customHeight="1">
      <c r="A30" s="15" t="s">
        <v>251</v>
      </c>
      <c r="B30" s="17"/>
      <c r="C30" s="17"/>
      <c r="D30" s="17"/>
      <c r="E30" s="17"/>
      <c r="F30" s="17"/>
      <c r="G30" s="17"/>
      <c r="H30" s="17"/>
      <c r="I30" s="17"/>
      <c r="J30" s="17"/>
      <c r="K30" s="21"/>
      <c r="L30" s="17"/>
    </row>
    <row r="31" spans="1:12" ht="12" customHeight="1">
      <c r="A31" s="15" t="s">
        <v>252</v>
      </c>
      <c r="B31" s="17"/>
      <c r="C31" s="17"/>
      <c r="D31" s="17"/>
      <c r="E31" s="17"/>
      <c r="F31" s="17"/>
      <c r="G31" s="17"/>
      <c r="H31" s="17"/>
      <c r="I31" s="17"/>
      <c r="J31" s="17"/>
      <c r="K31" s="21"/>
      <c r="L31" s="17"/>
    </row>
    <row r="32" spans="1:12" ht="9.75" customHeight="1">
      <c r="A32" s="15" t="s">
        <v>253</v>
      </c>
      <c r="B32" s="17"/>
      <c r="C32" s="17"/>
      <c r="D32" s="17"/>
      <c r="E32" s="17"/>
      <c r="F32" s="17"/>
      <c r="G32" s="17"/>
      <c r="H32" s="17"/>
      <c r="I32" s="17"/>
      <c r="J32" s="17"/>
      <c r="K32" s="21"/>
      <c r="L32" s="17"/>
    </row>
    <row r="33" spans="1:12" ht="9.75" customHeight="1">
      <c r="A33" s="15" t="s">
        <v>249</v>
      </c>
      <c r="B33" s="17"/>
      <c r="C33" s="17"/>
      <c r="D33" s="17"/>
      <c r="E33" s="17"/>
      <c r="F33" s="17"/>
      <c r="G33" s="17"/>
      <c r="H33" s="17"/>
      <c r="I33" s="17"/>
      <c r="J33" s="17"/>
      <c r="K33" s="21"/>
      <c r="L33" s="17"/>
    </row>
    <row r="34" spans="1:12" ht="12.75">
      <c r="A34" s="15" t="s">
        <v>254</v>
      </c>
      <c r="B34" s="17"/>
      <c r="C34" s="17"/>
      <c r="D34" s="17"/>
      <c r="E34" s="17"/>
      <c r="F34" s="17"/>
      <c r="G34" s="17"/>
      <c r="H34" s="17"/>
      <c r="I34" s="17"/>
      <c r="J34" s="17"/>
      <c r="K34" s="21"/>
      <c r="L34" s="17"/>
    </row>
    <row r="35" spans="1:12" ht="12.75">
      <c r="A35" s="15" t="s">
        <v>255</v>
      </c>
      <c r="B35" s="17"/>
      <c r="C35" s="17"/>
      <c r="D35" s="17"/>
      <c r="E35" s="17"/>
      <c r="F35" s="17"/>
      <c r="G35" s="17"/>
      <c r="H35" s="17"/>
      <c r="I35" s="17"/>
      <c r="J35" s="17"/>
      <c r="K35" s="21"/>
      <c r="L35" s="17"/>
    </row>
    <row r="36" spans="1:12" ht="11.25" customHeight="1">
      <c r="A36" s="15" t="s">
        <v>256</v>
      </c>
      <c r="B36" s="17"/>
      <c r="C36" s="17"/>
      <c r="D36" s="17"/>
      <c r="E36" s="17"/>
      <c r="F36" s="17"/>
      <c r="G36" s="17"/>
      <c r="H36" s="17"/>
      <c r="I36" s="17"/>
      <c r="J36" s="17"/>
      <c r="K36" s="21"/>
      <c r="L36" s="17"/>
    </row>
    <row r="37" spans="1:12" ht="12.75">
      <c r="A37" s="22"/>
      <c r="B37" s="36"/>
      <c r="C37" s="36"/>
      <c r="D37" s="36"/>
      <c r="E37" s="36"/>
      <c r="F37" s="36"/>
      <c r="G37" s="36"/>
      <c r="H37" s="36"/>
      <c r="I37" s="36"/>
      <c r="J37" s="36"/>
      <c r="K37" s="76" t="s">
        <v>182</v>
      </c>
      <c r="L37" s="76"/>
    </row>
    <row r="38" spans="1:12" ht="12.7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9" t="s">
        <v>130</v>
      </c>
      <c r="L38" s="76"/>
    </row>
    <row r="39" spans="1:12" ht="12.75">
      <c r="A39" s="50" t="s">
        <v>209</v>
      </c>
      <c r="B39" s="11" t="s">
        <v>210</v>
      </c>
      <c r="C39" s="80"/>
      <c r="D39" s="80"/>
      <c r="E39" s="81" t="s">
        <v>211</v>
      </c>
      <c r="F39" s="80"/>
      <c r="G39" s="80"/>
      <c r="H39" s="82" t="s">
        <v>212</v>
      </c>
      <c r="I39" s="83"/>
      <c r="J39" s="53"/>
      <c r="K39" s="49" t="s">
        <v>213</v>
      </c>
      <c r="L39" s="8" t="s">
        <v>214</v>
      </c>
    </row>
    <row r="40" spans="1:12" ht="12.75">
      <c r="A40" s="68"/>
      <c r="B40" s="11" t="s">
        <v>215</v>
      </c>
      <c r="C40" s="69" t="s">
        <v>216</v>
      </c>
      <c r="D40" s="70" t="s">
        <v>217</v>
      </c>
      <c r="E40" s="71"/>
      <c r="F40" s="70" t="s">
        <v>218</v>
      </c>
      <c r="G40" s="71"/>
      <c r="H40" s="7" t="s">
        <v>219</v>
      </c>
      <c r="I40" s="72"/>
      <c r="J40" s="73" t="s">
        <v>220</v>
      </c>
      <c r="K40" s="84" t="s">
        <v>221</v>
      </c>
      <c r="L40" s="11" t="s">
        <v>222</v>
      </c>
    </row>
    <row r="41" spans="1:12" ht="12.75">
      <c r="A41" s="12"/>
      <c r="B41" s="12"/>
      <c r="C41" s="69" t="s">
        <v>223</v>
      </c>
      <c r="D41" s="73" t="s">
        <v>224</v>
      </c>
      <c r="E41" s="73" t="s">
        <v>225</v>
      </c>
      <c r="F41" s="73" t="s">
        <v>226</v>
      </c>
      <c r="G41" s="73" t="s">
        <v>227</v>
      </c>
      <c r="H41" s="73" t="s">
        <v>228</v>
      </c>
      <c r="I41" s="73" t="s">
        <v>229</v>
      </c>
      <c r="J41" s="73" t="s">
        <v>230</v>
      </c>
      <c r="K41" s="84" t="s">
        <v>231</v>
      </c>
      <c r="L41" s="50" t="s">
        <v>232</v>
      </c>
    </row>
    <row r="42" spans="1:12" ht="12.75">
      <c r="A42" s="15" t="s">
        <v>257</v>
      </c>
      <c r="B42" s="17"/>
      <c r="C42" s="17"/>
      <c r="D42" s="17"/>
      <c r="E42" s="17"/>
      <c r="F42" s="17"/>
      <c r="G42" s="17"/>
      <c r="H42" s="17"/>
      <c r="I42" s="17"/>
      <c r="J42" s="17"/>
      <c r="K42" s="21"/>
      <c r="L42" s="85"/>
    </row>
    <row r="43" spans="1:12" ht="12.75">
      <c r="A43" s="15" t="s">
        <v>258</v>
      </c>
      <c r="B43" s="17"/>
      <c r="C43" s="17"/>
      <c r="D43" s="17"/>
      <c r="E43" s="17"/>
      <c r="F43" s="17"/>
      <c r="G43" s="86"/>
      <c r="H43" s="143">
        <v>-1</v>
      </c>
      <c r="I43" s="17"/>
      <c r="J43" s="17"/>
      <c r="K43" s="21">
        <f>B43+D43+F43+G43+H43</f>
        <v>-1</v>
      </c>
      <c r="L43" s="17"/>
    </row>
    <row r="44" spans="1:12" ht="12.75">
      <c r="A44" s="17" t="s">
        <v>259</v>
      </c>
      <c r="B44" s="17"/>
      <c r="C44" s="17"/>
      <c r="D44" s="17"/>
      <c r="E44" s="17"/>
      <c r="F44" s="17"/>
      <c r="G44" s="17"/>
      <c r="H44" s="17"/>
      <c r="I44" s="17"/>
      <c r="J44" s="17"/>
      <c r="K44" s="21"/>
      <c r="L44" s="17"/>
    </row>
    <row r="45" spans="1:12" ht="12.75">
      <c r="A45" s="17" t="s">
        <v>234</v>
      </c>
      <c r="B45" s="17">
        <v>942</v>
      </c>
      <c r="C45" s="17"/>
      <c r="D45" s="17">
        <v>3780</v>
      </c>
      <c r="E45" s="17"/>
      <c r="F45" s="17">
        <v>2184</v>
      </c>
      <c r="G45" s="17">
        <f>G12+G14+G18+G20+G22+G25+G31+G36</f>
        <v>16604</v>
      </c>
      <c r="H45" s="142">
        <f>H12+H14+H18+H20+H22+H25+H31+H36+H43</f>
        <v>1800</v>
      </c>
      <c r="I45" s="17"/>
      <c r="J45" s="17"/>
      <c r="K45" s="21">
        <f>SUM(B45:I45)</f>
        <v>25310</v>
      </c>
      <c r="L45" s="17"/>
    </row>
    <row r="46" spans="1:12" ht="12.75">
      <c r="A46" s="15" t="s">
        <v>260</v>
      </c>
      <c r="B46" s="17"/>
      <c r="C46" s="17"/>
      <c r="D46" s="17"/>
      <c r="E46" s="17"/>
      <c r="F46" s="17"/>
      <c r="G46" s="17"/>
      <c r="H46" s="17"/>
      <c r="I46" s="17"/>
      <c r="J46" s="17"/>
      <c r="K46" s="21"/>
      <c r="L46" s="17"/>
    </row>
    <row r="47" spans="1:12" ht="12.75">
      <c r="A47" s="15" t="s">
        <v>261</v>
      </c>
      <c r="B47" s="17"/>
      <c r="C47" s="17"/>
      <c r="D47" s="17"/>
      <c r="E47" s="17"/>
      <c r="F47" s="17"/>
      <c r="G47" s="17"/>
      <c r="H47" s="17"/>
      <c r="I47" s="17"/>
      <c r="J47" s="17"/>
      <c r="K47" s="21"/>
      <c r="L47" s="17"/>
    </row>
    <row r="48" spans="1:12" ht="12.75">
      <c r="A48" s="15" t="s">
        <v>262</v>
      </c>
      <c r="B48" s="17"/>
      <c r="C48" s="17"/>
      <c r="D48" s="17"/>
      <c r="E48" s="17"/>
      <c r="F48" s="17"/>
      <c r="G48" s="17"/>
      <c r="H48" s="17"/>
      <c r="I48" s="17"/>
      <c r="J48" s="17"/>
      <c r="K48" s="21"/>
      <c r="L48" s="17"/>
    </row>
    <row r="49" spans="1:12" ht="12.75">
      <c r="A49" s="15" t="s">
        <v>263</v>
      </c>
      <c r="B49" s="17"/>
      <c r="C49" s="17"/>
      <c r="D49" s="17"/>
      <c r="E49" s="17"/>
      <c r="F49" s="17"/>
      <c r="G49" s="17"/>
      <c r="H49" s="17"/>
      <c r="I49" s="17"/>
      <c r="J49" s="17"/>
      <c r="K49" s="21"/>
      <c r="L49" s="17"/>
    </row>
    <row r="50" spans="1:12" ht="12.75">
      <c r="A50" s="15" t="s">
        <v>264</v>
      </c>
      <c r="B50" s="17"/>
      <c r="C50" s="17"/>
      <c r="D50" s="17"/>
      <c r="E50" s="17"/>
      <c r="F50" s="17"/>
      <c r="G50" s="17"/>
      <c r="H50" s="17"/>
      <c r="I50" s="17"/>
      <c r="J50" s="17"/>
      <c r="K50" s="21"/>
      <c r="L50" s="17"/>
    </row>
    <row r="51" spans="1:12" ht="12.75">
      <c r="A51" s="15" t="s">
        <v>265</v>
      </c>
      <c r="B51" s="17"/>
      <c r="C51" s="17"/>
      <c r="D51" s="17"/>
      <c r="E51" s="17"/>
      <c r="F51" s="17"/>
      <c r="G51" s="17"/>
      <c r="H51" s="17"/>
      <c r="I51" s="17"/>
      <c r="J51" s="17"/>
      <c r="K51" s="21"/>
      <c r="L51" s="17"/>
    </row>
    <row r="52" spans="1:12" ht="12.75">
      <c r="A52" s="15" t="s">
        <v>266</v>
      </c>
      <c r="B52" s="17"/>
      <c r="C52" s="17"/>
      <c r="D52" s="17"/>
      <c r="E52" s="17"/>
      <c r="F52" s="17"/>
      <c r="G52" s="17"/>
      <c r="H52" s="17"/>
      <c r="I52" s="17"/>
      <c r="J52" s="17"/>
      <c r="K52" s="21"/>
      <c r="L52" s="17"/>
    </row>
    <row r="53" spans="1:12" ht="12.75">
      <c r="A53" s="15" t="s">
        <v>267</v>
      </c>
      <c r="B53" s="17"/>
      <c r="C53" s="17"/>
      <c r="D53" s="17"/>
      <c r="E53" s="17"/>
      <c r="F53" s="17"/>
      <c r="G53" s="17"/>
      <c r="H53" s="17"/>
      <c r="I53" s="17"/>
      <c r="J53" s="17"/>
      <c r="K53" s="21"/>
      <c r="L53" s="17"/>
    </row>
    <row r="54" spans="1:12" ht="12.75">
      <c r="A54" s="17" t="s">
        <v>268</v>
      </c>
      <c r="B54" s="17"/>
      <c r="C54" s="17"/>
      <c r="D54" s="17"/>
      <c r="E54" s="17"/>
      <c r="F54" s="17"/>
      <c r="G54" s="17"/>
      <c r="H54" s="17"/>
      <c r="I54" s="17"/>
      <c r="J54" s="17"/>
      <c r="K54" s="21"/>
      <c r="L54" s="17"/>
    </row>
    <row r="55" spans="1:12" ht="12.75">
      <c r="A55" s="17" t="s">
        <v>269</v>
      </c>
      <c r="B55" s="17"/>
      <c r="C55" s="17"/>
      <c r="D55" s="17"/>
      <c r="E55" s="17"/>
      <c r="F55" s="17"/>
      <c r="G55" s="17"/>
      <c r="H55" s="17"/>
      <c r="I55" s="17"/>
      <c r="J55" s="17"/>
      <c r="K55" s="21"/>
      <c r="L55" s="17"/>
    </row>
    <row r="56" spans="1:12" ht="12.75">
      <c r="A56" s="17" t="s">
        <v>234</v>
      </c>
      <c r="B56" s="17">
        <v>942</v>
      </c>
      <c r="C56" s="17"/>
      <c r="D56" s="17">
        <v>3780</v>
      </c>
      <c r="E56" s="17">
        <f>+E47</f>
        <v>0</v>
      </c>
      <c r="F56" s="17">
        <v>2184</v>
      </c>
      <c r="G56" s="17">
        <f>G45+G49+G53</f>
        <v>16604</v>
      </c>
      <c r="H56" s="17">
        <f>H45+H49+H53</f>
        <v>1800</v>
      </c>
      <c r="I56" s="17"/>
      <c r="J56" s="21">
        <f>+J47</f>
        <v>0</v>
      </c>
      <c r="K56" s="17">
        <f>SUM(B56:J56)</f>
        <v>25310</v>
      </c>
      <c r="L56" s="17"/>
    </row>
    <row r="58" spans="10:12" ht="12.75">
      <c r="J58" s="38"/>
      <c r="K58" s="38"/>
      <c r="L58" s="38"/>
    </row>
    <row r="59" spans="9:12" ht="12.75">
      <c r="I59" s="38"/>
      <c r="J59" s="87"/>
      <c r="K59" s="36"/>
      <c r="L59" s="88"/>
    </row>
    <row r="60" spans="9:12" ht="12.75">
      <c r="I60" s="38"/>
      <c r="J60" s="38"/>
      <c r="K60" s="38"/>
      <c r="L60" s="38"/>
    </row>
    <row r="61" spans="1:12" ht="12.75">
      <c r="A61" s="136" t="s">
        <v>589</v>
      </c>
      <c r="E61" t="s">
        <v>127</v>
      </c>
      <c r="G61" s="153" t="s">
        <v>563</v>
      </c>
      <c r="H61" s="153"/>
      <c r="I61" s="153"/>
      <c r="J61" s="153"/>
      <c r="K61" s="153"/>
      <c r="L61" s="153"/>
    </row>
    <row r="62" spans="9:12" ht="15.75" customHeight="1">
      <c r="I62" s="38"/>
      <c r="J62" s="152" t="s">
        <v>559</v>
      </c>
      <c r="K62" s="152"/>
      <c r="L62" s="152"/>
    </row>
    <row r="63" spans="5:12" ht="18.75" customHeight="1">
      <c r="E63" t="s">
        <v>128</v>
      </c>
      <c r="G63" t="s">
        <v>128</v>
      </c>
      <c r="H63" s="150" t="s">
        <v>577</v>
      </c>
      <c r="I63" s="150"/>
      <c r="J63" s="150"/>
      <c r="K63" s="150"/>
      <c r="L63" s="150"/>
    </row>
    <row r="64" ht="16.5" customHeight="1">
      <c r="J64" s="38" t="s">
        <v>558</v>
      </c>
    </row>
  </sheetData>
  <sheetProtection selectLockedCells="1" selectUnlockedCells="1"/>
  <mergeCells count="5">
    <mergeCell ref="A5:L5"/>
    <mergeCell ref="A4:G4"/>
    <mergeCell ref="J62:L62"/>
    <mergeCell ref="H63:L63"/>
    <mergeCell ref="G61:L61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r:id="rId1"/>
  <ignoredErrors>
    <ignoredError sqref="H20" numberStoredAsText="1"/>
    <ignoredError sqref="H56 K5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3" sqref="A3:E3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39" t="s">
        <v>129</v>
      </c>
    </row>
    <row r="2" ht="12.75">
      <c r="H2" s="39" t="s">
        <v>130</v>
      </c>
    </row>
    <row r="3" spans="1:8" ht="15.75">
      <c r="A3" s="146" t="s">
        <v>565</v>
      </c>
      <c r="B3" s="146"/>
      <c r="C3" s="146"/>
      <c r="D3" s="146"/>
      <c r="E3" s="146"/>
      <c r="F3" s="144" t="s">
        <v>564</v>
      </c>
      <c r="G3" s="144"/>
      <c r="H3" s="144"/>
    </row>
    <row r="4" spans="1:8" ht="12.75">
      <c r="A4" s="150" t="s">
        <v>590</v>
      </c>
      <c r="B4" s="150"/>
      <c r="C4" s="150"/>
      <c r="D4" s="150"/>
      <c r="E4" s="150"/>
      <c r="F4" s="150"/>
      <c r="G4" s="150"/>
      <c r="H4" s="150"/>
    </row>
    <row r="5" spans="1:3" ht="12.75">
      <c r="A5" t="s">
        <v>271</v>
      </c>
      <c r="B5" s="38" t="s">
        <v>272</v>
      </c>
      <c r="C5" s="38"/>
    </row>
    <row r="6" spans="1:8" ht="15.75">
      <c r="A6" s="8" t="s">
        <v>273</v>
      </c>
      <c r="B6" s="91" t="s">
        <v>274</v>
      </c>
      <c r="C6" s="67"/>
      <c r="D6" s="92" t="s">
        <v>275</v>
      </c>
      <c r="E6" s="9"/>
      <c r="F6" s="43"/>
      <c r="G6" s="92" t="s">
        <v>276</v>
      </c>
      <c r="H6" s="93"/>
    </row>
    <row r="7" spans="1:8" ht="12.75">
      <c r="A7" s="12"/>
      <c r="B7" s="94" t="s">
        <v>277</v>
      </c>
      <c r="C7" s="9" t="s">
        <v>278</v>
      </c>
      <c r="D7" s="10" t="s">
        <v>279</v>
      </c>
      <c r="E7" s="10" t="s">
        <v>280</v>
      </c>
      <c r="F7" s="10" t="s">
        <v>278</v>
      </c>
      <c r="G7" s="10" t="s">
        <v>279</v>
      </c>
      <c r="H7" s="10" t="s">
        <v>280</v>
      </c>
    </row>
    <row r="8" spans="1:8" ht="12.75">
      <c r="A8" s="85" t="s">
        <v>281</v>
      </c>
      <c r="B8" s="85"/>
      <c r="C8" s="15"/>
      <c r="D8" s="15"/>
      <c r="E8" s="15"/>
      <c r="F8" s="15"/>
      <c r="G8" s="15"/>
      <c r="H8" s="15"/>
    </row>
    <row r="9" spans="1:8" ht="12.75">
      <c r="A9" s="15" t="s">
        <v>282</v>
      </c>
      <c r="B9" s="95">
        <v>2201</v>
      </c>
      <c r="C9" s="15">
        <v>24060</v>
      </c>
      <c r="D9" s="15">
        <v>13762</v>
      </c>
      <c r="E9" s="15">
        <f>C9-D9</f>
        <v>10298</v>
      </c>
      <c r="F9" s="15">
        <v>16100</v>
      </c>
      <c r="G9" s="15">
        <v>17491</v>
      </c>
      <c r="H9" s="15">
        <f>+F9-G9</f>
        <v>-1391</v>
      </c>
    </row>
    <row r="10" spans="1:8" ht="12.75">
      <c r="A10" s="15" t="s">
        <v>283</v>
      </c>
      <c r="B10" s="15"/>
      <c r="C10" s="15"/>
      <c r="D10" s="15"/>
      <c r="E10" s="15"/>
      <c r="F10" s="15"/>
      <c r="G10" s="15"/>
      <c r="H10" s="15"/>
    </row>
    <row r="11" spans="1:8" ht="12.75">
      <c r="A11" s="15" t="s">
        <v>284</v>
      </c>
      <c r="B11" s="95">
        <v>2202</v>
      </c>
      <c r="C11" s="15"/>
      <c r="D11" s="15"/>
      <c r="E11" s="15"/>
      <c r="F11" s="15"/>
      <c r="G11" s="15"/>
      <c r="H11" s="15"/>
    </row>
    <row r="12" spans="1:8" ht="12.75">
      <c r="A12" s="15" t="s">
        <v>285</v>
      </c>
      <c r="B12" s="95">
        <v>2203</v>
      </c>
      <c r="C12" s="15"/>
      <c r="D12" s="15">
        <v>1700</v>
      </c>
      <c r="E12" s="15">
        <f>C12-D12</f>
        <v>-1700</v>
      </c>
      <c r="F12" s="15"/>
      <c r="G12" s="15">
        <v>1584</v>
      </c>
      <c r="H12" s="15">
        <f>+F12-G12</f>
        <v>-1584</v>
      </c>
    </row>
    <row r="13" spans="1:8" ht="12.75">
      <c r="A13" s="15" t="s">
        <v>286</v>
      </c>
      <c r="B13" s="15"/>
      <c r="C13" s="15"/>
      <c r="D13" s="15"/>
      <c r="E13" s="15"/>
      <c r="F13" s="15"/>
      <c r="G13" s="15"/>
      <c r="H13" s="15"/>
    </row>
    <row r="14" spans="1:8" ht="12.75">
      <c r="A14" s="15" t="s">
        <v>287</v>
      </c>
      <c r="B14" s="95">
        <v>2204</v>
      </c>
      <c r="C14" s="15">
        <v>3</v>
      </c>
      <c r="D14" s="24">
        <v>83</v>
      </c>
      <c r="E14" s="15">
        <f>C14-D14</f>
        <v>-80</v>
      </c>
      <c r="F14" s="15">
        <v>1</v>
      </c>
      <c r="G14" s="24">
        <v>253</v>
      </c>
      <c r="H14" s="15">
        <f>+F14-G14</f>
        <v>-252</v>
      </c>
    </row>
    <row r="15" spans="1:8" ht="12.75">
      <c r="A15" s="15" t="s">
        <v>288</v>
      </c>
      <c r="B15" s="15"/>
      <c r="C15" s="15"/>
      <c r="D15" s="15"/>
      <c r="E15" s="15"/>
      <c r="F15" s="15"/>
      <c r="G15" s="15"/>
      <c r="H15" s="15"/>
    </row>
    <row r="16" spans="1:8" ht="12.75">
      <c r="A16" s="15" t="s">
        <v>289</v>
      </c>
      <c r="B16" s="95">
        <v>2205</v>
      </c>
      <c r="C16" s="15">
        <v>5</v>
      </c>
      <c r="D16" s="15">
        <v>7</v>
      </c>
      <c r="E16" s="15">
        <f>C16-D16</f>
        <v>-2</v>
      </c>
      <c r="F16" s="15">
        <v>7</v>
      </c>
      <c r="G16" s="15">
        <v>14</v>
      </c>
      <c r="H16" s="15">
        <f>+F16-G16</f>
        <v>-7</v>
      </c>
    </row>
    <row r="17" spans="1:8" ht="12.75">
      <c r="A17" s="15" t="s">
        <v>290</v>
      </c>
      <c r="B17" s="95">
        <v>2206</v>
      </c>
      <c r="C17" s="15"/>
      <c r="D17" s="15">
        <v>22</v>
      </c>
      <c r="E17" s="15">
        <f>C17-D17</f>
        <v>-22</v>
      </c>
      <c r="F17" s="15">
        <v>10</v>
      </c>
      <c r="G17" s="15">
        <v>22</v>
      </c>
      <c r="H17" s="15">
        <f>+F17-G17</f>
        <v>-12</v>
      </c>
    </row>
    <row r="18" spans="1:8" ht="12.75">
      <c r="A18" s="15" t="s">
        <v>291</v>
      </c>
      <c r="B18" s="95">
        <v>2207</v>
      </c>
      <c r="C18" s="15"/>
      <c r="D18" s="15"/>
      <c r="E18" s="15"/>
      <c r="F18" s="15"/>
      <c r="G18" s="15"/>
      <c r="H18" s="15"/>
    </row>
    <row r="19" spans="1:8" ht="12.75">
      <c r="A19" s="15" t="s">
        <v>292</v>
      </c>
      <c r="B19" s="95">
        <v>2208</v>
      </c>
      <c r="C19" s="15">
        <v>171</v>
      </c>
      <c r="D19" s="15">
        <v>338</v>
      </c>
      <c r="E19" s="15">
        <f>C19-D19</f>
        <v>-167</v>
      </c>
      <c r="F19" s="15">
        <v>1086</v>
      </c>
      <c r="G19" s="15">
        <v>1182</v>
      </c>
      <c r="H19" s="15">
        <f>+F19-G19</f>
        <v>-96</v>
      </c>
    </row>
    <row r="20" spans="1:8" ht="12.75">
      <c r="A20" s="17" t="s">
        <v>293</v>
      </c>
      <c r="B20" s="95">
        <v>2200</v>
      </c>
      <c r="C20" s="15">
        <f aca="true" t="shared" si="0" ref="C20:H20">+C9+C11+C12+C14+C16+C17+C18+C19</f>
        <v>24239</v>
      </c>
      <c r="D20" s="15">
        <f t="shared" si="0"/>
        <v>15912</v>
      </c>
      <c r="E20" s="15">
        <f t="shared" si="0"/>
        <v>8327</v>
      </c>
      <c r="F20" s="15">
        <f t="shared" si="0"/>
        <v>17204</v>
      </c>
      <c r="G20" s="15">
        <f t="shared" si="0"/>
        <v>20546</v>
      </c>
      <c r="H20" s="15">
        <f t="shared" si="0"/>
        <v>-3342</v>
      </c>
    </row>
    <row r="21" spans="1:8" ht="12.75">
      <c r="A21" s="17" t="s">
        <v>294</v>
      </c>
      <c r="B21" s="17"/>
      <c r="C21" s="15"/>
      <c r="D21" s="15"/>
      <c r="E21" s="15"/>
      <c r="F21" s="15"/>
      <c r="G21" s="15"/>
      <c r="H21" s="15">
        <f aca="true" t="shared" si="1" ref="H21:H30">+F21-G21</f>
        <v>0</v>
      </c>
    </row>
    <row r="22" spans="1:8" ht="12.75">
      <c r="A22" s="15" t="s">
        <v>295</v>
      </c>
      <c r="B22" s="95">
        <v>2301</v>
      </c>
      <c r="C22" s="15"/>
      <c r="D22" s="24"/>
      <c r="E22" s="15"/>
      <c r="F22" s="15"/>
      <c r="G22" s="15"/>
      <c r="H22" s="15">
        <f t="shared" si="1"/>
        <v>0</v>
      </c>
    </row>
    <row r="23" spans="1:8" ht="12.75">
      <c r="A23" s="15" t="s">
        <v>283</v>
      </c>
      <c r="B23" s="95"/>
      <c r="C23" s="15"/>
      <c r="D23" s="15"/>
      <c r="E23" s="15"/>
      <c r="F23" s="15"/>
      <c r="G23" s="15"/>
      <c r="H23" s="15">
        <f t="shared" si="1"/>
        <v>0</v>
      </c>
    </row>
    <row r="24" spans="1:8" ht="12.75">
      <c r="A24" s="15" t="s">
        <v>296</v>
      </c>
      <c r="B24" s="95">
        <v>2302</v>
      </c>
      <c r="C24" s="15"/>
      <c r="D24" s="15"/>
      <c r="E24" s="15"/>
      <c r="F24" s="15"/>
      <c r="G24" s="15"/>
      <c r="H24" s="15">
        <f t="shared" si="1"/>
        <v>0</v>
      </c>
    </row>
    <row r="25" spans="1:8" ht="12.75">
      <c r="A25" s="15" t="s">
        <v>286</v>
      </c>
      <c r="B25" s="95"/>
      <c r="C25" s="15"/>
      <c r="D25" s="15"/>
      <c r="E25" s="15"/>
      <c r="F25" s="15"/>
      <c r="G25" s="15"/>
      <c r="H25" s="15">
        <f t="shared" si="1"/>
        <v>0</v>
      </c>
    </row>
    <row r="26" spans="1:8" ht="12.75">
      <c r="A26" s="15" t="s">
        <v>287</v>
      </c>
      <c r="B26" s="95">
        <v>2303</v>
      </c>
      <c r="C26" s="15"/>
      <c r="D26" s="15"/>
      <c r="E26" s="15"/>
      <c r="F26" s="15"/>
      <c r="G26" s="15"/>
      <c r="H26" s="15">
        <f t="shared" si="1"/>
        <v>0</v>
      </c>
    </row>
    <row r="27" spans="1:8" ht="12.75">
      <c r="A27" s="15" t="s">
        <v>297</v>
      </c>
      <c r="B27" s="95">
        <v>2304</v>
      </c>
      <c r="C27" s="15"/>
      <c r="D27" s="15"/>
      <c r="E27" s="15"/>
      <c r="F27" s="15"/>
      <c r="G27" s="15"/>
      <c r="H27" s="15">
        <f t="shared" si="1"/>
        <v>0</v>
      </c>
    </row>
    <row r="28" spans="1:8" ht="12.75">
      <c r="A28" s="15" t="s">
        <v>288</v>
      </c>
      <c r="B28" s="95"/>
      <c r="C28" s="15"/>
      <c r="D28" s="15"/>
      <c r="E28" s="15"/>
      <c r="F28" s="15"/>
      <c r="G28" s="15"/>
      <c r="H28" s="15">
        <f t="shared" si="1"/>
        <v>0</v>
      </c>
    </row>
    <row r="29" spans="1:8" ht="12.75">
      <c r="A29" s="15" t="s">
        <v>289</v>
      </c>
      <c r="B29" s="95">
        <v>2305</v>
      </c>
      <c r="C29" s="15"/>
      <c r="D29" s="15"/>
      <c r="E29" s="15"/>
      <c r="F29" s="15"/>
      <c r="G29" s="15"/>
      <c r="H29" s="15">
        <f t="shared" si="1"/>
        <v>0</v>
      </c>
    </row>
    <row r="30" spans="1:8" ht="12.75">
      <c r="A30" s="15" t="s">
        <v>298</v>
      </c>
      <c r="B30" s="95">
        <v>2306</v>
      </c>
      <c r="C30" s="15"/>
      <c r="D30" s="15"/>
      <c r="E30" s="15">
        <f>+C30-D30</f>
        <v>0</v>
      </c>
      <c r="F30" s="15"/>
      <c r="G30" s="15"/>
      <c r="H30" s="15">
        <f t="shared" si="1"/>
        <v>0</v>
      </c>
    </row>
    <row r="31" spans="1:8" ht="12.75">
      <c r="A31" s="17" t="s">
        <v>299</v>
      </c>
      <c r="B31" s="95">
        <v>2300</v>
      </c>
      <c r="C31" s="15">
        <f aca="true" t="shared" si="2" ref="C31:H31">C22+C24+C26+C27+C29+C30</f>
        <v>0</v>
      </c>
      <c r="D31" s="15">
        <f t="shared" si="2"/>
        <v>0</v>
      </c>
      <c r="E31" s="15">
        <f t="shared" si="2"/>
        <v>0</v>
      </c>
      <c r="F31" s="15">
        <f t="shared" si="2"/>
        <v>0</v>
      </c>
      <c r="G31" s="15">
        <f t="shared" si="2"/>
        <v>0</v>
      </c>
      <c r="H31" s="15">
        <f t="shared" si="2"/>
        <v>0</v>
      </c>
    </row>
    <row r="32" spans="1:8" ht="12.75">
      <c r="A32" s="17" t="s">
        <v>300</v>
      </c>
      <c r="B32" s="17"/>
      <c r="C32" s="15"/>
      <c r="D32" s="24"/>
      <c r="E32" s="24"/>
      <c r="F32" s="24"/>
      <c r="G32" s="24"/>
      <c r="H32" s="24"/>
    </row>
    <row r="33" spans="1:8" ht="12.75">
      <c r="A33" s="28" t="s">
        <v>301</v>
      </c>
      <c r="B33" s="28"/>
      <c r="C33" s="15"/>
      <c r="D33" s="15"/>
      <c r="E33" s="15"/>
      <c r="F33" s="96"/>
      <c r="G33" s="96"/>
      <c r="H33" s="96"/>
    </row>
    <row r="34" spans="1:8" ht="12.75">
      <c r="A34" s="15" t="s">
        <v>302</v>
      </c>
      <c r="B34" s="95">
        <v>2401</v>
      </c>
      <c r="C34" s="15"/>
      <c r="D34" s="15"/>
      <c r="E34" s="15"/>
      <c r="F34" s="15"/>
      <c r="G34" s="15"/>
      <c r="H34" s="15"/>
    </row>
    <row r="35" spans="1:8" ht="12.75">
      <c r="A35" s="22"/>
      <c r="B35" s="90"/>
      <c r="C35" s="22"/>
      <c r="D35" s="22"/>
      <c r="E35" s="22"/>
      <c r="F35" s="22"/>
      <c r="G35" s="22"/>
      <c r="H35" s="76" t="s">
        <v>182</v>
      </c>
    </row>
    <row r="36" spans="1:8" ht="12.75">
      <c r="A36" s="22"/>
      <c r="B36" s="90"/>
      <c r="C36" s="22"/>
      <c r="D36" s="22"/>
      <c r="E36" s="22"/>
      <c r="F36" s="22"/>
      <c r="G36" s="22"/>
      <c r="H36" s="76" t="s">
        <v>130</v>
      </c>
    </row>
    <row r="37" spans="1:8" ht="12.75">
      <c r="A37" s="22"/>
      <c r="B37" s="90"/>
      <c r="C37" s="22"/>
      <c r="D37" s="22"/>
      <c r="E37" s="22"/>
      <c r="F37" s="22"/>
      <c r="G37" s="22"/>
      <c r="H37" s="35" t="s">
        <v>270</v>
      </c>
    </row>
    <row r="38" spans="1:8" ht="15.75">
      <c r="A38" s="8" t="s">
        <v>273</v>
      </c>
      <c r="B38" s="91" t="s">
        <v>274</v>
      </c>
      <c r="C38" s="67"/>
      <c r="D38" s="92" t="s">
        <v>275</v>
      </c>
      <c r="E38" s="9"/>
      <c r="F38" s="67"/>
      <c r="G38" s="92" t="s">
        <v>276</v>
      </c>
      <c r="H38" s="93"/>
    </row>
    <row r="39" spans="1:8" ht="12.75">
      <c r="A39" s="12"/>
      <c r="B39" s="94" t="s">
        <v>277</v>
      </c>
      <c r="C39" s="9" t="s">
        <v>278</v>
      </c>
      <c r="D39" s="10" t="s">
        <v>279</v>
      </c>
      <c r="E39" s="10" t="s">
        <v>280</v>
      </c>
      <c r="F39" s="10" t="s">
        <v>278</v>
      </c>
      <c r="G39" s="10" t="s">
        <v>279</v>
      </c>
      <c r="H39" s="10" t="s">
        <v>280</v>
      </c>
    </row>
    <row r="40" spans="1:8" ht="12.75">
      <c r="A40" s="15" t="s">
        <v>303</v>
      </c>
      <c r="B40" s="95"/>
      <c r="C40" s="15"/>
      <c r="D40" s="15"/>
      <c r="E40" s="15"/>
      <c r="F40" s="15"/>
      <c r="G40" s="15"/>
      <c r="H40" s="15"/>
    </row>
    <row r="41" spans="1:8" ht="12.75">
      <c r="A41" s="15" t="s">
        <v>304</v>
      </c>
      <c r="B41" s="95">
        <v>2402</v>
      </c>
      <c r="C41" s="15"/>
      <c r="D41" s="15"/>
      <c r="E41" s="15"/>
      <c r="F41" s="15"/>
      <c r="G41" s="15"/>
      <c r="H41" s="15"/>
    </row>
    <row r="42" spans="1:8" ht="12.75">
      <c r="A42" s="15" t="s">
        <v>305</v>
      </c>
      <c r="B42" s="97"/>
      <c r="C42" s="15"/>
      <c r="D42" s="15"/>
      <c r="E42" s="15"/>
      <c r="G42" s="15"/>
      <c r="H42" s="15"/>
    </row>
    <row r="43" spans="1:8" ht="12.75">
      <c r="A43" s="15" t="s">
        <v>306</v>
      </c>
      <c r="B43" s="97">
        <v>2403</v>
      </c>
      <c r="C43" s="15">
        <v>1340</v>
      </c>
      <c r="D43" s="15">
        <v>1811</v>
      </c>
      <c r="E43" s="15">
        <f>C43-D43</f>
        <v>-471</v>
      </c>
      <c r="F43" s="15">
        <v>12247</v>
      </c>
      <c r="G43" s="15">
        <v>10679</v>
      </c>
      <c r="H43" s="15">
        <f>+F43-G43</f>
        <v>1568</v>
      </c>
    </row>
    <row r="44" spans="1:8" ht="12.75">
      <c r="A44" s="15" t="s">
        <v>307</v>
      </c>
      <c r="B44" s="97"/>
      <c r="C44" s="15"/>
      <c r="D44" s="15"/>
      <c r="E44" s="15">
        <f aca="true" t="shared" si="3" ref="E44:E49">C44-D44</f>
        <v>0</v>
      </c>
      <c r="F44" s="15"/>
      <c r="G44" s="15"/>
      <c r="H44" s="15">
        <f aca="true" t="shared" si="4" ref="H44:H49">+F44-G44</f>
        <v>0</v>
      </c>
    </row>
    <row r="45" spans="1:8" ht="12.75">
      <c r="A45" s="15" t="s">
        <v>287</v>
      </c>
      <c r="B45" s="97">
        <v>2404</v>
      </c>
      <c r="C45" s="15"/>
      <c r="D45" s="15"/>
      <c r="E45" s="15">
        <f t="shared" si="3"/>
        <v>0</v>
      </c>
      <c r="F45" s="15"/>
      <c r="G45" s="15"/>
      <c r="H45" s="15">
        <f t="shared" si="4"/>
        <v>0</v>
      </c>
    </row>
    <row r="46" spans="1:8" ht="12.75">
      <c r="A46" s="15" t="s">
        <v>308</v>
      </c>
      <c r="B46" s="97">
        <v>2405</v>
      </c>
      <c r="C46" s="15"/>
      <c r="D46" s="15"/>
      <c r="E46" s="15">
        <f t="shared" si="3"/>
        <v>0</v>
      </c>
      <c r="F46" s="15"/>
      <c r="G46" s="15"/>
      <c r="H46" s="15">
        <f t="shared" si="4"/>
        <v>0</v>
      </c>
    </row>
    <row r="47" spans="1:8" ht="12.75">
      <c r="A47" s="15" t="s">
        <v>288</v>
      </c>
      <c r="B47" s="97"/>
      <c r="C47" s="15"/>
      <c r="D47" s="15"/>
      <c r="E47" s="15">
        <f t="shared" si="3"/>
        <v>0</v>
      </c>
      <c r="F47" s="15"/>
      <c r="G47" s="15"/>
      <c r="H47" s="15">
        <f t="shared" si="4"/>
        <v>0</v>
      </c>
    </row>
    <row r="48" spans="1:8" ht="12.75">
      <c r="A48" s="15" t="s">
        <v>289</v>
      </c>
      <c r="B48" s="97">
        <v>2406</v>
      </c>
      <c r="C48" s="15"/>
      <c r="D48" s="15"/>
      <c r="E48" s="15">
        <f t="shared" si="3"/>
        <v>0</v>
      </c>
      <c r="F48" s="15"/>
      <c r="G48" s="15"/>
      <c r="H48" s="15">
        <f t="shared" si="4"/>
        <v>0</v>
      </c>
    </row>
    <row r="49" spans="1:8" ht="12.75">
      <c r="A49" s="15" t="s">
        <v>309</v>
      </c>
      <c r="B49" s="97">
        <v>2407</v>
      </c>
      <c r="C49" s="15"/>
      <c r="D49" s="15"/>
      <c r="E49" s="15">
        <f t="shared" si="3"/>
        <v>0</v>
      </c>
      <c r="F49" s="15"/>
      <c r="G49" s="15"/>
      <c r="H49" s="15">
        <f t="shared" si="4"/>
        <v>0</v>
      </c>
    </row>
    <row r="50" spans="1:8" ht="12.75">
      <c r="A50" s="17" t="s">
        <v>310</v>
      </c>
      <c r="B50" s="97">
        <v>2400</v>
      </c>
      <c r="C50" s="15">
        <f aca="true" t="shared" si="5" ref="C50:H50">C34+C41+C43+C45+C46+C48+C49</f>
        <v>1340</v>
      </c>
      <c r="D50" s="15">
        <f t="shared" si="5"/>
        <v>1811</v>
      </c>
      <c r="E50" s="15">
        <f t="shared" si="5"/>
        <v>-471</v>
      </c>
      <c r="F50" s="15">
        <f t="shared" si="5"/>
        <v>12247</v>
      </c>
      <c r="G50" s="15">
        <f t="shared" si="5"/>
        <v>10679</v>
      </c>
      <c r="H50" s="15">
        <f t="shared" si="5"/>
        <v>1568</v>
      </c>
    </row>
    <row r="51" spans="1:8" ht="12.75">
      <c r="A51" s="17" t="s">
        <v>311</v>
      </c>
      <c r="B51" s="89"/>
      <c r="C51" s="15"/>
      <c r="D51" s="15"/>
      <c r="E51" s="15"/>
      <c r="F51" s="15"/>
      <c r="G51" s="15"/>
      <c r="H51" s="15"/>
    </row>
    <row r="52" spans="1:8" ht="12.75">
      <c r="A52" s="17" t="s">
        <v>312</v>
      </c>
      <c r="B52" s="97">
        <v>2500</v>
      </c>
      <c r="C52" s="15">
        <f aca="true" t="shared" si="6" ref="C52:H52">+C20+C31+C50</f>
        <v>25579</v>
      </c>
      <c r="D52" s="15">
        <f t="shared" si="6"/>
        <v>17723</v>
      </c>
      <c r="E52" s="15">
        <f t="shared" si="6"/>
        <v>7856</v>
      </c>
      <c r="F52" s="15">
        <f t="shared" si="6"/>
        <v>29451</v>
      </c>
      <c r="G52" s="15">
        <f t="shared" si="6"/>
        <v>31225</v>
      </c>
      <c r="H52" s="15">
        <f t="shared" si="6"/>
        <v>-1774</v>
      </c>
    </row>
    <row r="53" spans="1:8" ht="12.75">
      <c r="A53" s="17" t="s">
        <v>313</v>
      </c>
      <c r="B53" s="97">
        <v>2600</v>
      </c>
      <c r="C53" s="15"/>
      <c r="D53" s="15"/>
      <c r="E53" s="15">
        <v>1220</v>
      </c>
      <c r="F53" s="15"/>
      <c r="G53" s="15"/>
      <c r="H53" s="15">
        <v>4733</v>
      </c>
    </row>
    <row r="54" spans="1:8" ht="12.75">
      <c r="A54" s="17" t="s">
        <v>314</v>
      </c>
      <c r="B54" s="97">
        <v>2700</v>
      </c>
      <c r="C54" s="15"/>
      <c r="D54" s="15"/>
      <c r="E54" s="15">
        <f>+E52+E53</f>
        <v>9076</v>
      </c>
      <c r="F54" s="15"/>
      <c r="G54" s="15"/>
      <c r="H54" s="15">
        <f>+H52+H53</f>
        <v>2959</v>
      </c>
    </row>
    <row r="56" spans="6:8" ht="12.75">
      <c r="F56" s="38"/>
      <c r="G56" s="38"/>
      <c r="H56" s="38"/>
    </row>
    <row r="57" spans="6:8" ht="12.75">
      <c r="F57" s="38"/>
      <c r="G57" s="38"/>
      <c r="H57" s="38"/>
    </row>
    <row r="58" spans="1:8" ht="12.75">
      <c r="A58" s="36" t="s">
        <v>586</v>
      </c>
      <c r="E58" s="152" t="s">
        <v>315</v>
      </c>
      <c r="F58" s="152"/>
      <c r="G58" s="152"/>
      <c r="H58" s="152"/>
    </row>
    <row r="59" spans="6:8" ht="12.75">
      <c r="F59" s="38"/>
      <c r="G59" s="144" t="s">
        <v>559</v>
      </c>
      <c r="H59" s="144"/>
    </row>
    <row r="60" spans="5:8" ht="18" customHeight="1">
      <c r="E60" s="150" t="s">
        <v>578</v>
      </c>
      <c r="F60" s="150"/>
      <c r="G60" s="150"/>
      <c r="H60" s="150"/>
    </row>
    <row r="61" ht="12.75">
      <c r="G61" s="38" t="s">
        <v>558</v>
      </c>
    </row>
  </sheetData>
  <sheetProtection selectLockedCells="1" selectUnlockedCells="1"/>
  <mergeCells count="6">
    <mergeCell ref="E60:H60"/>
    <mergeCell ref="E58:H58"/>
    <mergeCell ref="F3:H3"/>
    <mergeCell ref="A3:E3"/>
    <mergeCell ref="A4:H4"/>
    <mergeCell ref="G59:H59"/>
  </mergeCells>
  <printOptions/>
  <pageMargins left="0.7479166666666667" right="0.7479166666666667" top="0.9840277777777777" bottom="1.13" header="0.5118055555555555" footer="0.5118055555555555"/>
  <pageSetup horizontalDpi="300" verticalDpi="300" orientation="landscape" paperSize="9" r:id="rId1"/>
  <ignoredErrors>
    <ignoredError sqref="H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1:16" ht="15.75">
      <c r="A1" s="155" t="s">
        <v>316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3.5" thickBot="1">
      <c r="A2" s="154" t="s">
        <v>591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2.75">
      <c r="A3" s="98" t="s">
        <v>317</v>
      </c>
      <c r="B3" s="99" t="s">
        <v>318</v>
      </c>
      <c r="C3" s="99"/>
      <c r="D3" s="99"/>
      <c r="E3" s="100"/>
      <c r="F3" s="101" t="s">
        <v>319</v>
      </c>
      <c r="G3" s="100"/>
      <c r="H3" s="102"/>
      <c r="I3" s="101" t="s">
        <v>320</v>
      </c>
      <c r="J3" s="99"/>
      <c r="K3" s="103"/>
      <c r="L3" s="104"/>
      <c r="M3" s="101" t="s">
        <v>319</v>
      </c>
      <c r="N3" s="100"/>
      <c r="O3" s="102"/>
      <c r="P3" s="105"/>
    </row>
    <row r="4" spans="1:16" ht="12.75">
      <c r="A4" s="106"/>
      <c r="B4" s="69" t="s">
        <v>321</v>
      </c>
      <c r="C4" s="73" t="s">
        <v>322</v>
      </c>
      <c r="D4" s="73" t="s">
        <v>323</v>
      </c>
      <c r="E4" s="73" t="s">
        <v>324</v>
      </c>
      <c r="F4" s="73" t="s">
        <v>325</v>
      </c>
      <c r="G4" s="73" t="s">
        <v>326</v>
      </c>
      <c r="H4" s="73" t="s">
        <v>327</v>
      </c>
      <c r="I4" s="73" t="s">
        <v>321</v>
      </c>
      <c r="J4" s="73" t="s">
        <v>328</v>
      </c>
      <c r="K4" s="73" t="s">
        <v>329</v>
      </c>
      <c r="L4" s="73" t="s">
        <v>324</v>
      </c>
      <c r="M4" s="73" t="s">
        <v>325</v>
      </c>
      <c r="N4" s="107" t="s">
        <v>326</v>
      </c>
      <c r="O4" s="108" t="s">
        <v>330</v>
      </c>
      <c r="P4" s="109" t="s">
        <v>331</v>
      </c>
    </row>
    <row r="5" spans="1:16" ht="12.75">
      <c r="A5" s="110"/>
      <c r="B5" s="111" t="s">
        <v>332</v>
      </c>
      <c r="C5" s="112" t="s">
        <v>333</v>
      </c>
      <c r="D5" s="112" t="s">
        <v>333</v>
      </c>
      <c r="E5" s="112" t="s">
        <v>334</v>
      </c>
      <c r="F5" s="112" t="s">
        <v>335</v>
      </c>
      <c r="G5" s="112" t="s">
        <v>336</v>
      </c>
      <c r="H5" s="112" t="s">
        <v>337</v>
      </c>
      <c r="I5" s="112" t="s">
        <v>332</v>
      </c>
      <c r="J5" s="112" t="s">
        <v>338</v>
      </c>
      <c r="K5" s="112" t="s">
        <v>339</v>
      </c>
      <c r="L5" s="112" t="s">
        <v>334</v>
      </c>
      <c r="M5" s="112" t="s">
        <v>335</v>
      </c>
      <c r="N5" s="113" t="s">
        <v>336</v>
      </c>
      <c r="O5" s="114" t="s">
        <v>340</v>
      </c>
      <c r="P5" s="115" t="s">
        <v>341</v>
      </c>
    </row>
    <row r="6" spans="1:16" ht="12.75">
      <c r="A6" s="85" t="s">
        <v>342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2.75">
      <c r="A7" s="17" t="s">
        <v>343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15" t="s">
        <v>344</v>
      </c>
      <c r="B8" s="15">
        <v>1644</v>
      </c>
      <c r="C8" s="15"/>
      <c r="D8" s="15"/>
      <c r="E8" s="15">
        <f>+B8+C8-D8</f>
        <v>1644</v>
      </c>
      <c r="F8" s="15"/>
      <c r="G8" s="15"/>
      <c r="H8" s="15">
        <f aca="true" t="shared" si="0" ref="H8:H13">E8+F8-G8</f>
        <v>1644</v>
      </c>
      <c r="I8" s="15"/>
      <c r="J8" s="15"/>
      <c r="K8" s="15"/>
      <c r="L8" s="15"/>
      <c r="M8" s="15"/>
      <c r="N8" s="15"/>
      <c r="O8" s="15"/>
      <c r="P8" s="15">
        <v>1644</v>
      </c>
    </row>
    <row r="9" spans="1:16" ht="12.75">
      <c r="A9" s="15" t="s">
        <v>345</v>
      </c>
      <c r="B9" s="15">
        <v>12532</v>
      </c>
      <c r="C9" s="15"/>
      <c r="D9" s="15"/>
      <c r="E9" s="15">
        <f aca="true" t="shared" si="1" ref="E9:E16">+B9+C9-D9</f>
        <v>12532</v>
      </c>
      <c r="F9" s="15"/>
      <c r="G9" s="15"/>
      <c r="H9" s="15">
        <f t="shared" si="0"/>
        <v>12532</v>
      </c>
      <c r="I9" s="15">
        <v>9746</v>
      </c>
      <c r="J9" s="15">
        <v>374</v>
      </c>
      <c r="K9" s="15"/>
      <c r="L9" s="15">
        <f>I9+J9-K9</f>
        <v>10120</v>
      </c>
      <c r="M9" s="15"/>
      <c r="N9" s="15"/>
      <c r="O9" s="15">
        <f>L9+M9-N9</f>
        <v>10120</v>
      </c>
      <c r="P9" s="15">
        <f>H9-O9</f>
        <v>2412</v>
      </c>
    </row>
    <row r="10" spans="1:16" ht="12.75">
      <c r="A10" s="15" t="s">
        <v>346</v>
      </c>
      <c r="B10" s="15">
        <v>15091</v>
      </c>
      <c r="C10" s="15">
        <v>2</v>
      </c>
      <c r="D10" s="15"/>
      <c r="E10" s="15">
        <f t="shared" si="1"/>
        <v>15093</v>
      </c>
      <c r="F10" s="15"/>
      <c r="G10" s="15"/>
      <c r="H10" s="15">
        <f t="shared" si="0"/>
        <v>15093</v>
      </c>
      <c r="I10" s="15">
        <v>14629</v>
      </c>
      <c r="J10" s="15">
        <v>56</v>
      </c>
      <c r="K10" s="15"/>
      <c r="L10" s="15">
        <f aca="true" t="shared" si="2" ref="L10:L16">I10+J10-K10</f>
        <v>14685</v>
      </c>
      <c r="M10" s="15"/>
      <c r="N10" s="15"/>
      <c r="O10" s="15">
        <f aca="true" t="shared" si="3" ref="O10:O16">L10+M10-N10</f>
        <v>14685</v>
      </c>
      <c r="P10" s="15">
        <f aca="true" t="shared" si="4" ref="P10:P16">H10-O10</f>
        <v>408</v>
      </c>
    </row>
    <row r="11" spans="1:16" ht="12.75">
      <c r="A11" s="15" t="s">
        <v>347</v>
      </c>
      <c r="B11" s="15">
        <v>1342</v>
      </c>
      <c r="C11" s="15"/>
      <c r="D11" s="15"/>
      <c r="E11" s="15">
        <f t="shared" si="1"/>
        <v>1342</v>
      </c>
      <c r="F11" s="15"/>
      <c r="G11" s="15"/>
      <c r="H11" s="15">
        <f t="shared" si="0"/>
        <v>1342</v>
      </c>
      <c r="I11" s="15">
        <v>1036</v>
      </c>
      <c r="J11" s="15">
        <v>35</v>
      </c>
      <c r="K11" s="15"/>
      <c r="L11" s="15">
        <f t="shared" si="2"/>
        <v>1071</v>
      </c>
      <c r="M11" s="15"/>
      <c r="N11" s="15"/>
      <c r="O11" s="15">
        <f t="shared" si="3"/>
        <v>1071</v>
      </c>
      <c r="P11" s="15">
        <f t="shared" si="4"/>
        <v>271</v>
      </c>
    </row>
    <row r="12" spans="1:16" ht="12.75">
      <c r="A12" s="15" t="s">
        <v>348</v>
      </c>
      <c r="B12" s="15">
        <v>1096</v>
      </c>
      <c r="C12" s="15"/>
      <c r="D12" s="15"/>
      <c r="E12" s="15">
        <f t="shared" si="1"/>
        <v>1096</v>
      </c>
      <c r="F12" s="15"/>
      <c r="G12" s="15"/>
      <c r="H12" s="15">
        <f t="shared" si="0"/>
        <v>1096</v>
      </c>
      <c r="I12" s="15">
        <v>960</v>
      </c>
      <c r="J12" s="15">
        <v>44</v>
      </c>
      <c r="K12" s="15"/>
      <c r="L12" s="15">
        <f t="shared" si="2"/>
        <v>1004</v>
      </c>
      <c r="M12" s="15"/>
      <c r="N12" s="15"/>
      <c r="O12" s="15">
        <f t="shared" si="3"/>
        <v>1004</v>
      </c>
      <c r="P12" s="15">
        <f t="shared" si="4"/>
        <v>92</v>
      </c>
    </row>
    <row r="13" spans="1:16" ht="12.75">
      <c r="A13" s="15" t="s">
        <v>349</v>
      </c>
      <c r="B13" s="15">
        <v>655</v>
      </c>
      <c r="C13" s="15"/>
      <c r="D13" s="15"/>
      <c r="E13" s="15">
        <f t="shared" si="1"/>
        <v>655</v>
      </c>
      <c r="F13" s="15"/>
      <c r="G13" s="15"/>
      <c r="H13" s="15">
        <f t="shared" si="0"/>
        <v>655</v>
      </c>
      <c r="I13" s="15">
        <v>546</v>
      </c>
      <c r="J13" s="15">
        <v>23</v>
      </c>
      <c r="K13" s="15"/>
      <c r="L13" s="15">
        <f t="shared" si="2"/>
        <v>569</v>
      </c>
      <c r="M13" s="15"/>
      <c r="N13" s="15"/>
      <c r="O13" s="15">
        <f t="shared" si="3"/>
        <v>569</v>
      </c>
      <c r="P13" s="15">
        <f t="shared" si="4"/>
        <v>86</v>
      </c>
    </row>
    <row r="14" spans="1:16" ht="12.75">
      <c r="A14" s="15" t="s">
        <v>350</v>
      </c>
      <c r="B14" s="15"/>
      <c r="C14" s="15"/>
      <c r="D14" s="15"/>
      <c r="E14" s="15">
        <f t="shared" si="1"/>
        <v>0</v>
      </c>
      <c r="F14" s="15"/>
      <c r="G14" s="15"/>
      <c r="H14" s="15"/>
      <c r="I14" s="15"/>
      <c r="J14" s="15"/>
      <c r="K14" s="15"/>
      <c r="L14" s="15">
        <f t="shared" si="2"/>
        <v>0</v>
      </c>
      <c r="M14" s="15"/>
      <c r="N14" s="15"/>
      <c r="O14" s="15">
        <f t="shared" si="3"/>
        <v>0</v>
      </c>
      <c r="P14" s="15">
        <f t="shared" si="4"/>
        <v>0</v>
      </c>
    </row>
    <row r="15" spans="1:16" ht="12.75">
      <c r="A15" s="15" t="s">
        <v>351</v>
      </c>
      <c r="B15" s="15">
        <v>132</v>
      </c>
      <c r="C15" s="15">
        <v>6</v>
      </c>
      <c r="D15" s="15"/>
      <c r="E15" s="15">
        <f t="shared" si="1"/>
        <v>138</v>
      </c>
      <c r="F15" s="15"/>
      <c r="G15" s="15"/>
      <c r="H15" s="15">
        <f>E15+F15-G15</f>
        <v>138</v>
      </c>
      <c r="I15" s="15">
        <v>112</v>
      </c>
      <c r="J15" s="15">
        <v>6</v>
      </c>
      <c r="K15" s="15"/>
      <c r="L15" s="15">
        <f t="shared" si="2"/>
        <v>118</v>
      </c>
      <c r="M15" s="15"/>
      <c r="N15" s="15"/>
      <c r="O15" s="15">
        <f t="shared" si="3"/>
        <v>118</v>
      </c>
      <c r="P15" s="15">
        <f t="shared" si="4"/>
        <v>20</v>
      </c>
    </row>
    <row r="16" spans="1:16" ht="12.75">
      <c r="A16" s="17" t="s">
        <v>352</v>
      </c>
      <c r="B16" s="17">
        <f>SUM(B8:B15)</f>
        <v>32492</v>
      </c>
      <c r="C16" s="17">
        <f>SUM(C6:C15)</f>
        <v>8</v>
      </c>
      <c r="D16" s="17"/>
      <c r="E16" s="15">
        <f t="shared" si="1"/>
        <v>32500</v>
      </c>
      <c r="F16" s="17"/>
      <c r="G16" s="17"/>
      <c r="H16" s="17">
        <f>+H8+H9+H10+H11+H12+H13+H14+H15</f>
        <v>32500</v>
      </c>
      <c r="I16" s="17">
        <f>SUM(I9:I15)</f>
        <v>27029</v>
      </c>
      <c r="J16" s="17">
        <f>SUM(J6:J15)</f>
        <v>538</v>
      </c>
      <c r="K16" s="17"/>
      <c r="L16" s="17">
        <f t="shared" si="2"/>
        <v>27567</v>
      </c>
      <c r="M16" s="17"/>
      <c r="N16" s="17"/>
      <c r="O16" s="17">
        <f t="shared" si="3"/>
        <v>27567</v>
      </c>
      <c r="P16" s="17">
        <f t="shared" si="4"/>
        <v>4933</v>
      </c>
    </row>
    <row r="17" spans="1:16" ht="12.75">
      <c r="A17" s="17" t="s">
        <v>353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7" t="s">
        <v>354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 t="s">
        <v>355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 t="s">
        <v>356</v>
      </c>
      <c r="B20" s="15">
        <v>15</v>
      </c>
      <c r="C20" s="15"/>
      <c r="D20" s="15"/>
      <c r="E20" s="15">
        <f>+B20</f>
        <v>15</v>
      </c>
      <c r="F20" s="15"/>
      <c r="G20" s="15"/>
      <c r="H20" s="15">
        <f>E20+F20-G20</f>
        <v>15</v>
      </c>
      <c r="I20" s="15">
        <v>15</v>
      </c>
      <c r="J20" s="15"/>
      <c r="K20" s="15"/>
      <c r="L20" s="15">
        <f>I20+J20-K20</f>
        <v>15</v>
      </c>
      <c r="M20" s="15"/>
      <c r="N20" s="15"/>
      <c r="O20" s="15">
        <f>L20+M20-N20</f>
        <v>15</v>
      </c>
      <c r="P20" s="116">
        <f>H20-O20</f>
        <v>0</v>
      </c>
    </row>
    <row r="21" spans="1:16" ht="12.75">
      <c r="A21" s="15" t="s">
        <v>357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 t="s">
        <v>358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 t="s">
        <v>359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1.25" customHeight="1">
      <c r="A24" s="15" t="s">
        <v>360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7" t="s">
        <v>361</v>
      </c>
      <c r="B25" s="17">
        <f>+B20</f>
        <v>15</v>
      </c>
      <c r="C25" s="17"/>
      <c r="D25" s="17"/>
      <c r="E25" s="17">
        <f>+B25</f>
        <v>15</v>
      </c>
      <c r="F25" s="17"/>
      <c r="G25" s="17"/>
      <c r="H25" s="17">
        <f>E25+F25-G25</f>
        <v>15</v>
      </c>
      <c r="I25" s="17">
        <f>I19+I20+I21+I22+I24</f>
        <v>15</v>
      </c>
      <c r="J25" s="17"/>
      <c r="K25" s="17"/>
      <c r="L25" s="17">
        <f>I25+J25-K25</f>
        <v>15</v>
      </c>
      <c r="M25" s="17"/>
      <c r="N25" s="17"/>
      <c r="O25" s="17">
        <f>L25+M25-N25</f>
        <v>15</v>
      </c>
      <c r="P25" s="17">
        <f>H25-O25</f>
        <v>0</v>
      </c>
    </row>
    <row r="26" spans="1:16" ht="11.25" customHeight="1">
      <c r="A26" s="17" t="s">
        <v>362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0.5" customHeight="1">
      <c r="A27" s="17" t="s">
        <v>363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0.5" customHeight="1">
      <c r="A28" s="15" t="s">
        <v>364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" customHeight="1">
      <c r="A29" s="15" t="s">
        <v>365</v>
      </c>
      <c r="B29" s="17"/>
      <c r="C29" s="17"/>
      <c r="D29" s="17"/>
      <c r="E29" s="17"/>
      <c r="F29" s="15"/>
      <c r="G29" s="15"/>
      <c r="H29" s="17"/>
      <c r="I29" s="15"/>
      <c r="J29" s="15"/>
      <c r="K29" s="15"/>
      <c r="L29" s="15"/>
      <c r="M29" s="15"/>
      <c r="N29" s="15"/>
      <c r="O29" s="15"/>
      <c r="P29" s="17"/>
    </row>
    <row r="30" spans="1:16" ht="12" customHeight="1">
      <c r="A30" s="15" t="s">
        <v>366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1.25" customHeight="1">
      <c r="A31" s="15" t="s">
        <v>367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0.5" customHeight="1">
      <c r="A32" s="15" t="s">
        <v>368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0.5" customHeight="1">
      <c r="A33" s="15" t="s">
        <v>369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0.5" customHeight="1">
      <c r="A34" s="15" t="s">
        <v>370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0.5" customHeight="1">
      <c r="A35" s="15" t="s">
        <v>371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9.75" customHeight="1">
      <c r="A36" s="15" t="s">
        <v>372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1.25" customHeight="1">
      <c r="A37" s="17" t="s">
        <v>373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1.25" customHeight="1">
      <c r="A38" s="17" t="s">
        <v>374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0.5" customHeight="1">
      <c r="A39" s="17" t="s">
        <v>375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0.5" customHeight="1">
      <c r="A40" s="15" t="s">
        <v>376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1.25" customHeight="1">
      <c r="A41" s="28" t="s">
        <v>377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" customHeight="1" thickBot="1">
      <c r="A42" s="26" t="s">
        <v>378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3.5" thickBot="1">
      <c r="A43" s="138" t="s">
        <v>379</v>
      </c>
      <c r="B43" s="139">
        <f>B37+B25+B16</f>
        <v>32507</v>
      </c>
      <c r="C43" s="139">
        <f>C42+C37+C25+C16</f>
        <v>8</v>
      </c>
      <c r="D43" s="139"/>
      <c r="E43" s="139">
        <f>+B43+C43-D43</f>
        <v>32515</v>
      </c>
      <c r="F43" s="139"/>
      <c r="G43" s="139"/>
      <c r="H43" s="139">
        <f>H42+H37+H25+H16</f>
        <v>32515</v>
      </c>
      <c r="I43" s="139">
        <f>I25+I16</f>
        <v>27044</v>
      </c>
      <c r="J43" s="139">
        <f>J25+J16</f>
        <v>538</v>
      </c>
      <c r="K43" s="139"/>
      <c r="L43" s="139">
        <f>L25+L16</f>
        <v>27582</v>
      </c>
      <c r="M43" s="139"/>
      <c r="N43" s="139"/>
      <c r="O43" s="139">
        <f>O25+O16</f>
        <v>27582</v>
      </c>
      <c r="P43" s="140">
        <f>P37+P25+P16</f>
        <v>4933</v>
      </c>
    </row>
    <row r="44" spans="13:15" ht="12.75">
      <c r="M44" s="38"/>
      <c r="N44" s="38"/>
      <c r="O44" s="38"/>
    </row>
    <row r="45" spans="1:16" ht="39.75" customHeight="1">
      <c r="A45" s="36" t="s">
        <v>586</v>
      </c>
      <c r="K45" s="153" t="s">
        <v>566</v>
      </c>
      <c r="L45" s="153"/>
      <c r="M45" s="153"/>
      <c r="N45" s="153"/>
      <c r="O45" s="153"/>
      <c r="P45" s="153"/>
    </row>
    <row r="46" spans="1:16" ht="13.5" customHeight="1">
      <c r="A46" s="38"/>
      <c r="L46" s="135" t="s">
        <v>568</v>
      </c>
      <c r="M46" s="135"/>
      <c r="N46" s="36"/>
      <c r="O46" s="36"/>
      <c r="P46" s="22"/>
    </row>
    <row r="47" spans="11:16" ht="21.75" customHeight="1">
      <c r="K47" s="153" t="s">
        <v>579</v>
      </c>
      <c r="L47" s="153"/>
      <c r="M47" s="153"/>
      <c r="N47" s="153"/>
      <c r="O47" s="153"/>
      <c r="P47" s="153"/>
    </row>
    <row r="48" spans="13:16" ht="12.75">
      <c r="M48" s="152" t="s">
        <v>567</v>
      </c>
      <c r="N48" s="152"/>
      <c r="O48" s="152"/>
      <c r="P48" s="152"/>
    </row>
  </sheetData>
  <sheetProtection selectLockedCells="1" selectUnlockedCells="1"/>
  <mergeCells count="5">
    <mergeCell ref="A2:P2"/>
    <mergeCell ref="A1:P1"/>
    <mergeCell ref="K45:P45"/>
    <mergeCell ref="K47:P47"/>
    <mergeCell ref="M48:P48"/>
  </mergeCells>
  <printOptions/>
  <pageMargins left="0.75" right="0.75" top="0.59" bottom="0.66" header="0.5" footer="0.5118055555555555"/>
  <pageSetup horizontalDpi="300" verticalDpi="300" orientation="landscape" paperSize="9" scale="75" r:id="rId1"/>
  <headerFooter alignWithMargins="0">
    <oddHeader>&amp;R&amp;Pв хил.лв.ЕИК по БУЛСТАТ 822105378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8.66015625" style="0" customWidth="1"/>
    <col min="2" max="2" width="20.33203125" style="0" customWidth="1"/>
    <col min="3" max="3" width="15.16015625" style="0" customWidth="1"/>
    <col min="4" max="4" width="18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customWidth="1"/>
    <col min="16" max="16" width="19.16015625" style="0" customWidth="1"/>
    <col min="17" max="17" width="6.16015625" style="0" customWidth="1"/>
  </cols>
  <sheetData>
    <row r="1" spans="1:17" ht="15.75">
      <c r="A1" s="131" t="s">
        <v>570</v>
      </c>
      <c r="B1" s="1"/>
      <c r="O1" s="38"/>
      <c r="P1" s="38"/>
      <c r="Q1" t="s">
        <v>381</v>
      </c>
    </row>
    <row r="2" spans="1:4" ht="15.75">
      <c r="A2" s="156" t="s">
        <v>592</v>
      </c>
      <c r="B2" s="156"/>
      <c r="C2" s="156"/>
      <c r="D2" s="156"/>
    </row>
    <row r="4" spans="1:5" ht="12.75">
      <c r="A4" s="38" t="s">
        <v>382</v>
      </c>
      <c r="E4" s="38" t="s">
        <v>383</v>
      </c>
    </row>
    <row r="5" spans="1:10" ht="12.75">
      <c r="A5" s="8" t="s">
        <v>209</v>
      </c>
      <c r="B5" s="107" t="s">
        <v>384</v>
      </c>
      <c r="C5" s="117" t="s">
        <v>385</v>
      </c>
      <c r="D5" s="118"/>
      <c r="E5" s="119" t="s">
        <v>209</v>
      </c>
      <c r="F5" s="8" t="s">
        <v>386</v>
      </c>
      <c r="G5" s="9" t="s">
        <v>387</v>
      </c>
      <c r="H5" s="120"/>
      <c r="I5" s="3" t="s">
        <v>388</v>
      </c>
      <c r="J5" s="38" t="s">
        <v>389</v>
      </c>
    </row>
    <row r="6" spans="1:14" ht="12.75">
      <c r="A6" s="12"/>
      <c r="B6" s="121"/>
      <c r="C6" s="50" t="s">
        <v>390</v>
      </c>
      <c r="D6" s="50" t="s">
        <v>391</v>
      </c>
      <c r="E6" s="53"/>
      <c r="F6" s="50" t="s">
        <v>392</v>
      </c>
      <c r="G6" s="9" t="s">
        <v>390</v>
      </c>
      <c r="H6" s="10" t="s">
        <v>391</v>
      </c>
      <c r="I6" s="10" t="s">
        <v>393</v>
      </c>
      <c r="J6" s="3" t="s">
        <v>209</v>
      </c>
      <c r="K6" s="10" t="s">
        <v>394</v>
      </c>
      <c r="L6" s="10" t="s">
        <v>395</v>
      </c>
      <c r="M6" s="10" t="s">
        <v>396</v>
      </c>
      <c r="N6" s="3" t="s">
        <v>397</v>
      </c>
    </row>
    <row r="7" spans="1:14" ht="12.75">
      <c r="A7" s="85" t="s">
        <v>398</v>
      </c>
      <c r="B7" s="55"/>
      <c r="C7" s="15"/>
      <c r="D7" s="15"/>
      <c r="E7" s="85" t="s">
        <v>58</v>
      </c>
      <c r="F7" s="55"/>
      <c r="G7" s="15"/>
      <c r="H7" s="15"/>
      <c r="I7" s="15"/>
      <c r="J7" s="15" t="s">
        <v>399</v>
      </c>
      <c r="K7" s="15"/>
      <c r="L7" s="15"/>
      <c r="M7" s="15"/>
      <c r="N7" s="15"/>
    </row>
    <row r="8" spans="1:14" ht="12.75">
      <c r="A8" s="17" t="s">
        <v>400</v>
      </c>
      <c r="B8" s="15"/>
      <c r="C8" s="15"/>
      <c r="D8" s="15"/>
      <c r="E8" s="15" t="s">
        <v>401</v>
      </c>
      <c r="F8" s="15"/>
      <c r="G8" s="15"/>
      <c r="H8" s="15"/>
      <c r="I8" s="15"/>
      <c r="J8" s="15" t="s">
        <v>402</v>
      </c>
      <c r="K8" s="15"/>
      <c r="L8" s="15"/>
      <c r="M8" s="15"/>
      <c r="N8" s="15"/>
    </row>
    <row r="9" spans="1:14" ht="12.75">
      <c r="A9" s="15" t="s">
        <v>403</v>
      </c>
      <c r="B9" s="15"/>
      <c r="C9" s="15"/>
      <c r="D9" s="15"/>
      <c r="E9" s="15" t="s">
        <v>404</v>
      </c>
      <c r="F9" s="15"/>
      <c r="G9" s="15"/>
      <c r="H9" s="15"/>
      <c r="I9" s="15"/>
      <c r="J9" s="15" t="s">
        <v>405</v>
      </c>
      <c r="K9" s="15"/>
      <c r="L9" s="15"/>
      <c r="M9" s="15"/>
      <c r="N9" s="15"/>
    </row>
    <row r="10" spans="1:14" ht="12.75">
      <c r="A10" s="15" t="s">
        <v>406</v>
      </c>
      <c r="B10" s="15"/>
      <c r="C10" s="15"/>
      <c r="D10" s="15"/>
      <c r="E10" s="15" t="s">
        <v>407</v>
      </c>
      <c r="F10" s="15"/>
      <c r="G10" s="15"/>
      <c r="H10" s="15"/>
      <c r="I10" s="15"/>
      <c r="J10" s="15" t="s">
        <v>408</v>
      </c>
      <c r="K10" s="15"/>
      <c r="L10" s="15"/>
      <c r="M10" s="15"/>
      <c r="N10" s="15"/>
    </row>
    <row r="11" spans="1:14" ht="12.75">
      <c r="A11" s="15" t="s">
        <v>409</v>
      </c>
      <c r="B11" s="15"/>
      <c r="C11" s="15"/>
      <c r="D11" s="15"/>
      <c r="E11" s="15" t="s">
        <v>410</v>
      </c>
      <c r="F11" s="15"/>
      <c r="G11" s="15"/>
      <c r="H11" s="15"/>
      <c r="I11" s="15"/>
      <c r="J11" s="17" t="s">
        <v>411</v>
      </c>
      <c r="K11" s="17">
        <f>+K10</f>
        <v>0</v>
      </c>
      <c r="L11" s="15"/>
      <c r="M11" s="15"/>
      <c r="N11" s="17">
        <f>+N10</f>
        <v>0</v>
      </c>
    </row>
    <row r="12" spans="1:14" ht="12.75">
      <c r="A12" s="15" t="s">
        <v>412</v>
      </c>
      <c r="B12" s="15"/>
      <c r="C12" s="15"/>
      <c r="D12" s="15"/>
      <c r="E12" s="15" t="s">
        <v>413</v>
      </c>
      <c r="F12" s="17"/>
      <c r="G12" s="17"/>
      <c r="H12" s="15"/>
      <c r="I12" s="15"/>
      <c r="J12" s="15"/>
      <c r="K12" s="15"/>
      <c r="L12" s="15"/>
      <c r="M12" s="15"/>
      <c r="N12" s="15"/>
    </row>
    <row r="13" spans="1:14" ht="12.75">
      <c r="A13" s="15" t="s">
        <v>414</v>
      </c>
      <c r="B13" s="15"/>
      <c r="C13" s="15"/>
      <c r="D13" s="15"/>
      <c r="E13" s="15" t="s">
        <v>415</v>
      </c>
      <c r="H13" s="17"/>
      <c r="I13" s="17"/>
      <c r="J13" s="22"/>
      <c r="K13" s="22"/>
      <c r="L13" s="22"/>
      <c r="M13" s="22"/>
      <c r="N13" s="22"/>
    </row>
    <row r="14" spans="1:14" ht="12.75">
      <c r="A14" s="15" t="s">
        <v>416</v>
      </c>
      <c r="B14" s="15"/>
      <c r="C14" s="15"/>
      <c r="D14" s="15"/>
      <c r="E14" s="15" t="s">
        <v>417</v>
      </c>
      <c r="F14" s="17"/>
      <c r="G14" s="17"/>
      <c r="H14" s="15"/>
      <c r="I14" s="15"/>
      <c r="J14" s="22"/>
      <c r="K14" s="22"/>
      <c r="L14" s="22"/>
      <c r="M14" s="22"/>
      <c r="N14" s="22"/>
    </row>
    <row r="15" spans="1:14" ht="12.75">
      <c r="A15" s="15" t="s">
        <v>418</v>
      </c>
      <c r="B15" s="15">
        <v>11</v>
      </c>
      <c r="C15" s="15"/>
      <c r="D15" s="15">
        <v>11</v>
      </c>
      <c r="E15" s="15" t="s">
        <v>419</v>
      </c>
      <c r="F15" s="15"/>
      <c r="G15" s="15"/>
      <c r="H15" s="15"/>
      <c r="I15" s="15"/>
      <c r="J15" s="22"/>
      <c r="K15" s="22"/>
      <c r="L15" s="22"/>
      <c r="M15" s="22"/>
      <c r="N15" s="22"/>
    </row>
    <row r="16" spans="1:14" ht="12.75">
      <c r="A16" s="15" t="s">
        <v>420</v>
      </c>
      <c r="B16" s="15"/>
      <c r="C16" s="15"/>
      <c r="D16" s="15"/>
      <c r="E16" s="15" t="s">
        <v>421</v>
      </c>
      <c r="F16" s="15"/>
      <c r="G16" s="15"/>
      <c r="H16" s="15"/>
      <c r="I16" s="15"/>
      <c r="J16" s="22"/>
      <c r="K16" s="22"/>
      <c r="L16" s="22"/>
      <c r="M16" s="22"/>
      <c r="N16" s="22"/>
    </row>
    <row r="17" spans="1:14" ht="12.75">
      <c r="A17" s="15" t="s">
        <v>422</v>
      </c>
      <c r="B17" s="15"/>
      <c r="C17" s="15"/>
      <c r="D17" s="15"/>
      <c r="E17" s="15" t="s">
        <v>423</v>
      </c>
      <c r="F17" s="15"/>
      <c r="G17" s="15"/>
      <c r="H17" s="15"/>
      <c r="I17" s="15"/>
      <c r="J17" s="22"/>
      <c r="K17" s="22"/>
      <c r="L17" s="22"/>
      <c r="M17" s="22"/>
      <c r="N17" s="22"/>
    </row>
    <row r="18" spans="1:14" ht="12.75">
      <c r="A18" s="15" t="s">
        <v>412</v>
      </c>
      <c r="B18" s="15">
        <v>11</v>
      </c>
      <c r="C18" s="15"/>
      <c r="D18" s="15">
        <v>11</v>
      </c>
      <c r="E18" s="15" t="s">
        <v>424</v>
      </c>
      <c r="F18" s="15"/>
      <c r="G18" s="15"/>
      <c r="H18" s="15"/>
      <c r="I18" s="15"/>
      <c r="J18" s="22"/>
      <c r="K18" s="22"/>
      <c r="L18" s="22"/>
      <c r="M18" s="22"/>
      <c r="N18" s="22"/>
    </row>
    <row r="19" spans="1:14" ht="12.75">
      <c r="A19" s="17" t="s">
        <v>425</v>
      </c>
      <c r="B19" s="15">
        <f>B9+B13+B15</f>
        <v>11</v>
      </c>
      <c r="C19" s="15"/>
      <c r="D19" s="15">
        <f>D9+D13+D15</f>
        <v>11</v>
      </c>
      <c r="E19" s="15" t="s">
        <v>68</v>
      </c>
      <c r="F19" s="15"/>
      <c r="G19" s="15"/>
      <c r="H19" s="15"/>
      <c r="I19" s="15"/>
      <c r="J19" s="22"/>
      <c r="K19" s="22"/>
      <c r="L19" s="22"/>
      <c r="M19" s="22"/>
      <c r="N19" s="22"/>
    </row>
    <row r="20" spans="1:14" ht="12.75">
      <c r="A20" s="17" t="s">
        <v>426</v>
      </c>
      <c r="B20" s="15"/>
      <c r="C20" s="15"/>
      <c r="D20" s="15"/>
      <c r="E20" s="15" t="s">
        <v>427</v>
      </c>
      <c r="F20" s="15"/>
      <c r="G20" s="15"/>
      <c r="H20" s="15"/>
      <c r="I20" s="15"/>
      <c r="J20" s="22"/>
      <c r="K20" s="22"/>
      <c r="L20" s="22"/>
      <c r="M20" s="22"/>
      <c r="N20" s="22"/>
    </row>
    <row r="21" spans="1:14" ht="12.75">
      <c r="A21" s="15" t="s">
        <v>403</v>
      </c>
      <c r="B21" s="17">
        <v>3030</v>
      </c>
      <c r="C21" s="17"/>
      <c r="D21" s="15">
        <f>B21-C21</f>
        <v>3030</v>
      </c>
      <c r="E21" s="15" t="s">
        <v>428</v>
      </c>
      <c r="F21" s="15"/>
      <c r="G21" s="15"/>
      <c r="H21" s="15"/>
      <c r="I21" s="15"/>
      <c r="J21" s="22"/>
      <c r="K21" s="22"/>
      <c r="L21" s="22"/>
      <c r="M21" s="22"/>
      <c r="N21" s="22"/>
    </row>
    <row r="22" spans="1:14" ht="12.75">
      <c r="A22" s="15" t="s">
        <v>406</v>
      </c>
      <c r="B22" s="15"/>
      <c r="C22" s="15"/>
      <c r="D22" s="15"/>
      <c r="E22" s="15" t="s">
        <v>429</v>
      </c>
      <c r="F22" s="15">
        <v>143</v>
      </c>
      <c r="G22" s="15"/>
      <c r="H22" s="15">
        <v>143</v>
      </c>
      <c r="I22" s="15"/>
      <c r="J22" s="22"/>
      <c r="K22" s="22"/>
      <c r="L22" s="22"/>
      <c r="M22" s="22"/>
      <c r="N22" s="22"/>
    </row>
    <row r="23" spans="1:14" ht="12.75">
      <c r="A23" s="15" t="s">
        <v>409</v>
      </c>
      <c r="B23" s="15"/>
      <c r="C23" s="15"/>
      <c r="D23" s="15"/>
      <c r="E23" s="15" t="s">
        <v>430</v>
      </c>
      <c r="F23" s="15"/>
      <c r="G23" s="15"/>
      <c r="H23" s="15"/>
      <c r="I23" s="15"/>
      <c r="J23" s="22"/>
      <c r="K23" s="22"/>
      <c r="L23" s="22"/>
      <c r="M23" s="22"/>
      <c r="N23" s="22"/>
    </row>
    <row r="24" spans="1:14" ht="12.75">
      <c r="A24" s="15" t="s">
        <v>431</v>
      </c>
      <c r="D24" s="15"/>
      <c r="E24" s="17" t="s">
        <v>432</v>
      </c>
      <c r="F24" s="17">
        <v>143</v>
      </c>
      <c r="G24" s="17"/>
      <c r="H24" s="17">
        <v>143</v>
      </c>
      <c r="I24" s="17"/>
      <c r="J24" s="22"/>
      <c r="K24" s="22"/>
      <c r="L24" s="22"/>
      <c r="M24" s="22"/>
      <c r="N24" s="22"/>
    </row>
    <row r="25" spans="1:14" ht="12.75">
      <c r="A25" s="15" t="s">
        <v>412</v>
      </c>
      <c r="B25" s="15">
        <v>3030</v>
      </c>
      <c r="C25" s="15"/>
      <c r="D25" s="15">
        <f>B25-C25</f>
        <v>3030</v>
      </c>
      <c r="E25" s="17" t="s">
        <v>433</v>
      </c>
      <c r="F25" s="15"/>
      <c r="G25" s="15"/>
      <c r="H25" s="15"/>
      <c r="I25" s="15"/>
      <c r="J25" s="22"/>
      <c r="K25" s="22"/>
      <c r="L25" s="22"/>
      <c r="M25" s="22"/>
      <c r="N25" s="22"/>
    </row>
    <row r="26" spans="1:14" ht="12.75">
      <c r="A26" s="15" t="s">
        <v>434</v>
      </c>
      <c r="B26" s="15">
        <v>3228</v>
      </c>
      <c r="C26" s="15">
        <v>3228</v>
      </c>
      <c r="D26" s="15">
        <f>B26-C26</f>
        <v>0</v>
      </c>
      <c r="E26" s="15" t="s">
        <v>401</v>
      </c>
      <c r="F26" s="15"/>
      <c r="G26" s="15"/>
      <c r="H26" s="15"/>
      <c r="I26" s="15"/>
      <c r="J26" s="22"/>
      <c r="K26" s="22"/>
      <c r="L26" s="22"/>
      <c r="M26" s="22"/>
      <c r="N26" s="22"/>
    </row>
    <row r="27" spans="1:14" ht="12.75">
      <c r="A27" s="15" t="s">
        <v>435</v>
      </c>
      <c r="B27" s="15">
        <v>284</v>
      </c>
      <c r="C27" s="15">
        <v>284</v>
      </c>
      <c r="D27" s="15">
        <f>B27-C27</f>
        <v>0</v>
      </c>
      <c r="E27" s="15" t="s">
        <v>436</v>
      </c>
      <c r="H27" s="15"/>
      <c r="I27" s="15"/>
      <c r="J27" s="22"/>
      <c r="K27" s="22"/>
      <c r="L27" s="22"/>
      <c r="M27" s="22"/>
      <c r="N27" s="22"/>
    </row>
    <row r="28" spans="1:14" ht="15.75" customHeight="1">
      <c r="A28" s="15" t="s">
        <v>437</v>
      </c>
      <c r="B28" s="15"/>
      <c r="C28" s="15"/>
      <c r="D28" s="15"/>
      <c r="E28" s="15" t="s">
        <v>438</v>
      </c>
      <c r="F28" s="17"/>
      <c r="G28" s="17"/>
      <c r="H28" s="15"/>
      <c r="I28" s="15"/>
      <c r="J28" s="22"/>
      <c r="K28" s="22"/>
      <c r="L28" s="22"/>
      <c r="M28" s="22"/>
      <c r="N28" s="22"/>
    </row>
    <row r="29" spans="1:14" ht="15" customHeight="1">
      <c r="A29" s="15" t="s">
        <v>424</v>
      </c>
      <c r="B29" s="15"/>
      <c r="C29" s="15"/>
      <c r="D29" s="15"/>
      <c r="E29" s="15" t="s">
        <v>439</v>
      </c>
      <c r="F29" s="15"/>
      <c r="G29" s="15"/>
      <c r="H29" s="15"/>
      <c r="I29" s="15"/>
      <c r="J29" s="22"/>
      <c r="K29" s="22"/>
      <c r="L29" s="22"/>
      <c r="M29" s="22"/>
      <c r="N29" s="22"/>
    </row>
    <row r="30" spans="1:14" ht="12.75">
      <c r="A30" s="15" t="s">
        <v>440</v>
      </c>
      <c r="B30" s="15"/>
      <c r="C30" s="15"/>
      <c r="D30" s="15"/>
      <c r="E30" s="15" t="s">
        <v>413</v>
      </c>
      <c r="F30" s="15"/>
      <c r="G30" s="15"/>
      <c r="H30" s="15"/>
      <c r="I30" s="15"/>
      <c r="J30" s="22"/>
      <c r="K30" s="22"/>
      <c r="L30" s="22"/>
      <c r="M30" s="22"/>
      <c r="N30" s="22"/>
    </row>
    <row r="31" spans="1:14" ht="12.75">
      <c r="A31" s="15" t="s">
        <v>441</v>
      </c>
      <c r="B31" s="15"/>
      <c r="C31" s="15"/>
      <c r="D31" s="15"/>
      <c r="E31" s="15" t="s">
        <v>415</v>
      </c>
      <c r="F31" s="17"/>
      <c r="G31" s="17"/>
      <c r="H31" s="15">
        <f>F31-G31</f>
        <v>0</v>
      </c>
      <c r="I31" s="15"/>
      <c r="J31" s="22"/>
      <c r="K31" s="22"/>
      <c r="L31" s="22"/>
      <c r="M31" s="22"/>
      <c r="N31" s="22"/>
    </row>
    <row r="32" spans="1:14" ht="12.75">
      <c r="A32" s="15" t="s">
        <v>442</v>
      </c>
      <c r="B32" s="17">
        <f>B33+B34+B35+B36+B38</f>
        <v>176</v>
      </c>
      <c r="C32" s="17">
        <f>C33+C34+C35+C36+C38</f>
        <v>176</v>
      </c>
      <c r="D32" s="17">
        <f>D33+D34+D35+D36+D38</f>
        <v>0</v>
      </c>
      <c r="E32" s="15" t="s">
        <v>417</v>
      </c>
      <c r="F32" s="15"/>
      <c r="G32" s="15"/>
      <c r="H32" s="15">
        <f>F32-G32</f>
        <v>0</v>
      </c>
      <c r="I32" s="15"/>
      <c r="J32" s="22"/>
      <c r="K32" s="22"/>
      <c r="L32" s="22"/>
      <c r="M32" s="22"/>
      <c r="N32" s="22"/>
    </row>
    <row r="33" spans="1:14" ht="12.75">
      <c r="A33" s="15" t="s">
        <v>443</v>
      </c>
      <c r="B33" s="15"/>
      <c r="C33" s="15"/>
      <c r="D33" s="15"/>
      <c r="E33" s="15" t="s">
        <v>444</v>
      </c>
      <c r="F33" s="15"/>
      <c r="G33" s="15"/>
      <c r="H33" s="15"/>
      <c r="I33" s="15"/>
      <c r="J33" s="22"/>
      <c r="K33" s="22"/>
      <c r="L33" s="22"/>
      <c r="M33" s="22"/>
      <c r="N33" s="22"/>
    </row>
    <row r="34" spans="1:14" ht="12.75">
      <c r="A34" s="15" t="s">
        <v>445</v>
      </c>
      <c r="B34" s="15">
        <v>30</v>
      </c>
      <c r="C34" s="15">
        <v>30</v>
      </c>
      <c r="D34" s="15">
        <f>B34-C34</f>
        <v>0</v>
      </c>
      <c r="E34" s="15" t="s">
        <v>66</v>
      </c>
      <c r="F34" s="15"/>
      <c r="G34" s="15"/>
      <c r="H34" s="15">
        <f>F34-G34</f>
        <v>0</v>
      </c>
      <c r="I34" s="15"/>
      <c r="J34" s="22"/>
      <c r="K34" s="22"/>
      <c r="L34" s="22"/>
      <c r="M34" s="22"/>
      <c r="N34" s="22"/>
    </row>
    <row r="35" spans="1:14" ht="12.75">
      <c r="A35" s="15" t="s">
        <v>446</v>
      </c>
      <c r="B35" s="15">
        <v>146</v>
      </c>
      <c r="C35" s="15">
        <v>146</v>
      </c>
      <c r="D35" s="15">
        <f>B35-C35</f>
        <v>0</v>
      </c>
      <c r="E35" s="15" t="s">
        <v>447</v>
      </c>
      <c r="F35" s="15">
        <v>5097</v>
      </c>
      <c r="G35" s="15">
        <v>5097</v>
      </c>
      <c r="H35" s="15">
        <f>F35-G35</f>
        <v>0</v>
      </c>
      <c r="I35" s="15"/>
      <c r="J35" s="22"/>
      <c r="K35" s="22"/>
      <c r="L35" s="22"/>
      <c r="M35" s="22"/>
      <c r="N35" s="22"/>
    </row>
    <row r="36" spans="1:14" ht="12.75">
      <c r="A36" s="15" t="s">
        <v>448</v>
      </c>
      <c r="B36" s="15"/>
      <c r="C36" s="15"/>
      <c r="D36" s="15"/>
      <c r="E36" s="15" t="s">
        <v>427</v>
      </c>
      <c r="F36" s="15">
        <v>161</v>
      </c>
      <c r="G36" s="15">
        <v>161</v>
      </c>
      <c r="H36" s="15">
        <f>F36-G36</f>
        <v>0</v>
      </c>
      <c r="I36" s="15"/>
      <c r="J36" s="22"/>
      <c r="K36" s="22"/>
      <c r="L36" s="22"/>
      <c r="M36" s="22"/>
      <c r="N36" s="22"/>
    </row>
    <row r="37" spans="1:14" ht="12.75">
      <c r="A37" s="15" t="s">
        <v>449</v>
      </c>
      <c r="B37" s="15"/>
      <c r="C37" s="15"/>
      <c r="D37" s="15"/>
      <c r="E37" s="15" t="s">
        <v>450</v>
      </c>
      <c r="F37" s="15">
        <v>154</v>
      </c>
      <c r="G37" s="15">
        <v>154</v>
      </c>
      <c r="H37" s="15">
        <f>F37-G37</f>
        <v>0</v>
      </c>
      <c r="I37" s="15"/>
      <c r="J37" s="22"/>
      <c r="K37" s="22"/>
      <c r="L37" s="22"/>
      <c r="M37" s="22"/>
      <c r="N37" s="22"/>
    </row>
    <row r="38" spans="1:14" ht="12.75">
      <c r="A38" s="15" t="s">
        <v>451</v>
      </c>
      <c r="B38" s="15"/>
      <c r="C38" s="15"/>
      <c r="D38" s="15">
        <f>B38-C38</f>
        <v>0</v>
      </c>
      <c r="E38" s="15" t="s">
        <v>94</v>
      </c>
      <c r="F38" s="17">
        <f>F39+F40+F41+F42</f>
        <v>11</v>
      </c>
      <c r="G38" s="17">
        <f>G39+G40+G41+G42</f>
        <v>11</v>
      </c>
      <c r="H38" s="17">
        <f>F38-G38</f>
        <v>0</v>
      </c>
      <c r="I38" s="15"/>
      <c r="J38" s="22"/>
      <c r="K38" s="22"/>
      <c r="L38" s="22"/>
      <c r="M38" s="22"/>
      <c r="N38" s="22"/>
    </row>
    <row r="39" spans="1:14" ht="12.75">
      <c r="A39" s="17" t="s">
        <v>452</v>
      </c>
      <c r="B39" s="17">
        <f>B40+B41+B42+B43</f>
        <v>57</v>
      </c>
      <c r="C39" s="17">
        <f>C40+C41+C42+C43</f>
        <v>57</v>
      </c>
      <c r="D39" s="17">
        <f>D40+D41+D42+D43</f>
        <v>0</v>
      </c>
      <c r="E39" s="15" t="s">
        <v>443</v>
      </c>
      <c r="F39" s="15"/>
      <c r="G39" s="15"/>
      <c r="H39" s="17">
        <f aca="true" t="shared" si="0" ref="H39:H49">F39-G39</f>
        <v>0</v>
      </c>
      <c r="I39" s="15"/>
      <c r="J39" s="22"/>
      <c r="K39" s="22"/>
      <c r="L39" s="22"/>
      <c r="M39" s="22"/>
      <c r="N39" s="22"/>
    </row>
    <row r="40" spans="1:14" ht="12.75">
      <c r="A40" s="15" t="s">
        <v>453</v>
      </c>
      <c r="B40" s="15"/>
      <c r="C40" s="15"/>
      <c r="D40" s="15"/>
      <c r="E40" s="15" t="s">
        <v>445</v>
      </c>
      <c r="F40" s="15"/>
      <c r="G40" s="15"/>
      <c r="H40" s="17">
        <f t="shared" si="0"/>
        <v>0</v>
      </c>
      <c r="I40" s="15"/>
      <c r="J40" s="22"/>
      <c r="K40" s="22"/>
      <c r="L40" s="22"/>
      <c r="M40" s="22"/>
      <c r="N40" s="22"/>
    </row>
    <row r="41" spans="1:14" ht="12.75">
      <c r="A41" s="15" t="s">
        <v>454</v>
      </c>
      <c r="B41" s="15"/>
      <c r="C41" s="15"/>
      <c r="D41" s="15"/>
      <c r="E41" s="15" t="s">
        <v>446</v>
      </c>
      <c r="F41" s="15"/>
      <c r="G41" s="15"/>
      <c r="H41" s="17">
        <f t="shared" si="0"/>
        <v>0</v>
      </c>
      <c r="I41" s="15"/>
      <c r="J41" s="22"/>
      <c r="K41" s="22"/>
      <c r="L41" s="22"/>
      <c r="M41" s="22"/>
      <c r="N41" s="22"/>
    </row>
    <row r="42" spans="1:14" ht="12.75">
      <c r="A42" s="15" t="s">
        <v>455</v>
      </c>
      <c r="B42" s="15"/>
      <c r="C42" s="15"/>
      <c r="D42" s="15"/>
      <c r="E42" s="15" t="s">
        <v>451</v>
      </c>
      <c r="F42" s="15">
        <v>11</v>
      </c>
      <c r="G42" s="15">
        <v>11</v>
      </c>
      <c r="H42" s="17">
        <f t="shared" si="0"/>
        <v>0</v>
      </c>
      <c r="I42" s="15"/>
      <c r="J42" s="22"/>
      <c r="K42" s="22"/>
      <c r="L42" s="22"/>
      <c r="M42" s="22"/>
      <c r="N42" s="22"/>
    </row>
    <row r="43" spans="1:14" ht="12.75">
      <c r="A43" s="15" t="s">
        <v>412</v>
      </c>
      <c r="B43" s="116">
        <v>57</v>
      </c>
      <c r="C43" s="116">
        <v>57</v>
      </c>
      <c r="D43" s="15">
        <f>B43-C43</f>
        <v>0</v>
      </c>
      <c r="E43" s="15" t="s">
        <v>456</v>
      </c>
      <c r="F43" s="17">
        <v>54</v>
      </c>
      <c r="G43" s="17">
        <v>54</v>
      </c>
      <c r="H43" s="17">
        <f t="shared" si="0"/>
        <v>0</v>
      </c>
      <c r="I43" s="15"/>
      <c r="J43" s="22"/>
      <c r="K43" s="22"/>
      <c r="L43" s="22"/>
      <c r="M43" s="22"/>
      <c r="N43" s="22"/>
    </row>
    <row r="44" spans="1:14" ht="12.75">
      <c r="A44" s="17" t="s">
        <v>457</v>
      </c>
      <c r="B44" s="17">
        <f>B21+B26+B27+B32+B39</f>
        <v>6775</v>
      </c>
      <c r="C44" s="17">
        <f>+C26+C27+C34+C35+C43</f>
        <v>3745</v>
      </c>
      <c r="D44" s="17">
        <f>B44-C44</f>
        <v>3030</v>
      </c>
      <c r="E44" s="15" t="s">
        <v>458</v>
      </c>
      <c r="F44" s="15">
        <v>40</v>
      </c>
      <c r="G44" s="15">
        <v>40</v>
      </c>
      <c r="H44" s="17">
        <f t="shared" si="0"/>
        <v>0</v>
      </c>
      <c r="I44" s="15"/>
      <c r="J44" s="22"/>
      <c r="K44" s="22"/>
      <c r="L44" s="22"/>
      <c r="M44" s="22"/>
      <c r="N44" s="22"/>
    </row>
    <row r="45" spans="1:14" ht="12.75">
      <c r="A45" s="17" t="s">
        <v>459</v>
      </c>
      <c r="B45" s="17">
        <f>B7+B19+B44</f>
        <v>6786</v>
      </c>
      <c r="C45" s="17">
        <f>C7+C19+C44</f>
        <v>3745</v>
      </c>
      <c r="D45" s="17">
        <f>D7+D19+D44</f>
        <v>3041</v>
      </c>
      <c r="E45" s="15" t="s">
        <v>460</v>
      </c>
      <c r="F45" s="15">
        <v>11</v>
      </c>
      <c r="G45" s="15">
        <v>11</v>
      </c>
      <c r="H45" s="17">
        <f t="shared" si="0"/>
        <v>0</v>
      </c>
      <c r="I45" s="15"/>
      <c r="J45" s="22"/>
      <c r="K45" s="22"/>
      <c r="L45" s="22"/>
      <c r="M45" s="22"/>
      <c r="N45" s="22"/>
    </row>
    <row r="46" spans="1:14" ht="12.75">
      <c r="A46" s="15"/>
      <c r="B46" s="15"/>
      <c r="C46" s="15"/>
      <c r="D46" s="15"/>
      <c r="E46" s="15" t="s">
        <v>412</v>
      </c>
      <c r="F46" s="15">
        <v>3</v>
      </c>
      <c r="G46" s="15">
        <v>3</v>
      </c>
      <c r="H46" s="17">
        <f t="shared" si="0"/>
        <v>0</v>
      </c>
      <c r="I46" s="15"/>
      <c r="J46" s="22"/>
      <c r="K46" s="22"/>
      <c r="L46" s="22"/>
      <c r="M46" s="22"/>
      <c r="N46" s="22"/>
    </row>
    <row r="47" spans="1:14" ht="12.75">
      <c r="A47" s="15"/>
      <c r="B47" s="15"/>
      <c r="C47" s="15"/>
      <c r="D47" s="15"/>
      <c r="E47" s="15" t="s">
        <v>461</v>
      </c>
      <c r="F47" s="116">
        <v>4</v>
      </c>
      <c r="G47" s="116">
        <v>4</v>
      </c>
      <c r="H47" s="17">
        <f t="shared" si="0"/>
        <v>0</v>
      </c>
      <c r="I47" s="15"/>
      <c r="J47" s="22"/>
      <c r="K47" s="22"/>
      <c r="L47" s="22"/>
      <c r="M47" s="22"/>
      <c r="N47" s="22"/>
    </row>
    <row r="48" spans="1:14" ht="12.75">
      <c r="A48" s="15"/>
      <c r="B48" s="15"/>
      <c r="C48" s="15"/>
      <c r="D48" s="15"/>
      <c r="E48" s="15" t="s">
        <v>462</v>
      </c>
      <c r="F48" s="15"/>
      <c r="G48" s="15"/>
      <c r="H48" s="17">
        <f t="shared" si="0"/>
        <v>0</v>
      </c>
      <c r="I48" s="15"/>
      <c r="J48" s="22"/>
      <c r="K48" s="22"/>
      <c r="L48" s="22"/>
      <c r="M48" s="22"/>
      <c r="N48" s="22"/>
    </row>
    <row r="49" spans="1:14" ht="12.75">
      <c r="A49" s="15"/>
      <c r="B49" s="15"/>
      <c r="C49" s="15"/>
      <c r="D49" s="15"/>
      <c r="E49" s="17" t="s">
        <v>463</v>
      </c>
      <c r="F49" s="17">
        <f>F31+F34+F35+F36+F37+F38+F43+F47</f>
        <v>5481</v>
      </c>
      <c r="G49" s="17">
        <f>G31+G34+G35+G36+G37+G38+G43+G47</f>
        <v>5481</v>
      </c>
      <c r="H49" s="17">
        <f t="shared" si="0"/>
        <v>0</v>
      </c>
      <c r="I49" s="15"/>
      <c r="J49" s="22"/>
      <c r="K49" s="22"/>
      <c r="L49" s="22"/>
      <c r="M49" s="130"/>
      <c r="N49" s="22"/>
    </row>
    <row r="50" spans="1:14" ht="12.75">
      <c r="A50" s="15"/>
      <c r="B50" s="15"/>
      <c r="C50" s="15"/>
      <c r="D50" s="15"/>
      <c r="E50" s="17" t="s">
        <v>464</v>
      </c>
      <c r="F50" s="17">
        <f>F24+F49</f>
        <v>5624</v>
      </c>
      <c r="G50" s="17">
        <f>G24+G49</f>
        <v>5481</v>
      </c>
      <c r="H50" s="17">
        <f>H24+H49</f>
        <v>143</v>
      </c>
      <c r="I50" s="17"/>
      <c r="J50" s="22"/>
      <c r="K50" s="22"/>
      <c r="L50" s="22"/>
      <c r="M50" s="22"/>
      <c r="N50" s="22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36" t="s">
        <v>593</v>
      </c>
      <c r="K51" s="22"/>
      <c r="L51" s="153" t="s">
        <v>465</v>
      </c>
      <c r="M51" s="153"/>
      <c r="N51" s="153"/>
      <c r="O51" s="153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22"/>
      <c r="K52" s="22"/>
      <c r="L52" s="22"/>
      <c r="M52" s="144" t="s">
        <v>568</v>
      </c>
      <c r="N52" s="144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22"/>
      <c r="K53" s="22"/>
      <c r="L53" s="153" t="s">
        <v>578</v>
      </c>
      <c r="M53" s="153"/>
      <c r="N53" s="153"/>
      <c r="O53" s="153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22"/>
      <c r="K54" s="22"/>
      <c r="L54" s="22"/>
      <c r="M54" s="144" t="s">
        <v>569</v>
      </c>
      <c r="N54" s="144"/>
      <c r="O54" s="144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22"/>
      <c r="K55" s="22"/>
      <c r="L55" s="22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22"/>
      <c r="K56" s="22"/>
      <c r="L56" s="22"/>
      <c r="M56" s="22"/>
      <c r="N56" s="22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22"/>
      <c r="K57" s="22"/>
      <c r="L57" s="22"/>
      <c r="M57" s="22"/>
      <c r="N57" s="22"/>
    </row>
  </sheetData>
  <sheetProtection selectLockedCells="1" selectUnlockedCells="1"/>
  <mergeCells count="5">
    <mergeCell ref="A2:D2"/>
    <mergeCell ref="M52:N52"/>
    <mergeCell ref="L51:O51"/>
    <mergeCell ref="L53:O53"/>
    <mergeCell ref="M54:O54"/>
  </mergeCells>
  <printOptions/>
  <pageMargins left="0.75" right="0.75" top="0.81" bottom="0.55" header="0.5" footer="0.5118055555555555"/>
  <pageSetup horizontalDpi="300" verticalDpi="300" orientation="portrait" pageOrder="overThenDown" paperSize="9" scale="95" r:id="rId1"/>
  <headerFooter alignWithMargins="0">
    <oddHeader xml:space="preserve">&amp;RСтр.&amp;Pв хил.леваЕИК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C1"/>
    </sheetView>
  </sheetViews>
  <sheetFormatPr defaultColWidth="9.33203125" defaultRowHeight="12.75"/>
  <cols>
    <col min="1" max="1" width="55.66015625" style="0" customWidth="1"/>
    <col min="2" max="2" width="10.66015625" style="0" customWidth="1"/>
    <col min="3" max="3" width="19" style="0" customWidth="1"/>
  </cols>
  <sheetData>
    <row r="1" spans="1:3" ht="19.5" customHeight="1">
      <c r="A1" s="145" t="s">
        <v>466</v>
      </c>
      <c r="B1" s="145"/>
      <c r="C1" s="145"/>
    </row>
    <row r="2" spans="1:4" ht="15.75">
      <c r="A2" s="158" t="s">
        <v>596</v>
      </c>
      <c r="B2" s="158"/>
      <c r="C2" s="158"/>
      <c r="D2" s="141"/>
    </row>
    <row r="3" spans="1:3" ht="12.75">
      <c r="A3" s="22"/>
      <c r="B3" s="22"/>
      <c r="C3" s="22"/>
    </row>
    <row r="4" spans="1:3" ht="12.75">
      <c r="A4" s="22"/>
      <c r="B4" s="22"/>
      <c r="C4" s="22"/>
    </row>
    <row r="5" spans="1:3" ht="12.75">
      <c r="A5" s="3" t="s">
        <v>209</v>
      </c>
      <c r="B5" s="3" t="s">
        <v>467</v>
      </c>
      <c r="C5" s="3" t="s">
        <v>468</v>
      </c>
    </row>
    <row r="6" spans="1:3" ht="12.75">
      <c r="A6" s="17" t="s">
        <v>469</v>
      </c>
      <c r="B6" s="15"/>
      <c r="C6" s="122"/>
    </row>
    <row r="7" spans="1:3" ht="12.75">
      <c r="A7" s="17" t="s">
        <v>581</v>
      </c>
      <c r="B7" s="15"/>
      <c r="C7" s="123">
        <v>1680</v>
      </c>
    </row>
    <row r="8" spans="1:3" ht="12.75">
      <c r="A8" s="17" t="s">
        <v>470</v>
      </c>
      <c r="B8" s="15"/>
      <c r="C8" s="123"/>
    </row>
    <row r="9" spans="1:3" ht="12.75">
      <c r="A9" s="15" t="s">
        <v>471</v>
      </c>
      <c r="B9" s="15"/>
      <c r="C9" s="123"/>
    </row>
    <row r="10" spans="1:3" ht="12.75">
      <c r="A10" s="15" t="s">
        <v>472</v>
      </c>
      <c r="B10" s="15"/>
      <c r="C10" s="123"/>
    </row>
    <row r="11" spans="1:3" ht="12.75">
      <c r="A11" s="15" t="s">
        <v>473</v>
      </c>
      <c r="B11" s="15"/>
      <c r="C11" s="123"/>
    </row>
    <row r="12" spans="1:3" ht="12.75">
      <c r="A12" s="15" t="s">
        <v>474</v>
      </c>
      <c r="B12" s="15"/>
      <c r="C12" s="123"/>
    </row>
    <row r="13" spans="1:3" ht="12.75">
      <c r="A13" s="15" t="s">
        <v>475</v>
      </c>
      <c r="B13" s="15"/>
      <c r="C13" s="123"/>
    </row>
    <row r="14" spans="1:3" ht="12.75">
      <c r="A14" s="15" t="s">
        <v>476</v>
      </c>
      <c r="B14" s="15"/>
      <c r="C14" s="123"/>
    </row>
    <row r="15" spans="1:3" ht="12.75">
      <c r="A15" s="15" t="s">
        <v>477</v>
      </c>
      <c r="B15" s="15"/>
      <c r="C15" s="123"/>
    </row>
    <row r="16" spans="1:3" ht="12.75">
      <c r="A16" s="15" t="s">
        <v>478</v>
      </c>
      <c r="B16" s="15"/>
      <c r="C16" s="123"/>
    </row>
    <row r="17" spans="1:3" ht="12.75">
      <c r="A17" s="17" t="s">
        <v>479</v>
      </c>
      <c r="B17" s="15"/>
      <c r="C17" s="124"/>
    </row>
    <row r="18" spans="1:3" ht="12.75">
      <c r="A18" s="17" t="s">
        <v>480</v>
      </c>
      <c r="B18" s="15"/>
      <c r="C18" s="124"/>
    </row>
    <row r="19" spans="1:3" ht="12.75">
      <c r="A19" s="15" t="s">
        <v>481</v>
      </c>
      <c r="B19" s="15"/>
      <c r="C19" s="123"/>
    </row>
    <row r="20" spans="1:3" ht="12.75">
      <c r="A20" s="15" t="s">
        <v>482</v>
      </c>
      <c r="B20" s="15"/>
      <c r="C20" s="123">
        <v>-340</v>
      </c>
    </row>
    <row r="21" spans="1:3" ht="12.75">
      <c r="A21" s="15" t="s">
        <v>483</v>
      </c>
      <c r="B21" s="15"/>
      <c r="C21" s="123"/>
    </row>
    <row r="22" spans="1:3" ht="12.75">
      <c r="A22" s="15" t="s">
        <v>484</v>
      </c>
      <c r="B22" s="15"/>
      <c r="C22" s="123"/>
    </row>
    <row r="23" spans="1:3" ht="12.75">
      <c r="A23" s="15" t="s">
        <v>485</v>
      </c>
      <c r="B23" s="15"/>
      <c r="C23" s="123"/>
    </row>
    <row r="24" spans="1:3" ht="12.75">
      <c r="A24" s="15" t="s">
        <v>486</v>
      </c>
      <c r="B24" s="15"/>
      <c r="C24" s="15"/>
    </row>
    <row r="25" spans="1:3" ht="12.75">
      <c r="A25" s="15" t="s">
        <v>487</v>
      </c>
      <c r="B25" s="15"/>
      <c r="C25" s="123">
        <v>-1</v>
      </c>
    </row>
    <row r="26" spans="1:3" ht="12.75">
      <c r="A26" s="15" t="s">
        <v>488</v>
      </c>
      <c r="B26" s="15"/>
      <c r="C26" s="124"/>
    </row>
    <row r="27" spans="1:3" ht="12.75">
      <c r="A27" s="17" t="s">
        <v>489</v>
      </c>
      <c r="B27" s="15"/>
      <c r="C27" s="124">
        <f>C19+C20+C21+C23+C24+C25+C26</f>
        <v>-341</v>
      </c>
    </row>
    <row r="28" spans="1:3" ht="12.75">
      <c r="A28" s="17" t="s">
        <v>594</v>
      </c>
      <c r="B28" s="15"/>
      <c r="C28" s="124">
        <f>C7+C17+C27</f>
        <v>1339</v>
      </c>
    </row>
    <row r="29" spans="1:3" ht="12.75">
      <c r="A29" s="17" t="s">
        <v>490</v>
      </c>
      <c r="B29" s="15"/>
      <c r="C29" s="123"/>
    </row>
    <row r="30" spans="1:3" ht="12.75">
      <c r="A30" s="17" t="s">
        <v>582</v>
      </c>
      <c r="B30" s="15"/>
      <c r="C30" s="123"/>
    </row>
    <row r="31" spans="1:3" ht="12.75">
      <c r="A31" s="17" t="s">
        <v>491</v>
      </c>
      <c r="B31" s="15"/>
      <c r="C31" s="123"/>
    </row>
    <row r="32" spans="1:3" ht="12.75">
      <c r="A32" s="15" t="s">
        <v>492</v>
      </c>
      <c r="B32" s="15"/>
      <c r="C32" s="123"/>
    </row>
    <row r="33" spans="1:3" ht="12.75">
      <c r="A33" s="15" t="s">
        <v>493</v>
      </c>
      <c r="B33" s="15"/>
      <c r="C33" s="123"/>
    </row>
    <row r="34" spans="1:3" ht="12.75">
      <c r="A34" s="17" t="s">
        <v>463</v>
      </c>
      <c r="B34" s="15"/>
      <c r="C34" s="123"/>
    </row>
    <row r="35" spans="1:3" ht="12.75">
      <c r="A35" s="17" t="s">
        <v>494</v>
      </c>
      <c r="B35" s="15"/>
      <c r="C35" s="123"/>
    </row>
    <row r="36" spans="1:3" ht="12.75">
      <c r="A36" s="15" t="s">
        <v>495</v>
      </c>
      <c r="B36" s="15"/>
      <c r="C36" s="123"/>
    </row>
    <row r="37" spans="1:3" ht="12.75">
      <c r="A37" s="15" t="s">
        <v>496</v>
      </c>
      <c r="B37" s="15"/>
      <c r="C37" s="123"/>
    </row>
    <row r="38" spans="1:3" ht="12.75">
      <c r="A38" s="15" t="s">
        <v>497</v>
      </c>
      <c r="B38" s="15"/>
      <c r="C38" s="123"/>
    </row>
    <row r="39" spans="1:3" ht="12.75">
      <c r="A39" s="15" t="s">
        <v>498</v>
      </c>
      <c r="B39" s="15"/>
      <c r="C39" s="123"/>
    </row>
    <row r="40" spans="1:3" ht="12.75">
      <c r="A40" s="17" t="s">
        <v>499</v>
      </c>
      <c r="B40" s="15"/>
      <c r="C40" s="124"/>
    </row>
    <row r="41" spans="1:3" ht="12.75">
      <c r="A41" s="17" t="s">
        <v>583</v>
      </c>
      <c r="B41" s="15"/>
      <c r="C41" s="123"/>
    </row>
    <row r="42" spans="1:3" ht="12.75">
      <c r="A42" s="17" t="s">
        <v>500</v>
      </c>
      <c r="B42" s="15"/>
      <c r="C42" s="124">
        <v>461</v>
      </c>
    </row>
    <row r="43" spans="1:3" ht="12.75">
      <c r="A43" s="15" t="s">
        <v>501</v>
      </c>
      <c r="B43" s="15"/>
      <c r="C43" s="124">
        <v>461</v>
      </c>
    </row>
    <row r="44" spans="1:3" ht="12.75">
      <c r="A44" s="15" t="s">
        <v>502</v>
      </c>
      <c r="B44" s="15"/>
      <c r="C44" s="15"/>
    </row>
    <row r="45" spans="1:3" ht="12.75">
      <c r="A45" s="22"/>
      <c r="B45" s="22"/>
      <c r="C45" s="22"/>
    </row>
    <row r="46" spans="1:3" ht="12.75">
      <c r="A46" s="22"/>
      <c r="B46" s="150"/>
      <c r="C46" s="150"/>
    </row>
    <row r="47" spans="1:3" ht="12.75">
      <c r="A47" s="22"/>
      <c r="B47" s="22"/>
      <c r="C47" s="22"/>
    </row>
    <row r="48" spans="1:3" ht="12.75">
      <c r="A48" s="137" t="s">
        <v>589</v>
      </c>
      <c r="B48" s="36" t="s">
        <v>503</v>
      </c>
      <c r="C48" s="22"/>
    </row>
    <row r="49" spans="1:5" ht="12.75">
      <c r="A49" s="22"/>
      <c r="B49" s="22"/>
      <c r="C49" s="152" t="s">
        <v>559</v>
      </c>
      <c r="D49" s="152"/>
      <c r="E49" s="152"/>
    </row>
    <row r="50" spans="1:6" ht="26.25" customHeight="1">
      <c r="A50" s="22"/>
      <c r="B50" s="153" t="s">
        <v>578</v>
      </c>
      <c r="C50" s="153"/>
      <c r="D50" s="153"/>
      <c r="E50" s="153"/>
      <c r="F50" s="153"/>
    </row>
    <row r="51" spans="3:4" ht="12.75">
      <c r="C51" s="157" t="s">
        <v>558</v>
      </c>
      <c r="D51" s="157"/>
    </row>
  </sheetData>
  <sheetProtection selectLockedCells="1" selectUnlockedCells="1"/>
  <mergeCells count="6">
    <mergeCell ref="C51:D51"/>
    <mergeCell ref="B46:C46"/>
    <mergeCell ref="A2:C2"/>
    <mergeCell ref="A1:C1"/>
    <mergeCell ref="C49:E49"/>
    <mergeCell ref="B50:F50"/>
  </mergeCells>
  <printOptions/>
  <pageMargins left="0.75" right="0.75" top="0.94" bottom="1" header="0.46" footer="0.5118055555555555"/>
  <pageSetup horizontalDpi="300" verticalDpi="300" orientation="portrait" paperSize="9" r:id="rId1"/>
  <headerFooter alignWithMargins="0">
    <oddHeader>&amp;Rстр.1в хил.леваЕИК по БУЛСТАТ 822105378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A3" sqref="A3:C3"/>
    </sheetView>
  </sheetViews>
  <sheetFormatPr defaultColWidth="9.33203125" defaultRowHeight="12.75"/>
  <cols>
    <col min="1" max="1" width="61" style="0" customWidth="1"/>
    <col min="2" max="2" width="11.16015625" style="0" customWidth="1"/>
    <col min="3" max="3" width="18.33203125" style="0" customWidth="1"/>
  </cols>
  <sheetData>
    <row r="2" ht="12.75">
      <c r="C2" t="s">
        <v>504</v>
      </c>
    </row>
    <row r="3" spans="1:3" ht="15.75">
      <c r="A3" s="146" t="s">
        <v>571</v>
      </c>
      <c r="B3" s="146"/>
      <c r="C3" s="146"/>
    </row>
    <row r="4" spans="1:4" ht="15.75">
      <c r="A4" s="158" t="s">
        <v>595</v>
      </c>
      <c r="B4" s="158"/>
      <c r="C4" s="158"/>
      <c r="D4" s="141"/>
    </row>
    <row r="6" spans="1:3" ht="12.75">
      <c r="A6" s="3" t="s">
        <v>209</v>
      </c>
      <c r="B6" s="44" t="s">
        <v>505</v>
      </c>
      <c r="C6" s="5"/>
    </row>
    <row r="7" spans="1:3" ht="12.75">
      <c r="A7" s="125"/>
      <c r="B7" s="10" t="s">
        <v>506</v>
      </c>
      <c r="C7" s="10" t="s">
        <v>507</v>
      </c>
    </row>
    <row r="8" spans="1:3" ht="12.75">
      <c r="A8" s="17" t="s">
        <v>508</v>
      </c>
      <c r="B8" s="15"/>
      <c r="C8" s="15"/>
    </row>
    <row r="9" spans="1:3" ht="12.75">
      <c r="A9" s="17" t="s">
        <v>509</v>
      </c>
      <c r="B9" s="116">
        <v>3</v>
      </c>
      <c r="C9" s="116">
        <v>3</v>
      </c>
    </row>
    <row r="10" spans="1:3" ht="12.75">
      <c r="A10" s="17" t="s">
        <v>510</v>
      </c>
      <c r="B10" s="17"/>
      <c r="C10" s="17"/>
    </row>
    <row r="11" spans="1:3" ht="12.75">
      <c r="A11" s="17" t="s">
        <v>511</v>
      </c>
      <c r="B11" s="17"/>
      <c r="C11" s="17"/>
    </row>
    <row r="12" spans="1:3" ht="12.75">
      <c r="A12" s="17" t="s">
        <v>512</v>
      </c>
      <c r="B12" s="17"/>
      <c r="C12" s="17"/>
    </row>
    <row r="13" spans="1:3" ht="12.75">
      <c r="A13" s="17" t="s">
        <v>513</v>
      </c>
      <c r="B13" s="17"/>
      <c r="C13" s="17"/>
    </row>
    <row r="14" spans="1:3" ht="12.75">
      <c r="A14" s="17" t="s">
        <v>514</v>
      </c>
      <c r="B14" s="17">
        <f>SUM(B9:B13)</f>
        <v>3</v>
      </c>
      <c r="C14" s="17">
        <v>3</v>
      </c>
    </row>
    <row r="15" spans="1:3" ht="12.75">
      <c r="A15" s="17" t="s">
        <v>515</v>
      </c>
      <c r="B15" s="15"/>
      <c r="C15" s="15"/>
    </row>
    <row r="16" spans="1:3" ht="12.75">
      <c r="A16" s="17" t="s">
        <v>516</v>
      </c>
      <c r="B16" s="17">
        <v>22</v>
      </c>
      <c r="C16" s="17">
        <v>22</v>
      </c>
    </row>
    <row r="17" spans="1:3" ht="12.75">
      <c r="A17" s="15" t="s">
        <v>517</v>
      </c>
      <c r="B17" s="15"/>
      <c r="C17" s="15"/>
    </row>
    <row r="18" spans="1:3" ht="12.75">
      <c r="A18" s="15" t="s">
        <v>518</v>
      </c>
      <c r="B18" s="15"/>
      <c r="C18" s="15"/>
    </row>
    <row r="19" spans="1:3" ht="12.75">
      <c r="A19" s="15" t="s">
        <v>519</v>
      </c>
      <c r="B19" s="15">
        <v>22</v>
      </c>
      <c r="C19" s="15">
        <v>22</v>
      </c>
    </row>
    <row r="20" spans="1:3" ht="12.75">
      <c r="A20" s="15" t="s">
        <v>520</v>
      </c>
      <c r="B20" s="15"/>
      <c r="C20" s="15"/>
    </row>
    <row r="21" spans="1:3" ht="12.75">
      <c r="A21" s="17" t="s">
        <v>521</v>
      </c>
      <c r="B21" s="17"/>
      <c r="C21" s="17"/>
    </row>
    <row r="22" spans="1:3" ht="12.75">
      <c r="A22" s="15" t="s">
        <v>517</v>
      </c>
      <c r="B22" s="15"/>
      <c r="C22" s="15"/>
    </row>
    <row r="23" spans="1:3" ht="12.75">
      <c r="A23" s="15" t="s">
        <v>518</v>
      </c>
      <c r="B23" s="15"/>
      <c r="C23" s="15"/>
    </row>
    <row r="24" spans="1:3" ht="12.75">
      <c r="A24" s="15" t="s">
        <v>519</v>
      </c>
      <c r="B24" s="15"/>
      <c r="C24" s="15"/>
    </row>
    <row r="25" spans="1:3" ht="12.75">
      <c r="A25" s="15" t="s">
        <v>520</v>
      </c>
      <c r="B25" s="15"/>
      <c r="C25" s="15"/>
    </row>
    <row r="26" spans="1:3" ht="12.75">
      <c r="A26" s="17" t="s">
        <v>522</v>
      </c>
      <c r="B26" s="17"/>
      <c r="C26" s="17"/>
    </row>
    <row r="27" spans="1:3" ht="12.75">
      <c r="A27" s="17" t="s">
        <v>523</v>
      </c>
      <c r="B27" s="17"/>
      <c r="C27" s="17"/>
    </row>
    <row r="28" spans="1:3" ht="12.75">
      <c r="A28" s="17" t="s">
        <v>524</v>
      </c>
      <c r="B28" s="17">
        <v>1</v>
      </c>
      <c r="C28" s="17">
        <v>1</v>
      </c>
    </row>
    <row r="29" spans="1:3" ht="12.75">
      <c r="A29" s="17" t="s">
        <v>525</v>
      </c>
      <c r="B29" s="17"/>
      <c r="C29" s="17"/>
    </row>
    <row r="30" spans="1:3" ht="12.75">
      <c r="A30" s="17" t="s">
        <v>526</v>
      </c>
      <c r="B30" s="17"/>
      <c r="C30" s="17"/>
    </row>
    <row r="31" spans="1:3" ht="12.75">
      <c r="A31" s="17" t="s">
        <v>527</v>
      </c>
      <c r="B31" s="17">
        <f>B16+B21+B26+B27+B28+B29+B30</f>
        <v>23</v>
      </c>
      <c r="C31" s="17">
        <f>C16+C21+C26+C27+C28+C29+C30</f>
        <v>23</v>
      </c>
    </row>
    <row r="34" ht="12.75">
      <c r="B34" s="38"/>
    </row>
    <row r="35" ht="12.75">
      <c r="B35" s="38"/>
    </row>
    <row r="36" spans="1:2" ht="12.75">
      <c r="A36" s="137" t="s">
        <v>589</v>
      </c>
      <c r="B36" s="38" t="s">
        <v>380</v>
      </c>
    </row>
    <row r="37" spans="2:5" ht="12.75">
      <c r="B37" s="38"/>
      <c r="C37" s="152" t="s">
        <v>559</v>
      </c>
      <c r="D37" s="152"/>
      <c r="E37" s="152"/>
    </row>
    <row r="38" spans="1:6" ht="12.75">
      <c r="A38" s="159" t="s">
        <v>580</v>
      </c>
      <c r="B38" s="159"/>
      <c r="C38" s="159"/>
      <c r="D38" s="130"/>
      <c r="E38" s="130"/>
      <c r="F38" s="130"/>
    </row>
    <row r="39" spans="2:3" ht="12.75">
      <c r="B39" s="144" t="s">
        <v>558</v>
      </c>
      <c r="C39" s="144"/>
    </row>
  </sheetData>
  <sheetProtection selectLockedCells="1" selectUnlockedCells="1"/>
  <mergeCells count="5">
    <mergeCell ref="B39:C39"/>
    <mergeCell ref="A4:C4"/>
    <mergeCell ref="A3:C3"/>
    <mergeCell ref="C37:E37"/>
    <mergeCell ref="A38:C38"/>
  </mergeCells>
  <printOptions/>
  <pageMargins left="0.75" right="0.75" top="0.97" bottom="1" header="0.5" footer="0.5118055555555555"/>
  <pageSetup horizontalDpi="300" verticalDpi="300" orientation="portrait" paperSize="9" r:id="rId1"/>
  <headerFooter alignWithMargins="0">
    <oddHeader xml:space="preserve">&amp;RСтр.&amp;Pв хил.леваЕИК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B4">
      <selection activeCell="B68" activeCellId="1" sqref="A1:D41 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39" t="s">
        <v>129</v>
      </c>
    </row>
    <row r="2" spans="4:7" ht="12.75">
      <c r="D2" s="34"/>
      <c r="G2" s="39" t="s">
        <v>130</v>
      </c>
    </row>
    <row r="3" spans="5:7" ht="12.75">
      <c r="E3" s="40" t="s">
        <v>528</v>
      </c>
      <c r="F3" s="41"/>
      <c r="G3" s="41"/>
    </row>
    <row r="4" ht="15.75">
      <c r="C4" s="1" t="s">
        <v>529</v>
      </c>
    </row>
    <row r="5" spans="2:5" ht="12.75">
      <c r="B5" s="38" t="s">
        <v>530</v>
      </c>
      <c r="C5" s="38"/>
      <c r="D5" s="38"/>
      <c r="E5" s="38"/>
    </row>
    <row r="7" spans="1:7" ht="12.75">
      <c r="A7" s="42" t="s">
        <v>135</v>
      </c>
      <c r="B7" s="43"/>
      <c r="C7" s="5"/>
      <c r="E7" s="44" t="s">
        <v>136</v>
      </c>
      <c r="F7" s="43"/>
      <c r="G7" s="5"/>
    </row>
    <row r="8" spans="1:7" ht="12.75">
      <c r="A8" s="45"/>
      <c r="B8" s="42" t="s">
        <v>1</v>
      </c>
      <c r="C8" s="5"/>
      <c r="E8" s="46"/>
      <c r="F8" s="42" t="s">
        <v>1</v>
      </c>
      <c r="G8" s="5"/>
    </row>
    <row r="9" spans="1:7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ht="12.75">
      <c r="A13" s="15" t="s">
        <v>143</v>
      </c>
      <c r="B13" s="15">
        <v>6432</v>
      </c>
      <c r="C13" s="18">
        <v>10688</v>
      </c>
      <c r="D13" s="56"/>
      <c r="E13" s="20" t="s">
        <v>144</v>
      </c>
      <c r="F13" s="15">
        <v>10158</v>
      </c>
      <c r="G13" s="15">
        <v>12284</v>
      </c>
    </row>
    <row r="14" spans="1:7" ht="12.75">
      <c r="A14" s="15" t="s">
        <v>145</v>
      </c>
      <c r="B14" s="15">
        <v>367</v>
      </c>
      <c r="C14" s="18">
        <v>444</v>
      </c>
      <c r="D14" s="56"/>
      <c r="E14" s="20" t="s">
        <v>146</v>
      </c>
      <c r="F14" s="15"/>
      <c r="G14" s="15"/>
    </row>
    <row r="15" spans="1:7" ht="12.75">
      <c r="A15" s="15" t="s">
        <v>147</v>
      </c>
      <c r="B15" s="15">
        <v>732</v>
      </c>
      <c r="C15" s="18">
        <v>812</v>
      </c>
      <c r="D15" s="56"/>
      <c r="E15" s="20" t="s">
        <v>148</v>
      </c>
      <c r="F15" s="15">
        <v>64</v>
      </c>
      <c r="G15" s="15">
        <v>60</v>
      </c>
    </row>
    <row r="16" spans="1:7" ht="12.75">
      <c r="A16" s="15" t="s">
        <v>149</v>
      </c>
      <c r="B16" s="15">
        <v>994</v>
      </c>
      <c r="C16" s="18">
        <v>765</v>
      </c>
      <c r="D16" s="56"/>
      <c r="E16" s="20" t="s">
        <v>150</v>
      </c>
      <c r="F16" s="15">
        <v>47</v>
      </c>
      <c r="G16" s="15">
        <v>179</v>
      </c>
    </row>
    <row r="17" spans="1:7" ht="12.75">
      <c r="A17" s="15" t="s">
        <v>151</v>
      </c>
      <c r="B17" s="15">
        <v>351</v>
      </c>
      <c r="C17" s="18">
        <v>290</v>
      </c>
      <c r="D17" s="56"/>
      <c r="E17" s="19" t="s">
        <v>97</v>
      </c>
      <c r="F17" s="17">
        <v>10269</v>
      </c>
      <c r="G17" s="17">
        <v>12523</v>
      </c>
    </row>
    <row r="18" spans="1:7" ht="12.75">
      <c r="A18" s="15" t="s">
        <v>152</v>
      </c>
      <c r="B18" s="15">
        <v>104</v>
      </c>
      <c r="C18" s="126" t="s">
        <v>531</v>
      </c>
      <c r="D18" s="56"/>
      <c r="E18" s="19" t="s">
        <v>153</v>
      </c>
      <c r="F18" s="17"/>
      <c r="G18" s="17">
        <v>79</v>
      </c>
    </row>
    <row r="19" spans="1:7" ht="12.75">
      <c r="A19" s="15" t="s">
        <v>154</v>
      </c>
      <c r="B19" s="15"/>
      <c r="C19" s="18"/>
      <c r="D19" s="56"/>
      <c r="E19" s="19" t="s">
        <v>155</v>
      </c>
      <c r="F19" s="17"/>
      <c r="G19" s="15"/>
    </row>
    <row r="20" spans="1:7" ht="12.75">
      <c r="A20" s="15" t="s">
        <v>156</v>
      </c>
      <c r="B20" s="15"/>
      <c r="C20" s="18"/>
      <c r="D20" s="56"/>
      <c r="E20" s="19" t="s">
        <v>157</v>
      </c>
      <c r="F20" s="17"/>
      <c r="G20" s="15"/>
    </row>
    <row r="21" spans="1:7" ht="12.75">
      <c r="A21" s="15" t="s">
        <v>158</v>
      </c>
      <c r="B21" s="15"/>
      <c r="C21" s="18"/>
      <c r="D21" s="56"/>
      <c r="E21" s="20" t="s">
        <v>159</v>
      </c>
      <c r="F21" s="15">
        <v>3</v>
      </c>
      <c r="G21" s="15">
        <v>2</v>
      </c>
    </row>
    <row r="22" spans="1:7" ht="12.75">
      <c r="A22" s="17" t="s">
        <v>21</v>
      </c>
      <c r="B22" s="17">
        <v>8980</v>
      </c>
      <c r="C22" s="21">
        <v>12372</v>
      </c>
      <c r="D22" s="56"/>
      <c r="E22" s="20" t="s">
        <v>160</v>
      </c>
      <c r="F22" s="15"/>
      <c r="G22" s="15"/>
    </row>
    <row r="23" spans="1:7" ht="12.75">
      <c r="A23" s="17" t="s">
        <v>161</v>
      </c>
      <c r="B23" s="17"/>
      <c r="C23" s="18"/>
      <c r="D23" s="56"/>
      <c r="E23" s="20" t="s">
        <v>162</v>
      </c>
      <c r="F23" s="15"/>
      <c r="G23" s="15"/>
    </row>
    <row r="24" spans="1:7" ht="12.75">
      <c r="A24" s="15" t="s">
        <v>163</v>
      </c>
      <c r="B24" s="15"/>
      <c r="C24" s="18"/>
      <c r="D24" s="56"/>
      <c r="E24" s="20" t="s">
        <v>164</v>
      </c>
      <c r="F24" s="15"/>
      <c r="G24" s="15"/>
    </row>
    <row r="25" spans="1:7" ht="12.75">
      <c r="A25" s="15" t="s">
        <v>165</v>
      </c>
      <c r="B25" s="15">
        <v>12</v>
      </c>
      <c r="C25" s="18">
        <v>89</v>
      </c>
      <c r="D25" s="56"/>
      <c r="E25" s="20" t="s">
        <v>166</v>
      </c>
      <c r="F25" s="15"/>
      <c r="G25" s="15"/>
    </row>
    <row r="26" spans="1:7" ht="12.75">
      <c r="A26" s="15" t="s">
        <v>167</v>
      </c>
      <c r="B26" s="15"/>
      <c r="C26" s="18"/>
      <c r="D26" s="56"/>
      <c r="E26" s="20" t="s">
        <v>168</v>
      </c>
      <c r="F26" s="15"/>
      <c r="G26" s="15"/>
    </row>
    <row r="27" spans="1:7" ht="12.75">
      <c r="A27" s="15" t="s">
        <v>169</v>
      </c>
      <c r="B27" s="58"/>
      <c r="C27" s="126"/>
      <c r="D27" s="56"/>
      <c r="E27" s="20" t="s">
        <v>170</v>
      </c>
      <c r="F27" s="15"/>
      <c r="G27" s="15"/>
    </row>
    <row r="28" spans="1:7" ht="12.75">
      <c r="A28" s="15" t="s">
        <v>171</v>
      </c>
      <c r="B28" s="15"/>
      <c r="C28" s="18"/>
      <c r="D28" s="56"/>
      <c r="E28" s="20" t="s">
        <v>172</v>
      </c>
      <c r="F28" s="15"/>
      <c r="G28" s="15"/>
    </row>
    <row r="29" spans="1:7" ht="12.75">
      <c r="A29" s="15" t="s">
        <v>173</v>
      </c>
      <c r="B29" s="15">
        <v>744</v>
      </c>
      <c r="C29" s="126" t="s">
        <v>532</v>
      </c>
      <c r="D29" s="56"/>
      <c r="E29" s="20" t="s">
        <v>174</v>
      </c>
      <c r="F29" s="15">
        <v>130</v>
      </c>
      <c r="G29" s="15">
        <v>196</v>
      </c>
    </row>
    <row r="30" spans="1:7" ht="12.75">
      <c r="A30" s="15" t="s">
        <v>175</v>
      </c>
      <c r="B30" s="15"/>
      <c r="C30" s="18"/>
      <c r="D30" s="56"/>
      <c r="E30" s="20" t="s">
        <v>176</v>
      </c>
      <c r="F30" s="15"/>
      <c r="G30" s="15"/>
    </row>
    <row r="31" spans="1:7" ht="12.75">
      <c r="A31" s="15" t="s">
        <v>177</v>
      </c>
      <c r="B31" s="15"/>
      <c r="C31" s="126"/>
      <c r="D31" s="56"/>
      <c r="E31" s="20" t="s">
        <v>178</v>
      </c>
      <c r="F31" s="15"/>
      <c r="G31" s="15"/>
    </row>
    <row r="32" spans="1:7" ht="12.75">
      <c r="A32" s="17" t="s">
        <v>38</v>
      </c>
      <c r="B32" s="86">
        <v>756</v>
      </c>
      <c r="C32" s="75" t="s">
        <v>533</v>
      </c>
      <c r="D32" s="54"/>
      <c r="E32" s="19" t="s">
        <v>51</v>
      </c>
      <c r="F32" s="17">
        <v>133</v>
      </c>
      <c r="G32" s="17">
        <v>198</v>
      </c>
    </row>
    <row r="33" spans="1:7" ht="12.75">
      <c r="A33" s="17" t="s">
        <v>179</v>
      </c>
      <c r="B33" s="15"/>
      <c r="C33" s="18"/>
      <c r="D33" s="56"/>
      <c r="E33" s="20"/>
      <c r="F33" s="15"/>
      <c r="G33" s="15"/>
    </row>
    <row r="34" spans="1:7" ht="12.75">
      <c r="A34" s="28" t="s">
        <v>180</v>
      </c>
      <c r="B34" s="28">
        <v>107</v>
      </c>
      <c r="C34" s="127">
        <v>116</v>
      </c>
      <c r="D34" s="56"/>
      <c r="E34" s="27"/>
      <c r="F34" s="28"/>
      <c r="G34" s="15"/>
    </row>
    <row r="35" spans="1:7" ht="12.75">
      <c r="A35" s="15" t="s">
        <v>181</v>
      </c>
      <c r="B35" s="15"/>
      <c r="C35" s="15"/>
      <c r="D35" s="22"/>
      <c r="E35" s="15"/>
      <c r="F35" s="15"/>
      <c r="G35" s="15"/>
    </row>
    <row r="36" spans="1:7" ht="12.75">
      <c r="A36" s="22"/>
      <c r="B36" s="22"/>
      <c r="C36" s="22"/>
      <c r="E36" s="22"/>
      <c r="F36" s="22"/>
      <c r="G36" s="76"/>
    </row>
    <row r="37" spans="1:7" ht="12.75">
      <c r="A37" s="22"/>
      <c r="B37" s="22"/>
      <c r="C37" s="22"/>
      <c r="D37" s="22"/>
      <c r="E37" s="22"/>
      <c r="F37" s="22"/>
      <c r="G37" s="76"/>
    </row>
    <row r="38" spans="1:7" ht="12.75">
      <c r="A38" s="42" t="s">
        <v>135</v>
      </c>
      <c r="B38" s="43"/>
      <c r="C38" s="5"/>
      <c r="E38" s="44" t="s">
        <v>136</v>
      </c>
      <c r="F38" s="43"/>
      <c r="G38" s="5"/>
    </row>
    <row r="39" spans="1:7" ht="12.75">
      <c r="A39" s="45"/>
      <c r="B39" s="42" t="s">
        <v>1</v>
      </c>
      <c r="C39" s="5"/>
      <c r="E39" s="46"/>
      <c r="F39" s="42" t="s">
        <v>1</v>
      </c>
      <c r="G39" s="5"/>
    </row>
    <row r="40" spans="1:7" ht="12.75">
      <c r="A40" s="11" t="s">
        <v>137</v>
      </c>
      <c r="B40" s="47" t="s">
        <v>4</v>
      </c>
      <c r="C40" s="48" t="s">
        <v>5</v>
      </c>
      <c r="D40" s="6"/>
      <c r="E40" s="49" t="s">
        <v>138</v>
      </c>
      <c r="F40" s="47" t="s">
        <v>4</v>
      </c>
      <c r="G40" s="48" t="s">
        <v>5</v>
      </c>
    </row>
    <row r="41" spans="1:7" ht="12.75">
      <c r="A41" s="12"/>
      <c r="B41" s="50" t="s">
        <v>7</v>
      </c>
      <c r="C41" s="51" t="s">
        <v>7</v>
      </c>
      <c r="D41" s="52"/>
      <c r="E41" s="53"/>
      <c r="F41" s="50" t="s">
        <v>7</v>
      </c>
      <c r="G41" s="51" t="s">
        <v>7</v>
      </c>
    </row>
    <row r="42" spans="1:7" ht="12.75">
      <c r="A42" s="55" t="s">
        <v>183</v>
      </c>
      <c r="B42" s="55"/>
      <c r="C42" s="59"/>
      <c r="D42" s="56"/>
      <c r="E42" s="60"/>
      <c r="F42" s="55"/>
      <c r="G42" s="15"/>
    </row>
    <row r="43" spans="1:7" ht="12.75">
      <c r="A43" s="15" t="s">
        <v>184</v>
      </c>
      <c r="B43" s="15"/>
      <c r="C43" s="18"/>
      <c r="D43" s="56"/>
      <c r="E43" s="20"/>
      <c r="F43" s="15"/>
      <c r="G43" s="15"/>
    </row>
    <row r="44" spans="1:7" ht="12.75">
      <c r="A44" s="15" t="s">
        <v>185</v>
      </c>
      <c r="B44" s="15"/>
      <c r="C44" s="18"/>
      <c r="D44" s="56"/>
      <c r="E44" s="20"/>
      <c r="F44" s="15"/>
      <c r="G44" s="15"/>
    </row>
    <row r="45" spans="1:7" ht="12.75">
      <c r="A45" s="15" t="s">
        <v>186</v>
      </c>
      <c r="B45" s="15">
        <v>44</v>
      </c>
      <c r="C45" s="18">
        <v>156</v>
      </c>
      <c r="D45" s="56"/>
      <c r="E45" s="20" t="s">
        <v>166</v>
      </c>
      <c r="F45" s="15"/>
      <c r="G45" s="15"/>
    </row>
    <row r="46" spans="1:7" ht="12.75">
      <c r="A46" s="15" t="s">
        <v>187</v>
      </c>
      <c r="B46" s="15">
        <v>17</v>
      </c>
      <c r="C46" s="18">
        <v>35</v>
      </c>
      <c r="D46" s="56"/>
      <c r="E46" s="20"/>
      <c r="F46" s="15"/>
      <c r="G46" s="15"/>
    </row>
    <row r="47" spans="1:7" ht="12.75">
      <c r="A47" s="17" t="s">
        <v>51</v>
      </c>
      <c r="B47" s="17">
        <v>168</v>
      </c>
      <c r="C47" s="21">
        <v>307</v>
      </c>
      <c r="D47" s="56"/>
      <c r="E47" s="20"/>
      <c r="F47" s="15"/>
      <c r="G47" s="15"/>
    </row>
    <row r="48" spans="1:7" ht="12.75">
      <c r="A48" s="17" t="s">
        <v>188</v>
      </c>
      <c r="B48" s="17">
        <v>9904</v>
      </c>
      <c r="C48" s="21">
        <v>12272</v>
      </c>
      <c r="D48" s="56"/>
      <c r="E48" s="19" t="s">
        <v>189</v>
      </c>
      <c r="F48" s="17">
        <v>10402</v>
      </c>
      <c r="G48" s="17">
        <v>12800</v>
      </c>
    </row>
    <row r="49" spans="1:7" ht="12.75">
      <c r="A49" s="17" t="s">
        <v>190</v>
      </c>
      <c r="B49" s="17">
        <v>498</v>
      </c>
      <c r="C49" s="21">
        <v>528</v>
      </c>
      <c r="D49" s="56"/>
      <c r="E49" s="19" t="s">
        <v>191</v>
      </c>
      <c r="F49" s="17"/>
      <c r="G49" s="17"/>
    </row>
    <row r="50" spans="1:7" ht="12.75">
      <c r="A50" s="17" t="s">
        <v>192</v>
      </c>
      <c r="B50" s="17"/>
      <c r="C50" s="21"/>
      <c r="D50" s="56"/>
      <c r="E50" s="19" t="s">
        <v>193</v>
      </c>
      <c r="F50" s="17"/>
      <c r="G50" s="17"/>
    </row>
    <row r="51" spans="1:7" ht="12.75">
      <c r="A51" s="17" t="s">
        <v>194</v>
      </c>
      <c r="B51" s="17">
        <v>9904</v>
      </c>
      <c r="C51" s="21">
        <v>12272</v>
      </c>
      <c r="D51" s="56"/>
      <c r="E51" s="19" t="s">
        <v>195</v>
      </c>
      <c r="F51" s="17">
        <v>10402</v>
      </c>
      <c r="G51" s="17">
        <v>12800</v>
      </c>
    </row>
    <row r="52" spans="1:7" ht="12.75">
      <c r="A52" s="17" t="s">
        <v>196</v>
      </c>
      <c r="B52" s="17">
        <v>498</v>
      </c>
      <c r="C52" s="21">
        <v>528</v>
      </c>
      <c r="D52" s="56"/>
      <c r="E52" s="19" t="s">
        <v>197</v>
      </c>
      <c r="F52" s="17"/>
      <c r="G52" s="17"/>
    </row>
    <row r="53" spans="1:7" ht="12.75">
      <c r="A53" s="17" t="s">
        <v>198</v>
      </c>
      <c r="B53" s="17"/>
      <c r="C53" s="21"/>
      <c r="D53" s="56"/>
      <c r="E53" s="19"/>
      <c r="F53" s="17"/>
      <c r="G53" s="17"/>
    </row>
    <row r="54" spans="1:7" ht="12.75">
      <c r="A54" s="15" t="s">
        <v>199</v>
      </c>
      <c r="B54" s="15"/>
      <c r="C54" s="18"/>
      <c r="D54" s="56"/>
      <c r="E54" s="19"/>
      <c r="F54" s="17"/>
      <c r="G54" s="17"/>
    </row>
    <row r="55" spans="1:7" ht="12.75">
      <c r="A55" s="15" t="s">
        <v>200</v>
      </c>
      <c r="B55" s="15"/>
      <c r="C55" s="18"/>
      <c r="D55" s="56"/>
      <c r="E55" s="19"/>
      <c r="F55" s="17"/>
      <c r="G55" s="17"/>
    </row>
    <row r="56" spans="1:7" ht="12.75">
      <c r="A56" s="17" t="s">
        <v>201</v>
      </c>
      <c r="B56" s="17">
        <v>498</v>
      </c>
      <c r="C56" s="21">
        <v>528</v>
      </c>
      <c r="D56" s="56"/>
      <c r="E56" s="19" t="s">
        <v>202</v>
      </c>
      <c r="F56" s="17"/>
      <c r="G56" s="17"/>
    </row>
    <row r="57" spans="1:7" ht="12.75">
      <c r="A57" s="61" t="s">
        <v>203</v>
      </c>
      <c r="B57" s="61"/>
      <c r="C57" s="128"/>
      <c r="D57" s="56"/>
      <c r="E57" s="32"/>
      <c r="F57" s="26"/>
      <c r="G57" s="17"/>
    </row>
    <row r="58" spans="1:7" ht="12.75">
      <c r="A58" s="61" t="s">
        <v>204</v>
      </c>
      <c r="B58" s="61"/>
      <c r="C58" s="128"/>
      <c r="D58" s="56"/>
      <c r="E58" s="32"/>
      <c r="F58" s="26"/>
      <c r="G58" s="17"/>
    </row>
    <row r="59" spans="1:7" ht="12.75">
      <c r="A59" s="26" t="s">
        <v>205</v>
      </c>
      <c r="B59" s="26">
        <v>10402</v>
      </c>
      <c r="C59" s="129">
        <v>12800</v>
      </c>
      <c r="D59" s="56"/>
      <c r="E59" s="32" t="s">
        <v>206</v>
      </c>
      <c r="F59" s="17">
        <v>10402</v>
      </c>
      <c r="G59" s="17">
        <v>12800</v>
      </c>
    </row>
    <row r="60" spans="1:7" ht="12.75">
      <c r="A60" s="33"/>
      <c r="B60" s="33"/>
      <c r="C60" s="33"/>
      <c r="E60" s="62"/>
      <c r="F60" s="62"/>
      <c r="G60" s="6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36" t="s">
        <v>534</v>
      </c>
      <c r="F62" s="36"/>
      <c r="G62" s="36"/>
    </row>
    <row r="63" spans="1:7" ht="12.75">
      <c r="A63" s="22"/>
      <c r="B63" s="22"/>
      <c r="C63" s="22"/>
      <c r="D63" s="22"/>
      <c r="E63" s="22"/>
      <c r="F63" s="36"/>
      <c r="G63" s="36"/>
    </row>
    <row r="64" spans="1:7" ht="12.75">
      <c r="A64" s="22"/>
      <c r="B64" s="22"/>
      <c r="C64" s="22"/>
      <c r="D64" s="22"/>
      <c r="E64" s="36" t="s">
        <v>127</v>
      </c>
      <c r="F64" s="22"/>
      <c r="G64" s="22"/>
    </row>
    <row r="65" spans="1:7" ht="12.75">
      <c r="A65" s="22"/>
      <c r="B65" s="22"/>
      <c r="C65" s="22"/>
      <c r="D65" s="22"/>
      <c r="E65" s="22"/>
      <c r="F65" s="36"/>
      <c r="G65" s="22"/>
    </row>
    <row r="66" spans="1:7" ht="12.75">
      <c r="A66" s="22"/>
      <c r="B66" s="22"/>
      <c r="C66" s="22"/>
      <c r="D66" s="22"/>
      <c r="E66" s="36" t="s">
        <v>128</v>
      </c>
      <c r="F66" s="36"/>
      <c r="G66" s="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2016-11-22T13:48:02Z</cp:lastPrinted>
  <dcterms:created xsi:type="dcterms:W3CDTF">2014-06-17T12:31:35Z</dcterms:created>
  <dcterms:modified xsi:type="dcterms:W3CDTF">2016-11-23T13:27:09Z</dcterms:modified>
  <cp:category/>
  <cp:version/>
  <cp:contentType/>
  <cp:contentStatus/>
</cp:coreProperties>
</file>