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330" tabRatio="721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<sst xmlns="http://schemas.openxmlformats.org/spreadsheetml/2006/main" count="1079" uniqueCount="883">
  <si>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</si>
  <si>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</si>
  <si>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</si>
  <si>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</si>
  <si>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</si>
  <si>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</si>
  <si>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</si>
  <si>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</si>
  <si>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</si>
  <si>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</si>
  <si>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</si>
  <si>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</si>
  <si>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</si>
  <si>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</si>
  <si>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</si>
  <si>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</si>
  <si>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</si>
  <si>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</si>
  <si>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</si>
  <si>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</si>
  <si>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</si>
  <si>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</si>
  <si>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</si>
  <si>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</si>
  <si>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</si>
  <si>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</si>
  <si>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</si>
  <si>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</si>
  <si>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</si>
  <si>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</si>
  <si>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</si>
  <si>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</si>
  <si>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</si>
  <si>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</si>
  <si>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</si>
  <si>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</si>
  <si>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</si>
  <si>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</si>
  <si>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</si>
  <si>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</si>
  <si>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</si>
  <si>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</si>
  <si>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</si>
  <si>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</si>
  <si>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</si>
  <si>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</si>
  <si>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</si>
  <si>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</si>
  <si>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</si>
  <si>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</si>
  <si>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</si>
  <si>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</si>
  <si>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</si>
  <si>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</si>
  <si>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</si>
  <si>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</si>
  <si>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</si>
  <si>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</si>
  <si>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</si>
  <si>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</si>
  <si>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</si>
  <si>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</si>
  <si>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</si>
  <si>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</si>
  <si>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</si>
  <si>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</si>
  <si>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</si>
  <si>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</si>
  <si>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</si>
  <si>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</si>
  <si>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</si>
  <si>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</si>
  <si>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</si>
  <si>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</si>
  <si>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</si>
  <si>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</si>
  <si>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</si>
  <si>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</si>
  <si>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</si>
  <si>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</si>
  <si>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</si>
  <si>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</si>
  <si>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</si>
  <si>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</si>
  <si>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</si>
  <si>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</si>
  <si>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</si>
  <si>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</si>
  <si>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</si>
  <si>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</si>
  <si>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</si>
  <si>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</si>
  <si>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</si>
  <si>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</si>
  <si>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</si>
  <si>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</si>
  <si>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</si>
  <si>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</si>
  <si>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</si>
  <si>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</si>
  <si>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</si>
  <si>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</si>
  <si>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</si>
  <si>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</si>
  <si>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</si>
  <si>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</si>
  <si>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</si>
  <si>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</si>
  <si>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</si>
  <si>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</si>
  <si>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</si>
  <si>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</si>
  <si>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</si>
  <si>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</si>
  <si>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</si>
  <si>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</si>
  <si>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</si>
  <si>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</si>
  <si>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</si>
  <si>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</si>
  <si>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</si>
  <si>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</si>
  <si>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</si>
  <si>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</si>
  <si>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</si>
  <si>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</si>
  <si>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</si>
  <si>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</si>
  <si>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</si>
  <si>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</si>
  <si>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</si>
  <si>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</si>
  <si>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</si>
  <si>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</si>
  <si>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</si>
  <si>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</si>
  <si>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</si>
  <si>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</si>
  <si>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</si>
  <si>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</si>
  <si>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</si>
  <si>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</si>
  <si>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</si>
  <si>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</si>
  <si>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</si>
  <si>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</si>
  <si>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</si>
  <si>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</si>
  <si>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</si>
  <si>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</si>
  <si>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</si>
  <si>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</si>
  <si>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</si>
  <si>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</si>
  <si>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</si>
  <si>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</si>
  <si>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</si>
  <si>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</si>
  <si>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</si>
  <si>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</si>
  <si>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</si>
  <si>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</si>
  <si>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</si>
  <si>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</si>
  <si>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</si>
  <si>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</si>
  <si>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</si>
  <si>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</si>
  <si>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</si>
  <si>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</si>
  <si>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</si>
  <si>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</si>
  <si>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</si>
  <si>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</si>
  <si>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</si>
  <si>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</si>
  <si>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</si>
  <si>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</si>
  <si>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</si>
  <si>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</si>
  <si>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</si>
  <si>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</si>
  <si>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</si>
  <si>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</si>
  <si>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</si>
  <si>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</si>
  <si>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</si>
  <si>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</si>
  <si>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</si>
  <si>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</si>
  <si>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</si>
  <si>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</si>
  <si>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</si>
  <si>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</si>
  <si>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</si>
  <si>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</si>
  <si>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</si>
  <si>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</si>
  <si>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</si>
  <si>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</si>
  <si>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</si>
  <si>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</si>
  <si>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</si>
  <si>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</si>
  <si>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</si>
  <si>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</si>
  <si>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</si>
  <si>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</si>
  <si>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</si>
  <si>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</si>
  <si>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</si>
  <si>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</si>
  <si>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</si>
  <si>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</si>
  <si>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</si>
  <si>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</si>
  <si>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</si>
  <si>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</si>
  <si>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</si>
  <si>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</si>
  <si>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</si>
  <si>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</si>
  <si>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</si>
  <si>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</si>
  <si>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</si>
  <si>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</si>
  <si>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</si>
  <si>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</si>
  <si>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</si>
  <si>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</si>
  <si>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</si>
  <si>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</si>
  <si>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</si>
  <si>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</si>
  <si>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</si>
  <si>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</si>
  <si>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</si>
  <si>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</si>
  <si>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</si>
  <si>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</si>
  <si>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</si>
  <si>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</si>
  <si>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</si>
  <si>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</si>
  <si>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</si>
  <si>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</si>
  <si>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</si>
  <si>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</si>
  <si>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</si>
  <si>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</si>
  <si>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</si>
  <si>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</si>
  <si>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</si>
  <si>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</si>
  <si>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</si>
  <si>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</si>
  <si>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</si>
  <si>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</si>
  <si>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</si>
  <si>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</si>
  <si>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</si>
  <si>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</si>
  <si>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</si>
  <si>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</si>
  <si>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</si>
  <si>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</si>
  <si>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</si>
  <si>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</si>
  <si>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</si>
  <si>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</si>
  <si>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</si>
  <si>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</si>
  <si>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</si>
  <si>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</si>
  <si>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</si>
  <si>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</si>
  <si>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</si>
  <si>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</si>
  <si>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</si>
  <si>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</si>
  <si>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</si>
  <si>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</si>
  <si>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</si>
  <si>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</si>
  <si>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</si>
  <si>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</si>
  <si>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</si>
  <si>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</si>
  <si>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</si>
  <si>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</si>
  <si>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</si>
  <si>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</si>
  <si>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</si>
  <si>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</si>
  <si>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</si>
  <si>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</si>
  <si>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</si>
  <si>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</si>
  <si>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</si>
  <si>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</si>
  <si>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</si>
  <si>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</si>
  <si>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</si>
  <si>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</si>
  <si>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</si>
  <si>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</si>
  <si>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</si>
  <si>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</si>
  <si>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</si>
  <si>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</si>
  <si>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</si>
  <si>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</si>
  <si>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</si>
  <si>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</si>
  <si>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</si>
  <si>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</si>
  <si>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</si>
  <si>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</si>
  <si>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</si>
  <si>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</si>
  <si>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</si>
  <si>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</si>
  <si>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</si>
  <si>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</si>
  <si>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</si>
  <si>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</si>
  <si>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</si>
  <si>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</si>
  <si>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</si>
  <si>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</si>
  <si>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</si>
  <si>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</si>
  <si>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</si>
  <si>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</si>
  <si>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</si>
  <si>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</si>
  <si>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</si>
  <si>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</si>
  <si>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</si>
  <si>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</si>
  <si>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</si>
  <si>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</si>
  <si>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</si>
  <si>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</si>
  <si>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</si>
  <si>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</si>
  <si>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</si>
  <si>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</si>
  <si>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</si>
  <si>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</si>
  <si>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</si>
  <si>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</si>
  <si>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</si>
  <si>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</si>
  <si>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</si>
  <si>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</si>
  <si>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</si>
  <si>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</si>
  <si>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</si>
  <si>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</si>
  <si>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</si>
  <si>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</si>
  <si>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</si>
  <si>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</si>
  <si>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</si>
  <si>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</si>
  <si>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</si>
  <si>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</si>
  <si>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</si>
  <si>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</si>
  <si>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</si>
  <si>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</si>
  <si>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</si>
  <si>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</si>
  <si>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</si>
  <si>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</si>
  <si>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</si>
  <si>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</si>
  <si>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</si>
  <si>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</si>
  <si>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</si>
  <si>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</si>
  <si>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</si>
  <si>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</si>
  <si>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</si>
  <si>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</si>
  <si>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</si>
  <si>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</si>
  <si>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</si>
  <si>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</si>
  <si>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</si>
  <si>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</si>
  <si>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</si>
  <si>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</si>
  <si>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</si>
  <si>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</si>
  <si>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</si>
  <si>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</si>
  <si>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</si>
  <si>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</si>
  <si>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</si>
  <si>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</si>
  <si>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</si>
  <si>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</si>
  <si>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</si>
  <si>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</si>
  <si>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</si>
  <si>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</si>
  <si>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</si>
  <si>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</si>
  <si>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</si>
  <si>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</si>
  <si>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</si>
  <si>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</si>
  <si>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</si>
  <si>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</si>
  <si>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</si>
  <si>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</si>
  <si>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</si>
  <si>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</si>
  <si>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</si>
  <si>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</si>
  <si>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</si>
  <si>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</si>
  <si>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</si>
  <si>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</si>
  <si>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</si>
  <si>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</si>
  <si>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</si>
  <si>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</si>
  <si>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</si>
  <si>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</si>
  <si>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</si>
  <si>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</si>
  <si>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</si>
  <si>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</si>
  <si>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</si>
  <si>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</si>
  <si>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</si>
  <si>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</si>
  <si>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</si>
  <si>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</si>
  <si>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</si>
  <si>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</si>
  <si>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</si>
  <si>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</si>
  <si>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</si>
  <si>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</si>
  <si>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</si>
  <si>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</si>
  <si>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</si>
  <si>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</si>
  <si>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</si>
  <si>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</si>
  <si>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</si>
  <si>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</si>
  <si>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</si>
  <si>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</si>
  <si>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</si>
  <si>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</si>
  <si>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</si>
  <si>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</si>
  <si>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</si>
  <si>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</si>
  <si>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</si>
  <si>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</si>
  <si>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</si>
  <si>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</si>
  <si>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</si>
  <si>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</si>
  <si>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</si>
  <si>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</si>
  <si>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</si>
  <si>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</si>
  <si>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</si>
  <si>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</si>
  <si>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</si>
  <si>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</si>
  <si>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</si>
  <si>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</si>
  <si>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</si>
  <si>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</si>
  <si>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</si>
  <si>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</si>
  <si>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</si>
  <si>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</si>
  <si>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</si>
  <si>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</si>
  <si>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</si>
  <si>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</si>
  <si>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</si>
  <si>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</si>
  <si>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</si>
  <si>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</si>
  <si>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</si>
  <si>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</si>
  <si>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</si>
  <si>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</si>
  <si>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</si>
  <si>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</si>
  <si>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</si>
  <si>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</si>
  <si>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</si>
  <si>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</si>
  <si>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</si>
  <si>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</si>
  <si>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</si>
  <si>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</si>
  <si>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</si>
  <si>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</si>
  <si>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</si>
  <si>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</si>
  <si>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</si>
  <si>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</si>
  <si>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</si>
  <si>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</si>
  <si>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</si>
  <si>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</si>
  <si>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</si>
  <si>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</si>
  <si>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</si>
  <si>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</si>
  <si>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</si>
  <si>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</si>
  <si>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</si>
  <si>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</si>
  <si>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</si>
  <si>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</si>
  <si>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</si>
  <si>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</si>
  <si>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</si>
  <si>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</si>
  <si>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</si>
  <si>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</si>
  <si>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</si>
  <si>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</si>
  <si>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</si>
  <si>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</si>
  <si>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</si>
  <si>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</si>
  <si>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</si>
  <si>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</si>
  <si>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</si>
  <si>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</si>
  <si>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</si>
  <si>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</si>
  <si>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</si>
  <si>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</si>
  <si>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</si>
  <si>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</si>
  <si>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</si>
  <si>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</si>
  <si>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</si>
  <si>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</si>
  <si>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</si>
  <si>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</si>
  <si>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</si>
  <si>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</si>
  <si>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</si>
  <si>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</si>
  <si>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</si>
  <si>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</si>
  <si>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</si>
  <si>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</si>
  <si>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</si>
  <si>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</si>
  <si>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</si>
  <si>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</si>
  <si>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</si>
  <si>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</si>
  <si>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</si>
  <si>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</si>
  <si>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</si>
  <si>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</si>
  <si>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</si>
  <si>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</si>
  <si>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</si>
  <si>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</si>
  <si>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</si>
  <si>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</si>
  <si>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</si>
  <si>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</si>
  <si>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</si>
  <si>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</si>
  <si>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</si>
  <si>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</si>
  <si>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</si>
  <si>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</si>
  <si>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</si>
  <si>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</si>
  <si>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</si>
  <si>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</si>
  <si>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</si>
  <si>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</si>
  <si>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</si>
  <si>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</si>
  <si>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</si>
  <si>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</si>
  <si>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</si>
  <si>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</si>
  <si>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</si>
  <si>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</si>
  <si>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</si>
  <si>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</si>
  <si>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</si>
  <si>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</si>
  <si>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</si>
  <si>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</si>
  <si>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</si>
  <si>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</si>
  <si>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</si>
  <si>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</si>
  <si>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</si>
  <si>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</si>
  <si>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</si>
  <si>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</si>
  <si>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</si>
  <si>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</si>
  <si>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</si>
  <si>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</si>
  <si>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</si>
  <si>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</si>
  <si>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</si>
  <si>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</si>
  <si>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</si>
  <si>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</si>
  <si>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</si>
  <si>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</si>
  <si>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</si>
  <si>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</si>
  <si>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</si>
  <si>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</si>
  <si>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</si>
  <si>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</si>
  <si>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</si>
  <si>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</si>
  <si>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</si>
  <si>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</si>
  <si>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</si>
  <si>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</si>
  <si>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</si>
  <si>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</si>
  <si>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</si>
  <si>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</si>
  <si>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</si>
  <si>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</si>
  <si>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</si>
  <si>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</si>
  <si>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</si>
  <si>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</si>
  <si>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</si>
  <si>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</si>
  <si>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</si>
  <si>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</si>
  <si>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</si>
  <si>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</si>
  <si>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</si>
  <si>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</si>
  <si>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</si>
  <si>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</si>
  <si>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</si>
  <si>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</si>
  <si>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</si>
  <si>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</si>
  <si>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</si>
  <si>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</si>
  <si>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</si>
  <si>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</si>
  <si>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</si>
  <si>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</si>
  <si>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</si>
  <si>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</si>
  <si>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</si>
  <si>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</si>
  <si>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</si>
  <si>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</si>
  <si>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</si>
  <si>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</si>
  <si>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</si>
  <si>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</si>
  <si>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</si>
  <si>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</si>
  <si>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</si>
  <si>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</si>
  <si>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</si>
  <si>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</si>
  <si>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</si>
  <si>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</si>
  <si>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</si>
  <si>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</si>
  <si>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</si>
  <si>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</si>
  <si>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</si>
  <si>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</si>
  <si>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</si>
  <si>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</si>
  <si>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</si>
  <si>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</si>
  <si>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</si>
  <si>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</si>
  <si>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</si>
  <si>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</si>
  <si>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</si>
  <si>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</si>
  <si>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</si>
  <si>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</si>
  <si>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</si>
  <si>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</si>
  <si>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</si>
  <si>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</si>
  <si>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</si>
  <si>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</si>
  <si>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</si>
  <si>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</si>
  <si>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</si>
  <si>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</si>
  <si>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</si>
  <si>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</si>
  <si>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</si>
  <si>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</si>
  <si>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</si>
  <si>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</si>
  <si>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</si>
  <si>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</si>
  <si>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</si>
  <si>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</si>
  <si>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</si>
  <si>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</si>
  <si>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</si>
  <si>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</si>
  <si>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</si>
  <si>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</si>
  <si>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</si>
  <si>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</si>
  <si>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</si>
  <si>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</si>
  <si>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</si>
  <si>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</si>
  <si>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</si>
  <si>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</si>
  <si>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</si>
  <si>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</si>
  <si>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</si>
  <si>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</si>
  <si>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</si>
  <si>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</si>
  <si>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</si>
  <si>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</si>
  <si>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</si>
  <si>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</si>
  <si>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</si>
  <si>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</si>
  <si>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</si>
  <si>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</si>
  <si>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</si>
  <si>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</si>
  <si>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</si>
  <si>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</si>
  <si>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</si>
  <si>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</si>
  <si>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</si>
  <si>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</si>
  <si>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</si>
  <si>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</si>
  <si>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</si>
  <si>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</si>
  <si>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</si>
  <si>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</si>
  <si>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</si>
  <si>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</si>
  <si>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</si>
  <si>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</si>
  <si>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</si>
  <si>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</si>
  <si>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</si>
  <si>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</si>
  <si>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</si>
  <si>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</si>
  <si>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</si>
  <si>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</si>
  <si>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</si>
  <si>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</si>
  <si>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</si>
  <si>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</si>
  <si>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</si>
  <si>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</si>
  <si>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</si>
  <si>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</si>
  <si>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</si>
  <si>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</si>
  <si>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</si>
  <si>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</si>
  <si>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</si>
  <si>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</si>
  <si>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</si>
  <si>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</si>
  <si>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</si>
  <si>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</si>
  <si>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</si>
  <si>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</si>
  <si>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</si>
  <si>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</si>
  <si>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</si>
  <si>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</si>
  <si>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</si>
  <si>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</si>
  <si>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</si>
  <si>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</si>
  <si>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</si>
  <si>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</si>
  <si>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</si>
  <si>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</si>
  <si>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</si>
  <si>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</si>
  <si>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</si>
  <si>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</si>
  <si>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</si>
  <si>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</si>
  <si>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</si>
  <si>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</si>
  <si>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</si>
  <si>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</si>
  <si>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</si>
  <si>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</si>
  <si>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</si>
  <si>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</si>
  <si>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</si>
  <si>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</si>
  <si>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</si>
  <si>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</si>
  <si>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</si>
  <si>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</si>
  <si>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</si>
  <si>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</si>
  <si>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</si>
  <si>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</si>
  <si>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</si>
  <si>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</si>
  <si>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</si>
  <si>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</si>
  <si>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</si>
  <si>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</si>
  <si>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</si>
  <si>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</si>
  <si>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</si>
  <si>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</si>
  <si>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</si>
  <si>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</si>
  <si>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</si>
  <si>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</si>
  <si>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</si>
  <si>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</si>
  <si>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"ХИДРОПНЕВМОТЕХНИКА " АД</t>
  </si>
  <si>
    <t xml:space="preserve">Вид на отчета: неконсолидиран: </t>
  </si>
  <si>
    <t>Съставител:Й. Д анева……………</t>
  </si>
  <si>
    <t>Ръководител:инж.Ст.Иванов………………….</t>
  </si>
  <si>
    <t>"ХИДРОПНЕВМОТЕХНИКА"АД</t>
  </si>
  <si>
    <t xml:space="preserve">Вид на отчета: неконсолидиран </t>
  </si>
  <si>
    <t>инж.Ст.Иванов</t>
  </si>
  <si>
    <t>Й.Данева</t>
  </si>
  <si>
    <t>Име на отчитащото се предприятие:"ХИДРОПНЕВМОТЕХНИКА " АД</t>
  </si>
  <si>
    <t xml:space="preserve">Вид на отчета:неконсолидиран </t>
  </si>
  <si>
    <t xml:space="preserve">Съставител:…… </t>
  </si>
  <si>
    <t>Й.Д.анева</t>
  </si>
  <si>
    <t>Съставител:Й.Д.анева</t>
  </si>
  <si>
    <t>Ръководител:инж.Ст.Иванов</t>
  </si>
  <si>
    <t>Ръководител:  инж.Ст.Иванов</t>
  </si>
  <si>
    <t>Ръководител: инж.Ст.Иванов…………………..</t>
  </si>
  <si>
    <t>Съставител:Й.Д.анева……………………</t>
  </si>
  <si>
    <t>Й. Д анева…</t>
  </si>
  <si>
    <t>няма</t>
  </si>
  <si>
    <t xml:space="preserve">                                    Съставител:                          </t>
  </si>
  <si>
    <t>Отчетен период: 3 тримесечие на 2008г.</t>
  </si>
  <si>
    <t>Отчетен период: 3тримесечие на 2008 г.</t>
  </si>
  <si>
    <t>Отчетен период: 3 тримесечие на 2008 г.</t>
  </si>
  <si>
    <t xml:space="preserve">Дата на съставяне: 29.10.2008 г. </t>
  </si>
  <si>
    <t xml:space="preserve">Дата на съставяне: 29.10.2008 г.                                        </t>
  </si>
  <si>
    <t xml:space="preserve">Дата на съставяне:  29.10.2008 г.                                     </t>
  </si>
  <si>
    <t xml:space="preserve">Дата  на съставяне: 29.10.2008 г.                                                                                                                                </t>
  </si>
  <si>
    <t>3 тримесечие на 2008 г.</t>
  </si>
  <si>
    <t xml:space="preserve">Дата на съставяне: 29.10.2008 г.               </t>
  </si>
  <si>
    <t>Дата на съставяне: 29.10.2008 г.</t>
  </si>
  <si>
    <r>
      <t xml:space="preserve">Отчетен период: 3 тримесечие на 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</si>
</sst>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1" fillId="0" borderId="1" xfId="29" applyFont="1" applyBorder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3" xfId="27" applyFont="1" applyBorder="1" applyAlignment="1" applyProtection="1">
      <alignment horizontal="left" vertical="top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5" applyNumberFormat="1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4">
      <selection activeCell="H70" sqref="H70"/>
    </sheetView>
  </sheetViews>
  <sheetFormatPr defaultColWidth="9.00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/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15">
      <c r="A3" s="206" t="s">
        <v>1</v>
      </c>
      <c r="B3" s="584" t="s">
        <v>852</v>
      </c>
      <c r="C3" s="584"/>
      <c r="D3" s="584"/>
      <c r="E3" s="584"/>
      <c r="F3" s="276" t="s">
        <v>2</v>
      </c>
      <c r="G3" s="228"/>
      <c r="H3" s="228"/>
    </row>
    <row r="4" spans="1:8" ht="15">
      <c r="A4" s="586" t="s">
        <v>853</v>
      </c>
      <c r="B4" s="587"/>
      <c r="C4" s="587"/>
      <c r="D4" s="587"/>
      <c r="E4" s="568"/>
      <c r="F4" s="226" t="s">
        <v>3</v>
      </c>
      <c r="G4" s="227"/>
      <c r="H4" s="228"/>
    </row>
    <row r="5" spans="1:8" ht="15">
      <c r="A5" s="206" t="s">
        <v>872</v>
      </c>
      <c r="B5" s="584"/>
      <c r="C5" s="584"/>
      <c r="D5" s="584"/>
      <c r="E5" s="584"/>
      <c r="F5" s="226"/>
      <c r="G5" s="227"/>
      <c r="H5" s="278" t="s">
        <v>5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6</v>
      </c>
      <c r="B7" s="280" t="s">
        <v>7</v>
      </c>
      <c r="C7" s="281" t="s">
        <v>8</v>
      </c>
      <c r="D7" s="281" t="s">
        <v>9</v>
      </c>
      <c r="E7" s="282" t="s">
        <v>10</v>
      </c>
      <c r="F7" s="280" t="s">
        <v>7</v>
      </c>
      <c r="G7" s="281" t="s">
        <v>11</v>
      </c>
      <c r="H7" s="283" t="s">
        <v>12</v>
      </c>
    </row>
    <row r="8" spans="1:8" ht="14.25">
      <c r="A8" s="284" t="s">
        <v>13</v>
      </c>
      <c r="B8" s="285" t="s">
        <v>14</v>
      </c>
      <c r="C8" s="285">
        <v>1</v>
      </c>
      <c r="D8" s="285">
        <v>2</v>
      </c>
      <c r="E8" s="286" t="s">
        <v>13</v>
      </c>
      <c r="F8" s="285" t="s">
        <v>14</v>
      </c>
      <c r="G8" s="285">
        <v>1</v>
      </c>
      <c r="H8" s="287">
        <v>2</v>
      </c>
    </row>
    <row r="9" spans="1:8" ht="15">
      <c r="A9" s="559" t="s">
        <v>15</v>
      </c>
      <c r="B9" s="288"/>
      <c r="C9" s="289"/>
      <c r="D9" s="290"/>
      <c r="E9" s="557" t="s">
        <v>16</v>
      </c>
      <c r="F9" s="291"/>
      <c r="G9" s="292"/>
      <c r="H9" s="293"/>
    </row>
    <row r="10" spans="1:8" ht="15">
      <c r="A10" s="294" t="s">
        <v>17</v>
      </c>
      <c r="B10" s="295"/>
      <c r="C10" s="289"/>
      <c r="D10" s="290"/>
      <c r="E10" s="296" t="s">
        <v>18</v>
      </c>
      <c r="F10" s="297"/>
      <c r="G10" s="298"/>
      <c r="H10" s="299"/>
    </row>
    <row r="11" spans="1:8" ht="15">
      <c r="A11" s="294" t="s">
        <v>19</v>
      </c>
      <c r="B11" s="300" t="s">
        <v>20</v>
      </c>
      <c r="C11" s="207">
        <v>56</v>
      </c>
      <c r="D11" s="207">
        <v>56</v>
      </c>
      <c r="E11" s="296" t="s">
        <v>21</v>
      </c>
      <c r="F11" s="301" t="s">
        <v>22</v>
      </c>
      <c r="G11" s="208">
        <v>80</v>
      </c>
      <c r="H11" s="208">
        <v>80</v>
      </c>
    </row>
    <row r="12" spans="1:8" ht="15">
      <c r="A12" s="294" t="s">
        <v>23</v>
      </c>
      <c r="B12" s="300" t="s">
        <v>24</v>
      </c>
      <c r="C12" s="207">
        <v>664</v>
      </c>
      <c r="D12" s="207">
        <v>621</v>
      </c>
      <c r="E12" s="296" t="s">
        <v>25</v>
      </c>
      <c r="F12" s="301" t="s">
        <v>26</v>
      </c>
      <c r="G12" s="209">
        <v>80</v>
      </c>
      <c r="H12" s="209">
        <v>80</v>
      </c>
    </row>
    <row r="13" spans="1:8" ht="15">
      <c r="A13" s="294" t="s">
        <v>27</v>
      </c>
      <c r="B13" s="300" t="s">
        <v>28</v>
      </c>
      <c r="C13" s="207">
        <v>393</v>
      </c>
      <c r="D13" s="207">
        <v>412</v>
      </c>
      <c r="E13" s="296" t="s">
        <v>29</v>
      </c>
      <c r="F13" s="301" t="s">
        <v>30</v>
      </c>
      <c r="G13" s="209"/>
      <c r="H13" s="209"/>
    </row>
    <row r="14" spans="1:8" ht="15">
      <c r="A14" s="294" t="s">
        <v>31</v>
      </c>
      <c r="B14" s="300" t="s">
        <v>32</v>
      </c>
      <c r="C14" s="207"/>
      <c r="D14" s="207"/>
      <c r="E14" s="302" t="s">
        <v>33</v>
      </c>
      <c r="F14" s="301" t="s">
        <v>34</v>
      </c>
      <c r="G14" s="394"/>
      <c r="H14" s="394"/>
    </row>
    <row r="15" spans="1:8" ht="15">
      <c r="A15" s="294" t="s">
        <v>35</v>
      </c>
      <c r="B15" s="300" t="s">
        <v>36</v>
      </c>
      <c r="C15" s="207">
        <v>23</v>
      </c>
      <c r="D15" s="207">
        <v>31</v>
      </c>
      <c r="E15" s="302" t="s">
        <v>37</v>
      </c>
      <c r="F15" s="301" t="s">
        <v>38</v>
      </c>
      <c r="G15" s="394"/>
      <c r="H15" s="394"/>
    </row>
    <row r="16" spans="1:8" ht="15">
      <c r="A16" s="294" t="s">
        <v>39</v>
      </c>
      <c r="B16" s="303" t="s">
        <v>40</v>
      </c>
      <c r="C16" s="207">
        <v>23</v>
      </c>
      <c r="D16" s="207">
        <v>24</v>
      </c>
      <c r="E16" s="302" t="s">
        <v>41</v>
      </c>
      <c r="F16" s="301" t="s">
        <v>42</v>
      </c>
      <c r="G16" s="394"/>
      <c r="H16" s="394"/>
    </row>
    <row r="17" spans="1:18" ht="25.5">
      <c r="A17" s="294" t="s">
        <v>43</v>
      </c>
      <c r="B17" s="300" t="s">
        <v>44</v>
      </c>
      <c r="C17" s="207">
        <v>9</v>
      </c>
      <c r="D17" s="207">
        <v>9</v>
      </c>
      <c r="E17" s="302" t="s">
        <v>45</v>
      </c>
      <c r="F17" s="304" t="s">
        <v>46</v>
      </c>
      <c r="G17" s="210">
        <f>G11+G14+G15+G16</f>
        <v>80</v>
      </c>
      <c r="H17" s="210">
        <f>H11+H14+H15+H16</f>
        <v>80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47</v>
      </c>
      <c r="B18" s="300" t="s">
        <v>48</v>
      </c>
      <c r="C18" s="207"/>
      <c r="D18" s="207"/>
      <c r="E18" s="296" t="s">
        <v>49</v>
      </c>
      <c r="F18" s="305"/>
      <c r="G18" s="306"/>
      <c r="H18" s="307"/>
    </row>
    <row r="19" spans="1:15" ht="15">
      <c r="A19" s="294" t="s">
        <v>50</v>
      </c>
      <c r="B19" s="308" t="s">
        <v>51</v>
      </c>
      <c r="C19" s="211">
        <f>SUM(C11:C18)</f>
        <v>1168</v>
      </c>
      <c r="D19" s="211">
        <f>SUM(D11:D18)</f>
        <v>1153</v>
      </c>
      <c r="E19" s="296" t="s">
        <v>52</v>
      </c>
      <c r="F19" s="301" t="s">
        <v>53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54</v>
      </c>
      <c r="B20" s="308" t="s">
        <v>55</v>
      </c>
      <c r="C20" s="207"/>
      <c r="D20" s="207"/>
      <c r="E20" s="296" t="s">
        <v>56</v>
      </c>
      <c r="F20" s="301" t="s">
        <v>57</v>
      </c>
      <c r="G20" s="214">
        <v>672</v>
      </c>
      <c r="H20" s="214">
        <v>672</v>
      </c>
    </row>
    <row r="21" spans="1:18" ht="15">
      <c r="A21" s="294" t="s">
        <v>58</v>
      </c>
      <c r="B21" s="309" t="s">
        <v>59</v>
      </c>
      <c r="C21" s="207"/>
      <c r="D21" s="207"/>
      <c r="E21" s="310" t="s">
        <v>60</v>
      </c>
      <c r="F21" s="301" t="s">
        <v>61</v>
      </c>
      <c r="G21" s="212">
        <f>SUM(G22:G24)</f>
        <v>584</v>
      </c>
      <c r="H21" s="212">
        <f>SUM(H22:H24)</f>
        <v>584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62</v>
      </c>
      <c r="B22" s="300"/>
      <c r="C22" s="311"/>
      <c r="D22" s="211"/>
      <c r="E22" s="302" t="s">
        <v>63</v>
      </c>
      <c r="F22" s="301" t="s">
        <v>64</v>
      </c>
      <c r="G22" s="208">
        <v>584</v>
      </c>
      <c r="H22" s="208">
        <v>584</v>
      </c>
    </row>
    <row r="23" spans="1:13" ht="15">
      <c r="A23" s="294" t="s">
        <v>65</v>
      </c>
      <c r="B23" s="300" t="s">
        <v>66</v>
      </c>
      <c r="C23" s="207"/>
      <c r="D23" s="207"/>
      <c r="E23" s="312" t="s">
        <v>67</v>
      </c>
      <c r="F23" s="301" t="s">
        <v>68</v>
      </c>
      <c r="G23" s="208"/>
      <c r="H23" s="208"/>
      <c r="M23" s="213"/>
    </row>
    <row r="24" spans="1:8" ht="15">
      <c r="A24" s="294" t="s">
        <v>69</v>
      </c>
      <c r="B24" s="300" t="s">
        <v>70</v>
      </c>
      <c r="C24" s="207">
        <v>14</v>
      </c>
      <c r="D24" s="207">
        <v>26</v>
      </c>
      <c r="E24" s="296" t="s">
        <v>71</v>
      </c>
      <c r="F24" s="301" t="s">
        <v>72</v>
      </c>
      <c r="G24" s="208">
        <v>0</v>
      </c>
      <c r="H24" s="208">
        <v>0</v>
      </c>
    </row>
    <row r="25" spans="1:18" ht="15">
      <c r="A25" s="294" t="s">
        <v>73</v>
      </c>
      <c r="B25" s="300" t="s">
        <v>74</v>
      </c>
      <c r="C25" s="207"/>
      <c r="D25" s="207"/>
      <c r="E25" s="312" t="s">
        <v>75</v>
      </c>
      <c r="F25" s="304" t="s">
        <v>76</v>
      </c>
      <c r="G25" s="210">
        <f>G19+G20+G21</f>
        <v>1256</v>
      </c>
      <c r="H25" s="210">
        <f>H19+H20+H21</f>
        <v>1256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77</v>
      </c>
      <c r="B26" s="300" t="s">
        <v>78</v>
      </c>
      <c r="C26" s="207"/>
      <c r="D26" s="207"/>
      <c r="E26" s="296" t="s">
        <v>79</v>
      </c>
      <c r="F26" s="305"/>
      <c r="G26" s="306"/>
      <c r="H26" s="307"/>
    </row>
    <row r="27" spans="1:18" ht="15">
      <c r="A27" s="294" t="s">
        <v>80</v>
      </c>
      <c r="B27" s="309" t="s">
        <v>81</v>
      </c>
      <c r="C27" s="211">
        <f>SUM(C23:C26)</f>
        <v>14</v>
      </c>
      <c r="D27" s="211">
        <f>SUM(D23:D26)</f>
        <v>26</v>
      </c>
      <c r="E27" s="312" t="s">
        <v>82</v>
      </c>
      <c r="F27" s="301" t="s">
        <v>83</v>
      </c>
      <c r="G27" s="210">
        <f>SUM(G28:G30)</f>
        <v>415</v>
      </c>
      <c r="H27" s="210">
        <f>SUM(H28:H30)</f>
        <v>261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84</v>
      </c>
      <c r="F28" s="301" t="s">
        <v>85</v>
      </c>
      <c r="G28" s="208">
        <v>415</v>
      </c>
      <c r="H28" s="208">
        <v>261</v>
      </c>
    </row>
    <row r="29" spans="1:13" ht="15">
      <c r="A29" s="294" t="s">
        <v>86</v>
      </c>
      <c r="B29" s="300"/>
      <c r="C29" s="311"/>
      <c r="D29" s="211"/>
      <c r="E29" s="310" t="s">
        <v>87</v>
      </c>
      <c r="F29" s="301" t="s">
        <v>88</v>
      </c>
      <c r="G29" s="394"/>
      <c r="H29" s="394"/>
      <c r="M29" s="213"/>
    </row>
    <row r="30" spans="1:8" ht="15">
      <c r="A30" s="294" t="s">
        <v>89</v>
      </c>
      <c r="B30" s="300" t="s">
        <v>90</v>
      </c>
      <c r="C30" s="207"/>
      <c r="D30" s="207"/>
      <c r="E30" s="296" t="s">
        <v>91</v>
      </c>
      <c r="F30" s="301" t="s">
        <v>92</v>
      </c>
      <c r="G30" s="214"/>
      <c r="H30" s="214"/>
    </row>
    <row r="31" spans="1:13" ht="15">
      <c r="A31" s="294" t="s">
        <v>93</v>
      </c>
      <c r="B31" s="300" t="s">
        <v>94</v>
      </c>
      <c r="C31" s="395"/>
      <c r="D31" s="395"/>
      <c r="E31" s="312" t="s">
        <v>95</v>
      </c>
      <c r="F31" s="301" t="s">
        <v>96</v>
      </c>
      <c r="G31" s="208"/>
      <c r="H31" s="208">
        <v>154</v>
      </c>
      <c r="M31" s="213"/>
    </row>
    <row r="32" spans="1:15" ht="15">
      <c r="A32" s="294" t="s">
        <v>97</v>
      </c>
      <c r="B32" s="309" t="s">
        <v>98</v>
      </c>
      <c r="C32" s="211">
        <f>C30+C31</f>
        <v>0</v>
      </c>
      <c r="D32" s="211">
        <f>D30+D31</f>
        <v>0</v>
      </c>
      <c r="E32" s="302" t="s">
        <v>99</v>
      </c>
      <c r="F32" s="301" t="s">
        <v>100</v>
      </c>
      <c r="G32" s="394">
        <v>-4</v>
      </c>
      <c r="H32" s="394"/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101</v>
      </c>
      <c r="B33" s="303"/>
      <c r="C33" s="311"/>
      <c r="D33" s="211"/>
      <c r="E33" s="312" t="s">
        <v>102</v>
      </c>
      <c r="F33" s="304" t="s">
        <v>103</v>
      </c>
      <c r="G33" s="210">
        <f>G27+G31+G32</f>
        <v>411</v>
      </c>
      <c r="H33" s="210">
        <f>H27+H31+H32</f>
        <v>415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842</v>
      </c>
      <c r="B34" s="303" t="s">
        <v>104</v>
      </c>
      <c r="C34" s="211">
        <f>SUM(C35:C38)</f>
        <v>0</v>
      </c>
      <c r="D34" s="211">
        <f>SUM(D35:D38)</f>
        <v>0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105</v>
      </c>
      <c r="B35" s="300" t="s">
        <v>106</v>
      </c>
      <c r="C35" s="207"/>
      <c r="D35" s="207"/>
      <c r="E35" s="316"/>
      <c r="F35" s="317"/>
      <c r="G35" s="318"/>
      <c r="H35" s="319"/>
    </row>
    <row r="36" spans="1:18" ht="15">
      <c r="A36" s="294" t="s">
        <v>107</v>
      </c>
      <c r="B36" s="300" t="s">
        <v>108</v>
      </c>
      <c r="C36" s="207"/>
      <c r="D36" s="207"/>
      <c r="E36" s="296" t="s">
        <v>109</v>
      </c>
      <c r="F36" s="320" t="s">
        <v>110</v>
      </c>
      <c r="G36" s="210">
        <f>G25+G17+G33</f>
        <v>1747</v>
      </c>
      <c r="H36" s="210">
        <f>H25+H17+H33</f>
        <v>1751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111</v>
      </c>
      <c r="B37" s="300" t="s">
        <v>112</v>
      </c>
      <c r="C37" s="207"/>
      <c r="D37" s="207"/>
      <c r="E37" s="296"/>
      <c r="F37" s="321"/>
      <c r="G37" s="314"/>
      <c r="H37" s="315"/>
      <c r="M37" s="213"/>
    </row>
    <row r="38" spans="1:8" ht="15">
      <c r="A38" s="294" t="s">
        <v>113</v>
      </c>
      <c r="B38" s="300" t="s">
        <v>114</v>
      </c>
      <c r="C38" s="207"/>
      <c r="D38" s="207"/>
      <c r="E38" s="322"/>
      <c r="F38" s="317"/>
      <c r="G38" s="318"/>
      <c r="H38" s="319"/>
    </row>
    <row r="39" spans="1:15" ht="15">
      <c r="A39" s="294" t="s">
        <v>115</v>
      </c>
      <c r="B39" s="323" t="s">
        <v>116</v>
      </c>
      <c r="C39" s="215">
        <f>C40+C41+C43</f>
        <v>0</v>
      </c>
      <c r="D39" s="215">
        <f>D40+D41+D43</f>
        <v>0</v>
      </c>
      <c r="E39" s="558" t="s">
        <v>117</v>
      </c>
      <c r="F39" s="320" t="s">
        <v>118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119</v>
      </c>
      <c r="B40" s="323" t="s">
        <v>120</v>
      </c>
      <c r="C40" s="207"/>
      <c r="D40" s="207"/>
      <c r="E40" s="302"/>
      <c r="F40" s="321"/>
      <c r="G40" s="314"/>
      <c r="H40" s="315"/>
    </row>
    <row r="41" spans="1:8" ht="15">
      <c r="A41" s="294" t="s">
        <v>121</v>
      </c>
      <c r="B41" s="323" t="s">
        <v>122</v>
      </c>
      <c r="C41" s="207"/>
      <c r="D41" s="207"/>
      <c r="E41" s="558" t="s">
        <v>123</v>
      </c>
      <c r="F41" s="324"/>
      <c r="G41" s="325"/>
      <c r="H41" s="326"/>
    </row>
    <row r="42" spans="1:8" ht="15">
      <c r="A42" s="294" t="s">
        <v>124</v>
      </c>
      <c r="B42" s="323" t="s">
        <v>125</v>
      </c>
      <c r="C42" s="216"/>
      <c r="D42" s="216"/>
      <c r="E42" s="296" t="s">
        <v>126</v>
      </c>
      <c r="F42" s="317"/>
      <c r="G42" s="318"/>
      <c r="H42" s="319"/>
    </row>
    <row r="43" spans="1:13" ht="15">
      <c r="A43" s="294" t="s">
        <v>127</v>
      </c>
      <c r="B43" s="323" t="s">
        <v>128</v>
      </c>
      <c r="C43" s="207"/>
      <c r="D43" s="207"/>
      <c r="E43" s="302" t="s">
        <v>129</v>
      </c>
      <c r="F43" s="301" t="s">
        <v>130</v>
      </c>
      <c r="G43" s="208"/>
      <c r="H43" s="208"/>
      <c r="M43" s="213"/>
    </row>
    <row r="44" spans="1:8" ht="15">
      <c r="A44" s="294" t="s">
        <v>131</v>
      </c>
      <c r="B44" s="323" t="s">
        <v>132</v>
      </c>
      <c r="C44" s="207"/>
      <c r="D44" s="207"/>
      <c r="E44" s="327" t="s">
        <v>133</v>
      </c>
      <c r="F44" s="301" t="s">
        <v>134</v>
      </c>
      <c r="G44" s="208">
        <v>211</v>
      </c>
      <c r="H44" s="208">
        <v>201</v>
      </c>
    </row>
    <row r="45" spans="1:15" ht="15">
      <c r="A45" s="294" t="s">
        <v>135</v>
      </c>
      <c r="B45" s="308" t="s">
        <v>136</v>
      </c>
      <c r="C45" s="211">
        <f>C34+C39+C44</f>
        <v>0</v>
      </c>
      <c r="D45" s="211">
        <f>D34+D39+D44</f>
        <v>0</v>
      </c>
      <c r="E45" s="310" t="s">
        <v>137</v>
      </c>
      <c r="F45" s="301" t="s">
        <v>138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139</v>
      </c>
      <c r="B46" s="300"/>
      <c r="C46" s="311"/>
      <c r="D46" s="211"/>
      <c r="E46" s="296" t="s">
        <v>140</v>
      </c>
      <c r="F46" s="301" t="s">
        <v>141</v>
      </c>
      <c r="G46" s="208"/>
      <c r="H46" s="208"/>
    </row>
    <row r="47" spans="1:13" ht="15">
      <c r="A47" s="294" t="s">
        <v>142</v>
      </c>
      <c r="B47" s="300" t="s">
        <v>143</v>
      </c>
      <c r="C47" s="207"/>
      <c r="D47" s="207"/>
      <c r="E47" s="310" t="s">
        <v>144</v>
      </c>
      <c r="F47" s="301" t="s">
        <v>145</v>
      </c>
      <c r="G47" s="208"/>
      <c r="H47" s="208"/>
      <c r="M47" s="213"/>
    </row>
    <row r="48" spans="1:8" ht="15">
      <c r="A48" s="294" t="s">
        <v>146</v>
      </c>
      <c r="B48" s="303" t="s">
        <v>147</v>
      </c>
      <c r="C48" s="207"/>
      <c r="D48" s="207"/>
      <c r="E48" s="296" t="s">
        <v>148</v>
      </c>
      <c r="F48" s="301" t="s">
        <v>149</v>
      </c>
      <c r="G48" s="208"/>
      <c r="H48" s="208"/>
    </row>
    <row r="49" spans="1:18" ht="15">
      <c r="A49" s="294" t="s">
        <v>150</v>
      </c>
      <c r="B49" s="300" t="s">
        <v>151</v>
      </c>
      <c r="C49" s="207"/>
      <c r="D49" s="207"/>
      <c r="E49" s="310" t="s">
        <v>50</v>
      </c>
      <c r="F49" s="304" t="s">
        <v>152</v>
      </c>
      <c r="G49" s="210">
        <f>SUM(G43:G48)</f>
        <v>211</v>
      </c>
      <c r="H49" s="210">
        <f>SUM(H43:H48)</f>
        <v>201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77</v>
      </c>
      <c r="B50" s="300" t="s">
        <v>153</v>
      </c>
      <c r="C50" s="207"/>
      <c r="D50" s="207"/>
      <c r="E50" s="296"/>
      <c r="F50" s="301"/>
      <c r="G50" s="311"/>
      <c r="H50" s="210"/>
    </row>
    <row r="51" spans="1:15" ht="15">
      <c r="A51" s="294" t="s">
        <v>154</v>
      </c>
      <c r="B51" s="308" t="s">
        <v>155</v>
      </c>
      <c r="C51" s="211">
        <f>SUM(C47:C50)</f>
        <v>0</v>
      </c>
      <c r="D51" s="211">
        <f>SUM(D47:D50)</f>
        <v>0</v>
      </c>
      <c r="E51" s="310" t="s">
        <v>156</v>
      </c>
      <c r="F51" s="304" t="s">
        <v>157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158</v>
      </c>
      <c r="B52" s="308"/>
      <c r="C52" s="311"/>
      <c r="D52" s="211"/>
      <c r="E52" s="296" t="s">
        <v>159</v>
      </c>
      <c r="F52" s="304" t="s">
        <v>160</v>
      </c>
      <c r="G52" s="208"/>
      <c r="H52" s="208"/>
    </row>
    <row r="53" spans="1:8" ht="15">
      <c r="A53" s="294" t="s">
        <v>161</v>
      </c>
      <c r="B53" s="308" t="s">
        <v>162</v>
      </c>
      <c r="C53" s="207"/>
      <c r="D53" s="207"/>
      <c r="E53" s="296" t="s">
        <v>163</v>
      </c>
      <c r="F53" s="304" t="s">
        <v>164</v>
      </c>
      <c r="G53" s="208"/>
      <c r="H53" s="208"/>
    </row>
    <row r="54" spans="1:8" ht="15">
      <c r="A54" s="294" t="s">
        <v>165</v>
      </c>
      <c r="B54" s="308" t="s">
        <v>166</v>
      </c>
      <c r="C54" s="207"/>
      <c r="D54" s="207"/>
      <c r="E54" s="296" t="s">
        <v>167</v>
      </c>
      <c r="F54" s="304" t="s">
        <v>168</v>
      </c>
      <c r="G54" s="208"/>
      <c r="H54" s="208"/>
    </row>
    <row r="55" spans="1:18" ht="25.5">
      <c r="A55" s="328" t="s">
        <v>169</v>
      </c>
      <c r="B55" s="329" t="s">
        <v>170</v>
      </c>
      <c r="C55" s="211">
        <f>C19+C20+C21+C27+C32+C45+C51+C53+C54</f>
        <v>1182</v>
      </c>
      <c r="D55" s="211">
        <f>D19+D20+D21+D27+D32+D45+D51+D53+D54</f>
        <v>1179</v>
      </c>
      <c r="E55" s="296" t="s">
        <v>171</v>
      </c>
      <c r="F55" s="320" t="s">
        <v>172</v>
      </c>
      <c r="G55" s="210">
        <f>G49+G51+G52+G53+G54</f>
        <v>211</v>
      </c>
      <c r="H55" s="210">
        <f>H49+H51+H52+H53+H54</f>
        <v>201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0" t="s">
        <v>173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174</v>
      </c>
      <c r="B57" s="300"/>
      <c r="C57" s="311"/>
      <c r="D57" s="211"/>
      <c r="E57" s="563" t="s">
        <v>175</v>
      </c>
      <c r="F57" s="330"/>
      <c r="G57" s="311"/>
      <c r="H57" s="210"/>
      <c r="M57" s="213"/>
    </row>
    <row r="58" spans="1:8" ht="15">
      <c r="A58" s="294" t="s">
        <v>176</v>
      </c>
      <c r="B58" s="300" t="s">
        <v>177</v>
      </c>
      <c r="C58" s="207">
        <v>376</v>
      </c>
      <c r="D58" s="207">
        <v>323</v>
      </c>
      <c r="E58" s="296" t="s">
        <v>126</v>
      </c>
      <c r="F58" s="331"/>
      <c r="G58" s="311"/>
      <c r="H58" s="210"/>
    </row>
    <row r="59" spans="1:13" ht="15">
      <c r="A59" s="294" t="s">
        <v>178</v>
      </c>
      <c r="B59" s="300" t="s">
        <v>179</v>
      </c>
      <c r="C59" s="207">
        <v>124</v>
      </c>
      <c r="D59" s="207">
        <v>93</v>
      </c>
      <c r="E59" s="310" t="s">
        <v>180</v>
      </c>
      <c r="F59" s="301" t="s">
        <v>181</v>
      </c>
      <c r="G59" s="208">
        <v>24</v>
      </c>
      <c r="H59" s="208"/>
      <c r="M59" s="213"/>
    </row>
    <row r="60" spans="1:8" ht="15">
      <c r="A60" s="294" t="s">
        <v>182</v>
      </c>
      <c r="B60" s="300" t="s">
        <v>183</v>
      </c>
      <c r="C60" s="207"/>
      <c r="D60" s="207"/>
      <c r="E60" s="296" t="s">
        <v>184</v>
      </c>
      <c r="F60" s="301" t="s">
        <v>185</v>
      </c>
      <c r="G60" s="208"/>
      <c r="H60" s="208"/>
    </row>
    <row r="61" spans="1:18" ht="15">
      <c r="A61" s="294" t="s">
        <v>186</v>
      </c>
      <c r="B61" s="303" t="s">
        <v>187</v>
      </c>
      <c r="C61" s="207">
        <v>115</v>
      </c>
      <c r="D61" s="207">
        <v>164</v>
      </c>
      <c r="E61" s="302" t="s">
        <v>188</v>
      </c>
      <c r="F61" s="331" t="s">
        <v>189</v>
      </c>
      <c r="G61" s="210">
        <f>SUM(G62:G68)</f>
        <v>182</v>
      </c>
      <c r="H61" s="210">
        <f>SUM(H62:H68)</f>
        <v>237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190</v>
      </c>
      <c r="B62" s="303" t="s">
        <v>191</v>
      </c>
      <c r="C62" s="207"/>
      <c r="D62" s="207"/>
      <c r="E62" s="302" t="s">
        <v>192</v>
      </c>
      <c r="F62" s="301" t="s">
        <v>193</v>
      </c>
      <c r="G62" s="208"/>
      <c r="H62" s="208"/>
    </row>
    <row r="63" spans="1:13" ht="15">
      <c r="A63" s="294" t="s">
        <v>194</v>
      </c>
      <c r="B63" s="300" t="s">
        <v>195</v>
      </c>
      <c r="C63" s="207"/>
      <c r="D63" s="207"/>
      <c r="E63" s="296" t="s">
        <v>196</v>
      </c>
      <c r="F63" s="301" t="s">
        <v>197</v>
      </c>
      <c r="G63" s="208"/>
      <c r="H63" s="208"/>
      <c r="M63" s="213"/>
    </row>
    <row r="64" spans="1:15" ht="15">
      <c r="A64" s="294" t="s">
        <v>50</v>
      </c>
      <c r="B64" s="308" t="s">
        <v>198</v>
      </c>
      <c r="C64" s="211">
        <f>SUM(C58:C63)</f>
        <v>615</v>
      </c>
      <c r="D64" s="211">
        <f>SUM(D58:D63)</f>
        <v>580</v>
      </c>
      <c r="E64" s="296" t="s">
        <v>199</v>
      </c>
      <c r="F64" s="301" t="s">
        <v>200</v>
      </c>
      <c r="G64" s="208">
        <v>77</v>
      </c>
      <c r="H64" s="208">
        <v>96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201</v>
      </c>
      <c r="F65" s="301" t="s">
        <v>202</v>
      </c>
      <c r="G65" s="208">
        <v>11</v>
      </c>
      <c r="H65" s="208">
        <v>4</v>
      </c>
    </row>
    <row r="66" spans="1:8" ht="15">
      <c r="A66" s="294" t="s">
        <v>203</v>
      </c>
      <c r="B66" s="300"/>
      <c r="C66" s="311"/>
      <c r="D66" s="211"/>
      <c r="E66" s="296" t="s">
        <v>204</v>
      </c>
      <c r="F66" s="301" t="s">
        <v>205</v>
      </c>
      <c r="G66" s="208">
        <v>60</v>
      </c>
      <c r="H66" s="208">
        <v>72</v>
      </c>
    </row>
    <row r="67" spans="1:8" ht="15">
      <c r="A67" s="294" t="s">
        <v>206</v>
      </c>
      <c r="B67" s="300" t="s">
        <v>207</v>
      </c>
      <c r="C67" s="207"/>
      <c r="D67" s="207"/>
      <c r="E67" s="296" t="s">
        <v>208</v>
      </c>
      <c r="F67" s="301" t="s">
        <v>209</v>
      </c>
      <c r="G67" s="208">
        <v>22</v>
      </c>
      <c r="H67" s="208">
        <v>27</v>
      </c>
    </row>
    <row r="68" spans="1:8" ht="15">
      <c r="A68" s="294" t="s">
        <v>210</v>
      </c>
      <c r="B68" s="300" t="s">
        <v>211</v>
      </c>
      <c r="C68" s="207">
        <v>349</v>
      </c>
      <c r="D68" s="207">
        <v>202</v>
      </c>
      <c r="E68" s="296" t="s">
        <v>212</v>
      </c>
      <c r="F68" s="301" t="s">
        <v>213</v>
      </c>
      <c r="G68" s="208">
        <v>12</v>
      </c>
      <c r="H68" s="208">
        <v>38</v>
      </c>
    </row>
    <row r="69" spans="1:8" ht="15">
      <c r="A69" s="294" t="s">
        <v>214</v>
      </c>
      <c r="B69" s="300" t="s">
        <v>215</v>
      </c>
      <c r="C69" s="207">
        <v>2</v>
      </c>
      <c r="D69" s="207">
        <v>6</v>
      </c>
      <c r="E69" s="310" t="s">
        <v>77</v>
      </c>
      <c r="F69" s="301" t="s">
        <v>216</v>
      </c>
      <c r="G69" s="208">
        <v>5</v>
      </c>
      <c r="H69" s="208">
        <v>4</v>
      </c>
    </row>
    <row r="70" spans="1:8" ht="15">
      <c r="A70" s="294" t="s">
        <v>217</v>
      </c>
      <c r="B70" s="300" t="s">
        <v>218</v>
      </c>
      <c r="C70" s="207"/>
      <c r="D70" s="207"/>
      <c r="E70" s="296" t="s">
        <v>219</v>
      </c>
      <c r="F70" s="301" t="s">
        <v>220</v>
      </c>
      <c r="G70" s="208"/>
      <c r="H70" s="208"/>
    </row>
    <row r="71" spans="1:18" ht="15">
      <c r="A71" s="294" t="s">
        <v>221</v>
      </c>
      <c r="B71" s="300" t="s">
        <v>222</v>
      </c>
      <c r="C71" s="207"/>
      <c r="D71" s="207"/>
      <c r="E71" s="312" t="s">
        <v>45</v>
      </c>
      <c r="F71" s="332" t="s">
        <v>223</v>
      </c>
      <c r="G71" s="217">
        <f>G59+G60+G61+G69+G70</f>
        <v>211</v>
      </c>
      <c r="H71" s="217">
        <f>H59+H60+H61+H69+H70</f>
        <v>241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224</v>
      </c>
      <c r="B72" s="300" t="s">
        <v>225</v>
      </c>
      <c r="C72" s="207">
        <v>4</v>
      </c>
      <c r="D72" s="207">
        <v>27</v>
      </c>
      <c r="E72" s="302"/>
      <c r="F72" s="333"/>
      <c r="G72" s="334"/>
      <c r="H72" s="335"/>
    </row>
    <row r="73" spans="1:8" ht="15">
      <c r="A73" s="294" t="s">
        <v>226</v>
      </c>
      <c r="B73" s="300" t="s">
        <v>227</v>
      </c>
      <c r="C73" s="207"/>
      <c r="D73" s="207"/>
      <c r="E73" s="219"/>
      <c r="F73" s="336"/>
      <c r="G73" s="337"/>
      <c r="H73" s="338"/>
    </row>
    <row r="74" spans="1:8" ht="15">
      <c r="A74" s="294" t="s">
        <v>228</v>
      </c>
      <c r="B74" s="300" t="s">
        <v>229</v>
      </c>
      <c r="C74" s="207">
        <v>8</v>
      </c>
      <c r="D74" s="207">
        <v>5</v>
      </c>
      <c r="E74" s="296" t="s">
        <v>230</v>
      </c>
      <c r="F74" s="339" t="s">
        <v>231</v>
      </c>
      <c r="G74" s="208"/>
      <c r="H74" s="208"/>
    </row>
    <row r="75" spans="1:15" ht="15">
      <c r="A75" s="294" t="s">
        <v>75</v>
      </c>
      <c r="B75" s="308" t="s">
        <v>232</v>
      </c>
      <c r="C75" s="211">
        <f>SUM(C67:C74)</f>
        <v>363</v>
      </c>
      <c r="D75" s="211">
        <f>SUM(D67:D74)</f>
        <v>240</v>
      </c>
      <c r="E75" s="310" t="s">
        <v>159</v>
      </c>
      <c r="F75" s="304" t="s">
        <v>233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234</v>
      </c>
      <c r="F76" s="304" t="s">
        <v>235</v>
      </c>
      <c r="G76" s="208"/>
      <c r="H76" s="208"/>
    </row>
    <row r="77" spans="1:13" ht="15">
      <c r="A77" s="294" t="s">
        <v>236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237</v>
      </c>
      <c r="B78" s="300" t="s">
        <v>238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239</v>
      </c>
      <c r="B79" s="300" t="s">
        <v>240</v>
      </c>
      <c r="C79" s="207"/>
      <c r="D79" s="207"/>
      <c r="E79" s="310" t="s">
        <v>241</v>
      </c>
      <c r="F79" s="320" t="s">
        <v>242</v>
      </c>
      <c r="G79" s="218">
        <f>G71+G74+G75+G76</f>
        <v>211</v>
      </c>
      <c r="H79" s="218">
        <f>H71+H74+H75+H76</f>
        <v>241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243</v>
      </c>
      <c r="B80" s="300" t="s">
        <v>244</v>
      </c>
      <c r="C80" s="207"/>
      <c r="D80" s="207"/>
      <c r="E80" s="296"/>
      <c r="F80" s="343"/>
      <c r="G80" s="344"/>
      <c r="H80" s="345"/>
    </row>
    <row r="81" spans="1:8" ht="15">
      <c r="A81" s="294" t="s">
        <v>245</v>
      </c>
      <c r="B81" s="300" t="s">
        <v>246</v>
      </c>
      <c r="C81" s="207"/>
      <c r="D81" s="207"/>
      <c r="E81" s="219"/>
      <c r="F81" s="344"/>
      <c r="G81" s="344"/>
      <c r="H81" s="345"/>
    </row>
    <row r="82" spans="1:8" ht="15">
      <c r="A82" s="294" t="s">
        <v>247</v>
      </c>
      <c r="B82" s="300" t="s">
        <v>248</v>
      </c>
      <c r="C82" s="207"/>
      <c r="D82" s="207"/>
      <c r="E82" s="322"/>
      <c r="F82" s="344"/>
      <c r="G82" s="344"/>
      <c r="H82" s="345"/>
    </row>
    <row r="83" spans="1:8" ht="15">
      <c r="A83" s="294" t="s">
        <v>131</v>
      </c>
      <c r="B83" s="300" t="s">
        <v>249</v>
      </c>
      <c r="C83" s="207"/>
      <c r="D83" s="207"/>
      <c r="E83" s="219"/>
      <c r="F83" s="344"/>
      <c r="G83" s="344"/>
      <c r="H83" s="345"/>
    </row>
    <row r="84" spans="1:14" ht="15">
      <c r="A84" s="294" t="s">
        <v>250</v>
      </c>
      <c r="B84" s="308" t="s">
        <v>251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252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253</v>
      </c>
      <c r="B87" s="300" t="s">
        <v>254</v>
      </c>
      <c r="C87" s="207">
        <v>3</v>
      </c>
      <c r="D87" s="207">
        <v>4</v>
      </c>
      <c r="E87" s="219"/>
      <c r="F87" s="344"/>
      <c r="G87" s="344"/>
      <c r="H87" s="345"/>
      <c r="M87" s="213"/>
    </row>
    <row r="88" spans="1:8" ht="15">
      <c r="A88" s="294" t="s">
        <v>255</v>
      </c>
      <c r="B88" s="300" t="s">
        <v>256</v>
      </c>
      <c r="C88" s="207">
        <v>6</v>
      </c>
      <c r="D88" s="207">
        <v>190</v>
      </c>
      <c r="E88" s="322"/>
      <c r="F88" s="344"/>
      <c r="G88" s="344"/>
      <c r="H88" s="345"/>
    </row>
    <row r="89" spans="1:13" ht="15">
      <c r="A89" s="294" t="s">
        <v>257</v>
      </c>
      <c r="B89" s="300" t="s">
        <v>258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259</v>
      </c>
      <c r="B90" s="300" t="s">
        <v>260</v>
      </c>
      <c r="C90" s="207"/>
      <c r="D90" s="207"/>
      <c r="E90" s="322"/>
      <c r="F90" s="344"/>
      <c r="G90" s="344"/>
      <c r="H90" s="345"/>
    </row>
    <row r="91" spans="1:14" ht="15">
      <c r="A91" s="294" t="s">
        <v>261</v>
      </c>
      <c r="B91" s="308" t="s">
        <v>262</v>
      </c>
      <c r="C91" s="211">
        <f>SUM(C87:C90)</f>
        <v>9</v>
      </c>
      <c r="D91" s="211">
        <f>SUM(D87:D90)</f>
        <v>194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263</v>
      </c>
      <c r="B92" s="308" t="s">
        <v>264</v>
      </c>
      <c r="C92" s="207"/>
      <c r="D92" s="207"/>
      <c r="E92" s="322"/>
      <c r="F92" s="344"/>
      <c r="G92" s="344"/>
      <c r="H92" s="345"/>
    </row>
    <row r="93" spans="1:14" ht="15">
      <c r="A93" s="294" t="s">
        <v>265</v>
      </c>
      <c r="B93" s="346" t="s">
        <v>266</v>
      </c>
      <c r="C93" s="211">
        <f>C64+C75+C84+C91+C92</f>
        <v>987</v>
      </c>
      <c r="D93" s="211">
        <f>D64+D75+D84+D91+D92</f>
        <v>1014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1" t="s">
        <v>267</v>
      </c>
      <c r="B94" s="347" t="s">
        <v>268</v>
      </c>
      <c r="C94" s="220">
        <f>C93+C55</f>
        <v>2169</v>
      </c>
      <c r="D94" s="220">
        <f>D93+D55</f>
        <v>2193</v>
      </c>
      <c r="E94" s="562" t="s">
        <v>269</v>
      </c>
      <c r="F94" s="348" t="s">
        <v>270</v>
      </c>
      <c r="G94" s="221">
        <f>G36+G39+G55+G79</f>
        <v>2169</v>
      </c>
      <c r="H94" s="221">
        <f>H36+H39+H55+H79</f>
        <v>2193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2" t="s">
        <v>843</v>
      </c>
      <c r="B96" s="543"/>
      <c r="C96" s="206"/>
      <c r="D96" s="206"/>
      <c r="E96" s="544"/>
      <c r="F96" s="226"/>
      <c r="G96" s="227"/>
      <c r="H96" s="228"/>
      <c r="M96" s="213"/>
    </row>
    <row r="97" spans="1:13" ht="15">
      <c r="A97" s="542"/>
      <c r="B97" s="543"/>
      <c r="C97" s="206"/>
      <c r="D97" s="206"/>
      <c r="E97" s="544"/>
      <c r="F97" s="226"/>
      <c r="G97" s="227"/>
      <c r="H97" s="228"/>
      <c r="M97" s="213"/>
    </row>
    <row r="98" spans="1:13" ht="15">
      <c r="A98" s="80" t="s">
        <v>875</v>
      </c>
      <c r="B98" s="543"/>
      <c r="C98" s="584" t="s">
        <v>854</v>
      </c>
      <c r="D98" s="584"/>
      <c r="E98" s="584"/>
      <c r="F98" s="226"/>
      <c r="G98" s="227"/>
      <c r="H98" s="228"/>
      <c r="M98" s="213"/>
    </row>
    <row r="99" spans="3:8" ht="15">
      <c r="C99" s="80"/>
      <c r="D99" s="1"/>
      <c r="E99" s="80"/>
      <c r="F99" s="226"/>
      <c r="G99" s="227"/>
      <c r="H99" s="228"/>
    </row>
    <row r="100" spans="1:5" ht="15">
      <c r="A100" s="229"/>
      <c r="B100" s="229"/>
      <c r="C100" s="584" t="s">
        <v>855</v>
      </c>
      <c r="D100" s="585"/>
      <c r="E100" s="585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8" scale="7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4">
      <selection activeCell="H23" sqref="H23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271</v>
      </c>
      <c r="B1" s="351"/>
      <c r="C1" s="28"/>
      <c r="D1" s="352"/>
      <c r="E1" s="353"/>
      <c r="F1" s="354"/>
      <c r="G1" s="355"/>
      <c r="H1" s="355"/>
    </row>
    <row r="2" spans="1:8" ht="15">
      <c r="A2" s="6" t="s">
        <v>1</v>
      </c>
      <c r="B2" s="590" t="s">
        <v>856</v>
      </c>
      <c r="C2" s="590"/>
      <c r="D2" s="590"/>
      <c r="E2" s="590"/>
      <c r="F2" s="592" t="s">
        <v>2</v>
      </c>
      <c r="G2" s="592"/>
      <c r="H2" s="356"/>
    </row>
    <row r="3" spans="1:8" ht="15">
      <c r="A3" s="6" t="s">
        <v>857</v>
      </c>
      <c r="B3" s="590"/>
      <c r="C3" s="590"/>
      <c r="D3" s="590"/>
      <c r="E3" s="590"/>
      <c r="F3" s="576" t="s">
        <v>3</v>
      </c>
      <c r="G3" s="357"/>
      <c r="H3" s="357"/>
    </row>
    <row r="4" spans="1:8" ht="17.25" customHeight="1">
      <c r="A4" s="6" t="s">
        <v>873</v>
      </c>
      <c r="B4" s="591"/>
      <c r="C4" s="591"/>
      <c r="D4" s="591"/>
      <c r="E4" s="29"/>
      <c r="F4" s="354"/>
      <c r="G4" s="355"/>
      <c r="H4" s="358" t="s">
        <v>272</v>
      </c>
    </row>
    <row r="5" spans="1:8" ht="24">
      <c r="A5" s="359" t="s">
        <v>273</v>
      </c>
      <c r="B5" s="360" t="s">
        <v>7</v>
      </c>
      <c r="C5" s="359" t="s">
        <v>8</v>
      </c>
      <c r="D5" s="361" t="s">
        <v>12</v>
      </c>
      <c r="E5" s="359" t="s">
        <v>274</v>
      </c>
      <c r="F5" s="360" t="s">
        <v>7</v>
      </c>
      <c r="G5" s="359" t="s">
        <v>8</v>
      </c>
      <c r="H5" s="359" t="s">
        <v>12</v>
      </c>
    </row>
    <row r="6" spans="1:8" ht="12">
      <c r="A6" s="362" t="s">
        <v>13</v>
      </c>
      <c r="B6" s="362" t="s">
        <v>14</v>
      </c>
      <c r="C6" s="362">
        <v>1</v>
      </c>
      <c r="D6" s="362">
        <v>2</v>
      </c>
      <c r="E6" s="362" t="s">
        <v>13</v>
      </c>
      <c r="F6" s="359" t="s">
        <v>14</v>
      </c>
      <c r="G6" s="359">
        <v>1</v>
      </c>
      <c r="H6" s="359">
        <v>2</v>
      </c>
    </row>
    <row r="7" spans="1:8" ht="12">
      <c r="A7" s="176" t="s">
        <v>275</v>
      </c>
      <c r="B7" s="176"/>
      <c r="C7" s="87"/>
      <c r="D7" s="87"/>
      <c r="E7" s="176" t="s">
        <v>276</v>
      </c>
      <c r="F7" s="363"/>
      <c r="G7" s="90"/>
      <c r="H7" s="90"/>
    </row>
    <row r="8" spans="1:8" ht="12">
      <c r="A8" s="364" t="s">
        <v>277</v>
      </c>
      <c r="B8" s="364"/>
      <c r="C8" s="365"/>
      <c r="D8" s="85"/>
      <c r="E8" s="364" t="s">
        <v>278</v>
      </c>
      <c r="F8" s="363"/>
      <c r="G8" s="90"/>
      <c r="H8" s="90"/>
    </row>
    <row r="9" spans="1:8" ht="12">
      <c r="A9" s="366" t="s">
        <v>279</v>
      </c>
      <c r="B9" s="367" t="s">
        <v>280</v>
      </c>
      <c r="C9" s="578">
        <v>744</v>
      </c>
      <c r="D9" s="578">
        <v>768</v>
      </c>
      <c r="E9" s="366" t="s">
        <v>281</v>
      </c>
      <c r="F9" s="368" t="s">
        <v>282</v>
      </c>
      <c r="G9" s="89">
        <v>1903</v>
      </c>
      <c r="H9" s="89">
        <v>1952</v>
      </c>
    </row>
    <row r="10" spans="1:8" ht="12">
      <c r="A10" s="366" t="s">
        <v>283</v>
      </c>
      <c r="B10" s="367" t="s">
        <v>284</v>
      </c>
      <c r="C10" s="578">
        <v>224</v>
      </c>
      <c r="D10" s="578">
        <v>195</v>
      </c>
      <c r="E10" s="366" t="s">
        <v>285</v>
      </c>
      <c r="F10" s="368" t="s">
        <v>286</v>
      </c>
      <c r="G10" s="89"/>
      <c r="H10" s="89"/>
    </row>
    <row r="11" spans="1:8" ht="12">
      <c r="A11" s="366" t="s">
        <v>287</v>
      </c>
      <c r="B11" s="367" t="s">
        <v>288</v>
      </c>
      <c r="C11" s="578">
        <v>165</v>
      </c>
      <c r="D11" s="578">
        <v>100</v>
      </c>
      <c r="E11" s="369" t="s">
        <v>289</v>
      </c>
      <c r="F11" s="368" t="s">
        <v>290</v>
      </c>
      <c r="G11" s="89">
        <v>75</v>
      </c>
      <c r="H11" s="89">
        <v>16</v>
      </c>
    </row>
    <row r="12" spans="1:8" ht="12">
      <c r="A12" s="366" t="s">
        <v>291</v>
      </c>
      <c r="B12" s="367" t="s">
        <v>292</v>
      </c>
      <c r="C12" s="578">
        <v>657</v>
      </c>
      <c r="D12" s="578">
        <v>472</v>
      </c>
      <c r="E12" s="369" t="s">
        <v>77</v>
      </c>
      <c r="F12" s="368" t="s">
        <v>293</v>
      </c>
      <c r="G12" s="89">
        <v>79</v>
      </c>
      <c r="H12" s="89">
        <v>71</v>
      </c>
    </row>
    <row r="13" spans="1:18" ht="12">
      <c r="A13" s="366" t="s">
        <v>294</v>
      </c>
      <c r="B13" s="367" t="s">
        <v>295</v>
      </c>
      <c r="C13" s="578">
        <v>126</v>
      </c>
      <c r="D13" s="27">
        <v>108</v>
      </c>
      <c r="E13" s="370" t="s">
        <v>50</v>
      </c>
      <c r="F13" s="371" t="s">
        <v>296</v>
      </c>
      <c r="G13" s="90">
        <v>2057</v>
      </c>
      <c r="H13" s="90">
        <v>2039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6" t="s">
        <v>297</v>
      </c>
      <c r="B14" s="367" t="s">
        <v>298</v>
      </c>
      <c r="C14" s="81">
        <v>11</v>
      </c>
      <c r="D14" s="81">
        <v>8</v>
      </c>
      <c r="E14" s="369"/>
      <c r="F14" s="372"/>
      <c r="G14" s="393"/>
      <c r="H14" s="393"/>
    </row>
    <row r="15" spans="1:8" ht="24">
      <c r="A15" s="366" t="s">
        <v>299</v>
      </c>
      <c r="B15" s="367" t="s">
        <v>300</v>
      </c>
      <c r="C15" s="82">
        <v>18</v>
      </c>
      <c r="D15" s="82">
        <v>5</v>
      </c>
      <c r="E15" s="364" t="s">
        <v>301</v>
      </c>
      <c r="F15" s="373" t="s">
        <v>302</v>
      </c>
      <c r="G15" s="89"/>
      <c r="H15" s="89"/>
    </row>
    <row r="16" spans="1:8" ht="12">
      <c r="A16" s="366" t="s">
        <v>303</v>
      </c>
      <c r="B16" s="367" t="s">
        <v>304</v>
      </c>
      <c r="C16" s="82">
        <v>75</v>
      </c>
      <c r="D16" s="82">
        <v>56</v>
      </c>
      <c r="E16" s="366" t="s">
        <v>305</v>
      </c>
      <c r="F16" s="372" t="s">
        <v>306</v>
      </c>
      <c r="G16" s="91"/>
      <c r="H16" s="91"/>
    </row>
    <row r="17" spans="1:8" ht="12">
      <c r="A17" s="374" t="s">
        <v>307</v>
      </c>
      <c r="B17" s="367" t="s">
        <v>308</v>
      </c>
      <c r="C17" s="83"/>
      <c r="D17" s="83"/>
      <c r="E17" s="364"/>
      <c r="F17" s="363"/>
      <c r="G17" s="393"/>
      <c r="H17" s="393"/>
    </row>
    <row r="18" spans="1:8" ht="12">
      <c r="A18" s="374" t="s">
        <v>309</v>
      </c>
      <c r="B18" s="367" t="s">
        <v>310</v>
      </c>
      <c r="C18" s="83"/>
      <c r="D18" s="83"/>
      <c r="E18" s="364" t="s">
        <v>311</v>
      </c>
      <c r="F18" s="363"/>
      <c r="G18" s="393"/>
      <c r="H18" s="393"/>
    </row>
    <row r="19" spans="1:15" ht="12">
      <c r="A19" s="370" t="s">
        <v>50</v>
      </c>
      <c r="B19" s="375" t="s">
        <v>312</v>
      </c>
      <c r="C19" s="84">
        <f>SUM(C9:C18)</f>
        <v>2020</v>
      </c>
      <c r="D19" s="84">
        <v>1712</v>
      </c>
      <c r="E19" s="376" t="s">
        <v>313</v>
      </c>
      <c r="F19" s="372" t="s">
        <v>314</v>
      </c>
      <c r="G19" s="89"/>
      <c r="H19" s="89"/>
      <c r="I19" s="178"/>
      <c r="J19" s="178"/>
      <c r="K19" s="178"/>
      <c r="L19" s="178"/>
      <c r="M19" s="178"/>
      <c r="N19" s="178"/>
      <c r="O19" s="178"/>
    </row>
    <row r="20" spans="1:8" ht="12">
      <c r="A20" s="364"/>
      <c r="B20" s="367"/>
      <c r="C20" s="392"/>
      <c r="D20" s="392"/>
      <c r="E20" s="377" t="s">
        <v>315</v>
      </c>
      <c r="F20" s="372" t="s">
        <v>316</v>
      </c>
      <c r="G20" s="89"/>
      <c r="H20" s="89"/>
    </row>
    <row r="21" spans="1:8" ht="24">
      <c r="A21" s="364" t="s">
        <v>317</v>
      </c>
      <c r="B21" s="378"/>
      <c r="C21" s="392"/>
      <c r="D21" s="392"/>
      <c r="E21" s="366" t="s">
        <v>318</v>
      </c>
      <c r="F21" s="372" t="s">
        <v>319</v>
      </c>
      <c r="G21" s="89"/>
      <c r="H21" s="89"/>
    </row>
    <row r="22" spans="1:8" ht="24">
      <c r="A22" s="363" t="s">
        <v>320</v>
      </c>
      <c r="B22" s="378" t="s">
        <v>321</v>
      </c>
      <c r="C22" s="81">
        <v>14</v>
      </c>
      <c r="D22" s="81">
        <v>6</v>
      </c>
      <c r="E22" s="376" t="s">
        <v>322</v>
      </c>
      <c r="F22" s="372" t="s">
        <v>323</v>
      </c>
      <c r="G22" s="89"/>
      <c r="H22" s="89"/>
    </row>
    <row r="23" spans="1:8" ht="24">
      <c r="A23" s="366" t="s">
        <v>324</v>
      </c>
      <c r="B23" s="378" t="s">
        <v>325</v>
      </c>
      <c r="C23" s="81"/>
      <c r="D23" s="81"/>
      <c r="E23" s="366" t="s">
        <v>326</v>
      </c>
      <c r="F23" s="372" t="s">
        <v>327</v>
      </c>
      <c r="G23" s="89"/>
      <c r="H23" s="89"/>
    </row>
    <row r="24" spans="1:18" ht="12">
      <c r="A24" s="366" t="s">
        <v>328</v>
      </c>
      <c r="B24" s="378" t="s">
        <v>329</v>
      </c>
      <c r="C24" s="81">
        <v>1</v>
      </c>
      <c r="D24" s="81">
        <v>1</v>
      </c>
      <c r="E24" s="370" t="s">
        <v>102</v>
      </c>
      <c r="F24" s="373" t="s">
        <v>330</v>
      </c>
      <c r="G24" s="90"/>
      <c r="H24" s="90"/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6" t="s">
        <v>77</v>
      </c>
      <c r="B25" s="378" t="s">
        <v>331</v>
      </c>
      <c r="C25" s="81">
        <v>7</v>
      </c>
      <c r="D25" s="81">
        <v>7</v>
      </c>
      <c r="E25" s="377"/>
      <c r="F25" s="363"/>
      <c r="G25" s="393"/>
      <c r="H25" s="393"/>
    </row>
    <row r="26" spans="1:14" ht="12">
      <c r="A26" s="370" t="s">
        <v>75</v>
      </c>
      <c r="B26" s="379" t="s">
        <v>332</v>
      </c>
      <c r="C26" s="84">
        <f>SUM(C21:C25)</f>
        <v>22</v>
      </c>
      <c r="D26" s="84">
        <v>14</v>
      </c>
      <c r="E26" s="366"/>
      <c r="F26" s="363"/>
      <c r="G26" s="393"/>
      <c r="H26" s="393"/>
      <c r="I26" s="178"/>
      <c r="J26" s="178"/>
      <c r="K26" s="178"/>
      <c r="L26" s="178"/>
      <c r="M26" s="178"/>
      <c r="N26" s="178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6" t="s">
        <v>333</v>
      </c>
      <c r="B28" s="360" t="s">
        <v>334</v>
      </c>
      <c r="C28" s="85">
        <v>2042</v>
      </c>
      <c r="D28" s="85">
        <v>1726</v>
      </c>
      <c r="E28" s="176" t="s">
        <v>335</v>
      </c>
      <c r="F28" s="373" t="s">
        <v>336</v>
      </c>
      <c r="G28" s="90">
        <v>2057</v>
      </c>
      <c r="H28" s="90">
        <v>2039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0"/>
      <c r="C29" s="392"/>
      <c r="D29" s="392"/>
      <c r="E29" s="176"/>
      <c r="F29" s="372"/>
      <c r="G29" s="393"/>
      <c r="H29" s="393"/>
    </row>
    <row r="30" spans="1:18" ht="12">
      <c r="A30" s="176" t="s">
        <v>337</v>
      </c>
      <c r="B30" s="360" t="s">
        <v>338</v>
      </c>
      <c r="C30" s="85">
        <v>15</v>
      </c>
      <c r="D30" s="85">
        <v>313</v>
      </c>
      <c r="E30" s="176" t="s">
        <v>339</v>
      </c>
      <c r="F30" s="373" t="s">
        <v>340</v>
      </c>
      <c r="G30" s="92"/>
      <c r="H30" s="92"/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0" t="s">
        <v>844</v>
      </c>
      <c r="B31" s="379" t="s">
        <v>341</v>
      </c>
      <c r="C31" s="81"/>
      <c r="D31" s="81"/>
      <c r="E31" s="364" t="s">
        <v>847</v>
      </c>
      <c r="F31" s="372" t="s">
        <v>342</v>
      </c>
      <c r="G31" s="89"/>
      <c r="H31" s="89"/>
    </row>
    <row r="32" spans="1:8" ht="12">
      <c r="A32" s="364" t="s">
        <v>343</v>
      </c>
      <c r="B32" s="381" t="s">
        <v>344</v>
      </c>
      <c r="C32" s="81"/>
      <c r="D32" s="81"/>
      <c r="E32" s="364" t="s">
        <v>345</v>
      </c>
      <c r="F32" s="372" t="s">
        <v>346</v>
      </c>
      <c r="G32" s="89"/>
      <c r="H32" s="89"/>
    </row>
    <row r="33" spans="1:18" ht="12">
      <c r="A33" s="382" t="s">
        <v>347</v>
      </c>
      <c r="B33" s="379" t="s">
        <v>348</v>
      </c>
      <c r="C33" s="84">
        <v>2042</v>
      </c>
      <c r="D33" s="84">
        <v>1726</v>
      </c>
      <c r="E33" s="176" t="s">
        <v>349</v>
      </c>
      <c r="F33" s="373" t="s">
        <v>350</v>
      </c>
      <c r="G33" s="92">
        <v>2057</v>
      </c>
      <c r="H33" s="92">
        <v>2039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2" t="s">
        <v>351</v>
      </c>
      <c r="B34" s="360" t="s">
        <v>352</v>
      </c>
      <c r="C34" s="85">
        <v>2042</v>
      </c>
      <c r="D34" s="85">
        <v>313</v>
      </c>
      <c r="E34" s="382" t="s">
        <v>353</v>
      </c>
      <c r="F34" s="373" t="s">
        <v>354</v>
      </c>
      <c r="G34" s="90"/>
      <c r="H34" s="90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4" t="s">
        <v>355</v>
      </c>
      <c r="B35" s="379" t="s">
        <v>356</v>
      </c>
      <c r="C35" s="84">
        <v>19</v>
      </c>
      <c r="D35" s="84">
        <v>10</v>
      </c>
      <c r="E35" s="383"/>
      <c r="F35" s="363"/>
      <c r="G35" s="393"/>
      <c r="H35" s="393"/>
      <c r="I35" s="178"/>
      <c r="J35" s="178"/>
      <c r="K35" s="178"/>
      <c r="L35" s="178"/>
      <c r="M35" s="178"/>
      <c r="N35" s="178"/>
    </row>
    <row r="36" spans="1:8" ht="12">
      <c r="A36" s="384" t="s">
        <v>357</v>
      </c>
      <c r="B36" s="378" t="s">
        <v>358</v>
      </c>
      <c r="C36" s="81">
        <v>19</v>
      </c>
      <c r="D36" s="81">
        <v>10</v>
      </c>
      <c r="E36" s="383"/>
      <c r="F36" s="363"/>
      <c r="G36" s="393"/>
      <c r="H36" s="393"/>
    </row>
    <row r="37" spans="1:8" ht="24">
      <c r="A37" s="384" t="s">
        <v>359</v>
      </c>
      <c r="B37" s="385" t="s">
        <v>360</v>
      </c>
      <c r="C37" s="541"/>
      <c r="D37" s="541"/>
      <c r="E37" s="383"/>
      <c r="F37" s="386"/>
      <c r="G37" s="393"/>
      <c r="H37" s="393"/>
    </row>
    <row r="38" spans="1:8" ht="12">
      <c r="A38" s="387" t="s">
        <v>361</v>
      </c>
      <c r="B38" s="385" t="s">
        <v>362</v>
      </c>
      <c r="C38" s="175"/>
      <c r="D38" s="175"/>
      <c r="E38" s="383"/>
      <c r="F38" s="386"/>
      <c r="G38" s="393"/>
      <c r="H38" s="393"/>
    </row>
    <row r="39" spans="1:18" ht="12">
      <c r="A39" s="388" t="s">
        <v>363</v>
      </c>
      <c r="B39" s="180" t="s">
        <v>364</v>
      </c>
      <c r="C39" s="577"/>
      <c r="D39" s="577">
        <v>303</v>
      </c>
      <c r="E39" s="389" t="s">
        <v>365</v>
      </c>
      <c r="F39" s="177" t="s">
        <v>366</v>
      </c>
      <c r="G39" s="93">
        <v>4</v>
      </c>
      <c r="H39" s="93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367</v>
      </c>
      <c r="B40" s="362" t="s">
        <v>368</v>
      </c>
      <c r="C40" s="86"/>
      <c r="D40" s="86"/>
      <c r="E40" s="176" t="s">
        <v>367</v>
      </c>
      <c r="F40" s="177" t="s">
        <v>369</v>
      </c>
      <c r="G40" s="89"/>
      <c r="H40" s="89"/>
    </row>
    <row r="41" spans="1:18" ht="12">
      <c r="A41" s="176" t="s">
        <v>370</v>
      </c>
      <c r="B41" s="359" t="s">
        <v>371</v>
      </c>
      <c r="C41" s="87"/>
      <c r="D41" s="87">
        <v>303</v>
      </c>
      <c r="E41" s="176" t="s">
        <v>372</v>
      </c>
      <c r="F41" s="177" t="s">
        <v>373</v>
      </c>
      <c r="G41" s="87"/>
      <c r="H41" s="87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374</v>
      </c>
      <c r="B42" s="359" t="s">
        <v>375</v>
      </c>
      <c r="C42" s="88">
        <v>2061</v>
      </c>
      <c r="D42" s="88">
        <v>2039</v>
      </c>
      <c r="E42" s="179" t="s">
        <v>376</v>
      </c>
      <c r="F42" s="180" t="s">
        <v>377</v>
      </c>
      <c r="G42" s="92">
        <v>2061</v>
      </c>
      <c r="H42" s="92">
        <v>2039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0"/>
      <c r="B43" s="531"/>
      <c r="C43" s="532"/>
      <c r="D43" s="532"/>
      <c r="E43" s="533"/>
      <c r="F43" s="534"/>
      <c r="G43" s="535"/>
      <c r="H43" s="535"/>
    </row>
    <row r="44" spans="1:15" ht="12">
      <c r="A44" s="391" t="s">
        <v>876</v>
      </c>
      <c r="B44" s="536"/>
      <c r="C44" s="536" t="s">
        <v>378</v>
      </c>
      <c r="D44" s="588" t="s">
        <v>869</v>
      </c>
      <c r="E44" s="588"/>
      <c r="F44" s="588"/>
      <c r="G44" s="588"/>
      <c r="H44" s="588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39"/>
      <c r="C45" s="535"/>
      <c r="D45" s="535"/>
      <c r="E45" s="534"/>
      <c r="F45" s="534"/>
      <c r="G45" s="538"/>
      <c r="H45" s="538"/>
    </row>
    <row r="46" spans="1:8" ht="12.75" customHeight="1">
      <c r="A46" s="32"/>
      <c r="B46" s="539"/>
      <c r="C46" s="537" t="s">
        <v>775</v>
      </c>
      <c r="D46" s="589" t="s">
        <v>858</v>
      </c>
      <c r="E46" s="589"/>
      <c r="F46" s="589"/>
      <c r="G46" s="589"/>
      <c r="H46" s="589"/>
    </row>
    <row r="47" spans="1:8" ht="12">
      <c r="A47" s="30"/>
      <c r="B47" s="534"/>
      <c r="C47" s="535"/>
      <c r="D47" s="535"/>
      <c r="E47" s="534"/>
      <c r="F47" s="534"/>
      <c r="G47" s="538"/>
      <c r="H47" s="538"/>
    </row>
    <row r="48" spans="1:8" ht="12">
      <c r="A48" s="30"/>
      <c r="B48" s="534"/>
      <c r="C48" s="535"/>
      <c r="D48" s="535"/>
      <c r="E48" s="534"/>
      <c r="F48" s="534"/>
      <c r="G48" s="538"/>
      <c r="H48" s="538"/>
    </row>
    <row r="49" spans="1:8" ht="12">
      <c r="A49" s="30"/>
      <c r="B49" s="534"/>
      <c r="C49" s="535"/>
      <c r="D49" s="535"/>
      <c r="E49" s="534"/>
      <c r="F49" s="534"/>
      <c r="G49" s="538"/>
      <c r="H49" s="538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C31:D32 C36:D36 C38:D38 C40:D40 C14:D14 C17:D18 G19:H23 G31:H32 G40:H40 C22:D25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7" bottom="0.38" header="0.25" footer="0.23"/>
  <pageSetup fitToHeight="1" fitToWidth="1" horizontalDpi="600" verticalDpi="600" orientation="landscape" paperSize="9" scale="8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4">
      <selection activeCell="G31" sqref="G31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5" customWidth="1"/>
    <col min="4" max="4" width="18.75390625" style="425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6"/>
      <c r="B1" s="396"/>
      <c r="C1" s="397"/>
      <c r="D1" s="397"/>
      <c r="E1" s="184"/>
      <c r="F1" s="184"/>
      <c r="G1" s="184"/>
      <c r="H1" s="184"/>
      <c r="I1" s="184"/>
      <c r="J1" s="184"/>
    </row>
    <row r="2" spans="1:10" ht="12">
      <c r="A2" s="398" t="s">
        <v>379</v>
      </c>
      <c r="B2" s="398"/>
      <c r="C2" s="399"/>
      <c r="D2" s="399"/>
      <c r="E2" s="404"/>
      <c r="F2" s="404"/>
      <c r="G2" s="184"/>
      <c r="H2" s="184"/>
      <c r="I2" s="184"/>
      <c r="J2" s="184"/>
    </row>
    <row r="3" spans="1:10" ht="12">
      <c r="A3" s="398"/>
      <c r="B3" s="398"/>
      <c r="C3" s="399"/>
      <c r="D3" s="399"/>
      <c r="E3" s="405"/>
      <c r="F3" s="405"/>
      <c r="G3" s="184"/>
      <c r="H3" s="184"/>
      <c r="I3" s="184"/>
      <c r="J3" s="184"/>
    </row>
    <row r="4" spans="1:10" ht="15">
      <c r="A4" s="590" t="s">
        <v>860</v>
      </c>
      <c r="B4" s="590"/>
      <c r="C4" s="400" t="s">
        <v>2</v>
      </c>
      <c r="D4" s="400"/>
      <c r="E4" s="404"/>
      <c r="F4" s="404"/>
      <c r="G4" s="184"/>
      <c r="H4" s="184"/>
      <c r="I4" s="184"/>
      <c r="J4" s="184"/>
    </row>
    <row r="5" spans="1:10" ht="15">
      <c r="A5" s="590" t="s">
        <v>861</v>
      </c>
      <c r="B5" s="590"/>
      <c r="C5" s="401" t="s">
        <v>3</v>
      </c>
      <c r="D5" s="401"/>
      <c r="E5" s="184"/>
      <c r="F5" s="184"/>
      <c r="G5" s="184"/>
      <c r="H5" s="184"/>
      <c r="I5" s="184"/>
      <c r="J5" s="184"/>
    </row>
    <row r="6" spans="1:10" ht="12">
      <c r="A6" s="6" t="s">
        <v>874</v>
      </c>
      <c r="B6" s="6"/>
      <c r="C6" s="41"/>
      <c r="D6" s="402" t="s">
        <v>272</v>
      </c>
      <c r="E6" s="184"/>
      <c r="F6" s="406"/>
      <c r="G6" s="184"/>
      <c r="H6" s="184"/>
      <c r="I6" s="184"/>
      <c r="J6" s="184"/>
    </row>
    <row r="7" spans="1:7" ht="33.75" customHeight="1">
      <c r="A7" s="407" t="s">
        <v>381</v>
      </c>
      <c r="B7" s="407" t="s">
        <v>7</v>
      </c>
      <c r="C7" s="408" t="s">
        <v>8</v>
      </c>
      <c r="D7" s="408" t="s">
        <v>12</v>
      </c>
      <c r="E7" s="409"/>
      <c r="F7" s="409"/>
      <c r="G7" s="184"/>
    </row>
    <row r="8" spans="1:7" ht="12">
      <c r="A8" s="407" t="s">
        <v>13</v>
      </c>
      <c r="B8" s="407" t="s">
        <v>14</v>
      </c>
      <c r="C8" s="410">
        <v>1</v>
      </c>
      <c r="D8" s="410">
        <v>2</v>
      </c>
      <c r="E8" s="409"/>
      <c r="F8" s="409"/>
      <c r="G8" s="184"/>
    </row>
    <row r="9" spans="1:7" ht="12">
      <c r="A9" s="411" t="s">
        <v>382</v>
      </c>
      <c r="B9" s="412"/>
      <c r="C9" s="95"/>
      <c r="D9" s="95"/>
      <c r="E9" s="183"/>
      <c r="F9" s="183"/>
      <c r="G9" s="184"/>
    </row>
    <row r="10" spans="1:7" ht="12">
      <c r="A10" s="413" t="s">
        <v>383</v>
      </c>
      <c r="B10" s="414" t="s">
        <v>384</v>
      </c>
      <c r="C10" s="94">
        <v>2188</v>
      </c>
      <c r="D10" s="94">
        <v>2033</v>
      </c>
      <c r="E10" s="183"/>
      <c r="F10" s="183"/>
      <c r="G10" s="184"/>
    </row>
    <row r="11" spans="1:13" ht="12">
      <c r="A11" s="413" t="s">
        <v>385</v>
      </c>
      <c r="B11" s="414" t="s">
        <v>386</v>
      </c>
      <c r="C11" s="94">
        <v>-1292</v>
      </c>
      <c r="D11" s="94">
        <v>-1216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387</v>
      </c>
      <c r="B12" s="414" t="s">
        <v>388</v>
      </c>
      <c r="C12" s="94"/>
      <c r="D12" s="94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389</v>
      </c>
      <c r="B13" s="414" t="s">
        <v>390</v>
      </c>
      <c r="C13" s="94">
        <v>-791</v>
      </c>
      <c r="D13" s="94">
        <v>-595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391</v>
      </c>
      <c r="B14" s="414" t="s">
        <v>392</v>
      </c>
      <c r="C14" s="94"/>
      <c r="D14" s="94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393</v>
      </c>
      <c r="B15" s="414" t="s">
        <v>394</v>
      </c>
      <c r="C15" s="94">
        <v>-52</v>
      </c>
      <c r="D15" s="94">
        <v>-28</v>
      </c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395</v>
      </c>
      <c r="B16" s="414" t="s">
        <v>396</v>
      </c>
      <c r="C16" s="94"/>
      <c r="D16" s="94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397</v>
      </c>
      <c r="B17" s="414" t="s">
        <v>398</v>
      </c>
      <c r="C17" s="94"/>
      <c r="D17" s="94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399</v>
      </c>
      <c r="B18" s="417" t="s">
        <v>400</v>
      </c>
      <c r="C18" s="94"/>
      <c r="D18" s="94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401</v>
      </c>
      <c r="B19" s="414" t="s">
        <v>402</v>
      </c>
      <c r="C19" s="94">
        <v>-64</v>
      </c>
      <c r="D19" s="94">
        <v>-41</v>
      </c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403</v>
      </c>
      <c r="B20" s="419" t="s">
        <v>404</v>
      </c>
      <c r="C20" s="95">
        <v>-11</v>
      </c>
      <c r="D20" s="95">
        <v>153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405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406</v>
      </c>
      <c r="B22" s="414" t="s">
        <v>407</v>
      </c>
      <c r="C22" s="94">
        <v>-89</v>
      </c>
      <c r="D22" s="94">
        <v>-81</v>
      </c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408</v>
      </c>
      <c r="B23" s="414" t="s">
        <v>409</v>
      </c>
      <c r="C23" s="94"/>
      <c r="D23" s="94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410</v>
      </c>
      <c r="B24" s="414" t="s">
        <v>411</v>
      </c>
      <c r="C24" s="94"/>
      <c r="D24" s="94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412</v>
      </c>
      <c r="B25" s="414" t="s">
        <v>413</v>
      </c>
      <c r="C25" s="94"/>
      <c r="D25" s="94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414</v>
      </c>
      <c r="B26" s="414" t="s">
        <v>415</v>
      </c>
      <c r="C26" s="94"/>
      <c r="D26" s="94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416</v>
      </c>
      <c r="B27" s="414" t="s">
        <v>417</v>
      </c>
      <c r="C27" s="94"/>
      <c r="D27" s="94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418</v>
      </c>
      <c r="B28" s="414" t="s">
        <v>419</v>
      </c>
      <c r="C28" s="94"/>
      <c r="D28" s="94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420</v>
      </c>
      <c r="B29" s="414" t="s">
        <v>421</v>
      </c>
      <c r="C29" s="94"/>
      <c r="D29" s="94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399</v>
      </c>
      <c r="B30" s="414" t="s">
        <v>422</v>
      </c>
      <c r="C30" s="94"/>
      <c r="D30" s="94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423</v>
      </c>
      <c r="B31" s="414" t="s">
        <v>424</v>
      </c>
      <c r="C31" s="94"/>
      <c r="D31" s="94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425</v>
      </c>
      <c r="B32" s="419" t="s">
        <v>426</v>
      </c>
      <c r="C32" s="95">
        <v>-89</v>
      </c>
      <c r="D32" s="95">
        <v>-81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427</v>
      </c>
      <c r="B33" s="420"/>
      <c r="C33" s="421"/>
      <c r="D33" s="421"/>
      <c r="E33" s="183"/>
      <c r="F33" s="183"/>
      <c r="G33" s="184"/>
    </row>
    <row r="34" spans="1:7" ht="12">
      <c r="A34" s="413" t="s">
        <v>428</v>
      </c>
      <c r="B34" s="414" t="s">
        <v>429</v>
      </c>
      <c r="C34" s="94"/>
      <c r="D34" s="94"/>
      <c r="E34" s="183"/>
      <c r="F34" s="183"/>
      <c r="G34" s="184"/>
    </row>
    <row r="35" spans="1:7" ht="12">
      <c r="A35" s="415" t="s">
        <v>430</v>
      </c>
      <c r="B35" s="414" t="s">
        <v>431</v>
      </c>
      <c r="C35" s="94"/>
      <c r="D35" s="94"/>
      <c r="E35" s="183"/>
      <c r="F35" s="183"/>
      <c r="G35" s="184"/>
    </row>
    <row r="36" spans="1:7" ht="12">
      <c r="A36" s="413" t="s">
        <v>432</v>
      </c>
      <c r="B36" s="414" t="s">
        <v>433</v>
      </c>
      <c r="C36" s="94">
        <v>22</v>
      </c>
      <c r="D36" s="94"/>
      <c r="E36" s="183"/>
      <c r="F36" s="183"/>
      <c r="G36" s="184"/>
    </row>
    <row r="37" spans="1:7" ht="12">
      <c r="A37" s="413" t="s">
        <v>434</v>
      </c>
      <c r="B37" s="414" t="s">
        <v>435</v>
      </c>
      <c r="C37" s="94">
        <v>-31</v>
      </c>
      <c r="D37" s="94">
        <v>-28</v>
      </c>
      <c r="E37" s="183"/>
      <c r="F37" s="183"/>
      <c r="G37" s="184"/>
    </row>
    <row r="38" spans="1:7" ht="12">
      <c r="A38" s="413" t="s">
        <v>436</v>
      </c>
      <c r="B38" s="414" t="s">
        <v>437</v>
      </c>
      <c r="C38" s="94">
        <v>-76</v>
      </c>
      <c r="D38" s="94">
        <v>-20</v>
      </c>
      <c r="E38" s="183"/>
      <c r="F38" s="183"/>
      <c r="G38" s="184"/>
    </row>
    <row r="39" spans="1:7" ht="12">
      <c r="A39" s="413" t="s">
        <v>438</v>
      </c>
      <c r="B39" s="414" t="s">
        <v>439</v>
      </c>
      <c r="C39" s="94"/>
      <c r="D39" s="94"/>
      <c r="E39" s="183"/>
      <c r="F39" s="183"/>
      <c r="G39" s="184"/>
    </row>
    <row r="40" spans="1:7" ht="12">
      <c r="A40" s="413" t="s">
        <v>440</v>
      </c>
      <c r="B40" s="414" t="s">
        <v>441</v>
      </c>
      <c r="C40" s="94"/>
      <c r="D40" s="94"/>
      <c r="E40" s="183"/>
      <c r="F40" s="183"/>
      <c r="G40" s="184"/>
    </row>
    <row r="41" spans="1:8" ht="12">
      <c r="A41" s="413" t="s">
        <v>442</v>
      </c>
      <c r="B41" s="414" t="s">
        <v>443</v>
      </c>
      <c r="C41" s="94"/>
      <c r="D41" s="94"/>
      <c r="E41" s="183"/>
      <c r="F41" s="183"/>
      <c r="G41" s="186"/>
      <c r="H41" s="187"/>
    </row>
    <row r="42" spans="1:8" ht="12">
      <c r="A42" s="418" t="s">
        <v>444</v>
      </c>
      <c r="B42" s="419" t="s">
        <v>445</v>
      </c>
      <c r="C42" s="95">
        <v>-85</v>
      </c>
      <c r="D42" s="95">
        <v>-48</v>
      </c>
      <c r="E42" s="183"/>
      <c r="F42" s="183"/>
      <c r="G42" s="186"/>
      <c r="H42" s="187"/>
    </row>
    <row r="43" spans="1:8" ht="12">
      <c r="A43" s="422" t="s">
        <v>446</v>
      </c>
      <c r="B43" s="419" t="s">
        <v>447</v>
      </c>
      <c r="C43" s="95">
        <v>-185</v>
      </c>
      <c r="D43" s="95">
        <v>24</v>
      </c>
      <c r="E43" s="183"/>
      <c r="F43" s="183"/>
      <c r="G43" s="186"/>
      <c r="H43" s="187"/>
    </row>
    <row r="44" spans="1:8" ht="12">
      <c r="A44" s="411" t="s">
        <v>448</v>
      </c>
      <c r="B44" s="420" t="s">
        <v>449</v>
      </c>
      <c r="C44" s="95">
        <v>194</v>
      </c>
      <c r="D44" s="95">
        <v>171</v>
      </c>
      <c r="E44" s="183"/>
      <c r="F44" s="183"/>
      <c r="G44" s="186"/>
      <c r="H44" s="187"/>
    </row>
    <row r="45" spans="1:8" ht="12">
      <c r="A45" s="411" t="s">
        <v>450</v>
      </c>
      <c r="B45" s="420" t="s">
        <v>451</v>
      </c>
      <c r="C45" s="95">
        <v>9</v>
      </c>
      <c r="D45" s="95">
        <v>195</v>
      </c>
      <c r="E45" s="183"/>
      <c r="F45" s="183"/>
      <c r="G45" s="186"/>
      <c r="H45" s="187"/>
    </row>
    <row r="46" spans="1:8" ht="12">
      <c r="A46" s="413" t="s">
        <v>452</v>
      </c>
      <c r="B46" s="420" t="s">
        <v>453</v>
      </c>
      <c r="C46" s="96">
        <v>9</v>
      </c>
      <c r="D46" s="96">
        <v>195</v>
      </c>
      <c r="E46" s="183"/>
      <c r="F46" s="183"/>
      <c r="G46" s="186"/>
      <c r="H46" s="187"/>
    </row>
    <row r="47" spans="1:8" ht="12">
      <c r="A47" s="413" t="s">
        <v>454</v>
      </c>
      <c r="B47" s="420" t="s">
        <v>455</v>
      </c>
      <c r="C47" s="96"/>
      <c r="D47" s="96"/>
      <c r="E47" s="184"/>
      <c r="F47" s="184"/>
      <c r="G47" s="186"/>
      <c r="H47" s="187"/>
    </row>
    <row r="48" spans="1:8" ht="12">
      <c r="A48" s="183"/>
      <c r="B48" s="423"/>
      <c r="C48" s="424"/>
      <c r="D48" s="424"/>
      <c r="E48" s="184"/>
      <c r="F48" s="184"/>
      <c r="G48" s="186"/>
      <c r="H48" s="187"/>
    </row>
    <row r="49" spans="1:8" ht="12">
      <c r="A49" s="547" t="s">
        <v>877</v>
      </c>
      <c r="B49" s="548"/>
      <c r="C49" s="546"/>
      <c r="D49" s="549"/>
      <c r="E49" s="426"/>
      <c r="F49" s="184"/>
      <c r="G49" s="186"/>
      <c r="H49" s="187"/>
    </row>
    <row r="50" spans="1:8" ht="12">
      <c r="A50" s="550"/>
      <c r="B50" s="548" t="s">
        <v>378</v>
      </c>
      <c r="C50" s="593" t="s">
        <v>859</v>
      </c>
      <c r="D50" s="593"/>
      <c r="G50" s="187"/>
      <c r="H50" s="187"/>
    </row>
    <row r="51" spans="1:8" ht="12">
      <c r="A51" s="550"/>
      <c r="B51" s="550"/>
      <c r="C51" s="546"/>
      <c r="D51" s="546"/>
      <c r="G51" s="187"/>
      <c r="H51" s="187"/>
    </row>
    <row r="52" spans="1:8" ht="12">
      <c r="A52" s="550"/>
      <c r="B52" s="548" t="s">
        <v>775</v>
      </c>
      <c r="C52" s="593" t="s">
        <v>858</v>
      </c>
      <c r="D52" s="593"/>
      <c r="G52" s="187"/>
      <c r="H52" s="187"/>
    </row>
    <row r="53" spans="1:8" ht="12">
      <c r="A53" s="550"/>
      <c r="B53" s="550"/>
      <c r="C53" s="546"/>
      <c r="D53" s="546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/>
  <autoFilter ref="A8:D47"/>
  <mergeCells count="4">
    <mergeCell ref="A4:B4"/>
    <mergeCell ref="A5:B5"/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0.54" bottom="0.37" header="0.3" footer="0.24"/>
  <pageSetup fitToHeight="1" fitToWidth="1" horizontalDpi="600" verticalDpi="600" orientation="landscape" paperSize="9" scale="8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L12" sqref="L12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5" t="s">
        <v>456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98" t="s">
        <v>852</v>
      </c>
      <c r="C3" s="598"/>
      <c r="D3" s="598"/>
      <c r="E3" s="598"/>
      <c r="F3" s="598"/>
      <c r="G3" s="598"/>
      <c r="H3" s="598"/>
      <c r="I3" s="598"/>
      <c r="J3" s="2"/>
      <c r="K3" s="597" t="s">
        <v>2</v>
      </c>
      <c r="L3" s="597"/>
      <c r="M3" s="597"/>
      <c r="N3" s="3"/>
    </row>
    <row r="4" spans="1:15" s="5" customFormat="1" ht="13.5" customHeight="1">
      <c r="A4" s="6" t="s">
        <v>861</v>
      </c>
      <c r="B4" s="598"/>
      <c r="C4" s="598"/>
      <c r="D4" s="598"/>
      <c r="E4" s="598"/>
      <c r="F4" s="598"/>
      <c r="G4" s="598"/>
      <c r="H4" s="598"/>
      <c r="I4" s="598"/>
      <c r="J4" s="191"/>
      <c r="K4" s="597" t="s">
        <v>3</v>
      </c>
      <c r="L4" s="597"/>
      <c r="M4" s="597"/>
      <c r="N4" s="7"/>
      <c r="O4" s="8"/>
    </row>
    <row r="5" spans="1:14" s="5" customFormat="1" ht="12.75" customHeight="1">
      <c r="A5" s="6" t="s">
        <v>874</v>
      </c>
      <c r="B5" s="594"/>
      <c r="C5" s="594"/>
      <c r="D5" s="594"/>
      <c r="E5" s="594"/>
      <c r="F5" s="192"/>
      <c r="G5" s="192"/>
      <c r="H5" s="192"/>
      <c r="I5" s="192"/>
      <c r="J5" s="192"/>
      <c r="K5" s="9"/>
      <c r="L5" s="10"/>
      <c r="M5" s="11" t="s">
        <v>5</v>
      </c>
      <c r="N5" s="10"/>
    </row>
    <row r="6" spans="1:14" s="15" customFormat="1" ht="21.75" customHeight="1">
      <c r="A6" s="264"/>
      <c r="B6" s="268"/>
      <c r="C6" s="233"/>
      <c r="D6" s="257" t="s">
        <v>457</v>
      </c>
      <c r="E6" s="13"/>
      <c r="F6" s="13"/>
      <c r="G6" s="13"/>
      <c r="H6" s="13"/>
      <c r="I6" s="13" t="s">
        <v>458</v>
      </c>
      <c r="J6" s="256"/>
      <c r="K6" s="242"/>
      <c r="L6" s="233"/>
      <c r="M6" s="236"/>
      <c r="N6" s="190"/>
    </row>
    <row r="7" spans="1:14" s="15" customFormat="1" ht="60">
      <c r="A7" s="265" t="s">
        <v>459</v>
      </c>
      <c r="B7" s="269" t="s">
        <v>460</v>
      </c>
      <c r="C7" s="234" t="s">
        <v>461</v>
      </c>
      <c r="D7" s="266" t="s">
        <v>462</v>
      </c>
      <c r="E7" s="233" t="s">
        <v>463</v>
      </c>
      <c r="F7" s="13" t="s">
        <v>464</v>
      </c>
      <c r="G7" s="13"/>
      <c r="H7" s="13"/>
      <c r="I7" s="233" t="s">
        <v>465</v>
      </c>
      <c r="J7" s="258" t="s">
        <v>466</v>
      </c>
      <c r="K7" s="234" t="s">
        <v>467</v>
      </c>
      <c r="L7" s="234" t="s">
        <v>468</v>
      </c>
      <c r="M7" s="263" t="s">
        <v>469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470</v>
      </c>
      <c r="G8" s="12" t="s">
        <v>471</v>
      </c>
      <c r="H8" s="12" t="s">
        <v>472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13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473</v>
      </c>
      <c r="B10" s="35"/>
      <c r="C10" s="97" t="s">
        <v>46</v>
      </c>
      <c r="D10" s="97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40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5" t="s">
        <v>476</v>
      </c>
      <c r="C11" s="98">
        <f>'справка №1-БАЛАНС'!H17</f>
        <v>80</v>
      </c>
      <c r="D11" s="98">
        <f>'справка №1-БАЛАНС'!H19</f>
        <v>0</v>
      </c>
      <c r="E11" s="98">
        <f>'справка №1-БАЛАНС'!H20</f>
        <v>672</v>
      </c>
      <c r="F11" s="98">
        <f>'справка №1-БАЛАНС'!H22</f>
        <v>584</v>
      </c>
      <c r="G11" s="98">
        <f>'справка №1-БАЛАНС'!H23</f>
        <v>0</v>
      </c>
      <c r="H11" s="100">
        <v>0</v>
      </c>
      <c r="I11" s="98">
        <f>'справка №1-БАЛАНС'!H28+'справка №1-БАЛАНС'!H31</f>
        <v>415</v>
      </c>
      <c r="J11" s="98">
        <f>'справка №1-БАЛАНС'!H29+'справка №1-БАЛАНС'!H32</f>
        <v>0</v>
      </c>
      <c r="K11" s="100"/>
      <c r="L11" s="427">
        <f>SUM(C11:K11)</f>
        <v>1751</v>
      </c>
      <c r="M11" s="98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477</v>
      </c>
      <c r="B12" s="35" t="s">
        <v>478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7">
        <f aca="true" t="shared" si="1" ref="L12:L32">SUM(C12:K12)</f>
        <v>0</v>
      </c>
      <c r="M12" s="99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479</v>
      </c>
      <c r="B13" s="16" t="s">
        <v>480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7">
        <f t="shared" si="1"/>
        <v>0</v>
      </c>
      <c r="M13" s="100"/>
      <c r="N13" s="19"/>
    </row>
    <row r="14" spans="1:14" ht="12" customHeight="1">
      <c r="A14" s="21" t="s">
        <v>481</v>
      </c>
      <c r="B14" s="16" t="s">
        <v>482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7">
        <f t="shared" si="1"/>
        <v>0</v>
      </c>
      <c r="M14" s="100"/>
      <c r="N14" s="19"/>
    </row>
    <row r="15" spans="1:23" ht="12">
      <c r="A15" s="18" t="s">
        <v>483</v>
      </c>
      <c r="B15" s="35" t="s">
        <v>484</v>
      </c>
      <c r="C15" s="101">
        <f>C11+C12</f>
        <v>80</v>
      </c>
      <c r="D15" s="101">
        <f aca="true" t="shared" si="2" ref="D15:M15">D11+D12</f>
        <v>0</v>
      </c>
      <c r="E15" s="101">
        <f t="shared" si="2"/>
        <v>672</v>
      </c>
      <c r="F15" s="101">
        <f t="shared" si="2"/>
        <v>584</v>
      </c>
      <c r="G15" s="101">
        <f t="shared" si="2"/>
        <v>0</v>
      </c>
      <c r="H15" s="101">
        <f t="shared" si="2"/>
        <v>0</v>
      </c>
      <c r="I15" s="101">
        <f t="shared" si="2"/>
        <v>415</v>
      </c>
      <c r="J15" s="101">
        <f t="shared" si="2"/>
        <v>0</v>
      </c>
      <c r="K15" s="101">
        <f t="shared" si="2"/>
        <v>0</v>
      </c>
      <c r="L15" s="427">
        <f t="shared" si="1"/>
        <v>1751</v>
      </c>
      <c r="M15" s="101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485</v>
      </c>
      <c r="B16" s="42" t="s">
        <v>486</v>
      </c>
      <c r="C16" s="238"/>
      <c r="D16" s="239"/>
      <c r="E16" s="239"/>
      <c r="F16" s="239"/>
      <c r="G16" s="239"/>
      <c r="H16" s="240"/>
      <c r="I16" s="254">
        <f>+'справка №1-БАЛАНС'!G31</f>
        <v>0</v>
      </c>
      <c r="J16" s="428">
        <f>+'справка №1-БАЛАНС'!G32</f>
        <v>-4</v>
      </c>
      <c r="K16" s="100"/>
      <c r="L16" s="427">
        <f t="shared" si="1"/>
        <v>-4</v>
      </c>
      <c r="M16" s="100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487</v>
      </c>
      <c r="B17" s="16" t="s">
        <v>488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7">
        <f t="shared" si="1"/>
        <v>0</v>
      </c>
      <c r="M17" s="102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489</v>
      </c>
      <c r="B18" s="37" t="s">
        <v>490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7">
        <f t="shared" si="1"/>
        <v>0</v>
      </c>
      <c r="M18" s="100"/>
      <c r="N18" s="19"/>
    </row>
    <row r="19" spans="1:14" ht="12" customHeight="1">
      <c r="A19" s="22" t="s">
        <v>491</v>
      </c>
      <c r="B19" s="37" t="s">
        <v>492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7">
        <f t="shared" si="1"/>
        <v>0</v>
      </c>
      <c r="M19" s="100"/>
      <c r="N19" s="19"/>
    </row>
    <row r="20" spans="1:14" ht="12.75" customHeight="1">
      <c r="A20" s="21" t="s">
        <v>493</v>
      </c>
      <c r="B20" s="16" t="s">
        <v>494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7">
        <f t="shared" si="1"/>
        <v>0</v>
      </c>
      <c r="M20" s="100"/>
      <c r="N20" s="19"/>
    </row>
    <row r="21" spans="1:23" ht="23.25" customHeight="1">
      <c r="A21" s="21" t="s">
        <v>495</v>
      </c>
      <c r="B21" s="16" t="s">
        <v>496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7">
        <f t="shared" si="1"/>
        <v>0</v>
      </c>
      <c r="M21" s="99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497</v>
      </c>
      <c r="B22" s="16" t="s">
        <v>498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499</v>
      </c>
      <c r="B23" s="16" t="s">
        <v>500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501</v>
      </c>
      <c r="B24" s="16" t="s">
        <v>502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7">
        <f t="shared" si="1"/>
        <v>0</v>
      </c>
      <c r="M24" s="99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497</v>
      </c>
      <c r="B25" s="16" t="s">
        <v>503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499</v>
      </c>
      <c r="B26" s="16" t="s">
        <v>504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505</v>
      </c>
      <c r="B27" s="16" t="s">
        <v>506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7">
        <f t="shared" si="1"/>
        <v>0</v>
      </c>
      <c r="M27" s="100"/>
      <c r="N27" s="19"/>
    </row>
    <row r="28" spans="1:14" ht="12">
      <c r="A28" s="21" t="s">
        <v>507</v>
      </c>
      <c r="B28" s="16" t="s">
        <v>508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7">
        <f t="shared" si="1"/>
        <v>0</v>
      </c>
      <c r="M28" s="100"/>
      <c r="N28" s="19"/>
    </row>
    <row r="29" spans="1:23" ht="14.25" customHeight="1">
      <c r="A29" s="18" t="s">
        <v>509</v>
      </c>
      <c r="B29" s="35" t="s">
        <v>510</v>
      </c>
      <c r="C29" s="99">
        <f>C17+C20+C21+C24+C28+C27+C15+C16</f>
        <v>80</v>
      </c>
      <c r="D29" s="99">
        <f aca="true" t="shared" si="6" ref="D29:M29">D17+D20+D21+D24+D28+D27+D15+D16</f>
        <v>0</v>
      </c>
      <c r="E29" s="99">
        <f t="shared" si="6"/>
        <v>672</v>
      </c>
      <c r="F29" s="99">
        <f t="shared" si="6"/>
        <v>584</v>
      </c>
      <c r="G29" s="99">
        <f t="shared" si="6"/>
        <v>0</v>
      </c>
      <c r="H29" s="99">
        <f t="shared" si="6"/>
        <v>0</v>
      </c>
      <c r="I29" s="99">
        <f t="shared" si="6"/>
        <v>415</v>
      </c>
      <c r="J29" s="99">
        <f t="shared" si="6"/>
        <v>-4</v>
      </c>
      <c r="K29" s="99">
        <f t="shared" si="6"/>
        <v>0</v>
      </c>
      <c r="L29" s="427">
        <f t="shared" si="1"/>
        <v>1747</v>
      </c>
      <c r="M29" s="99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511</v>
      </c>
      <c r="B30" s="16" t="s">
        <v>512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7">
        <f t="shared" si="1"/>
        <v>0</v>
      </c>
      <c r="M30" s="100"/>
      <c r="N30" s="19"/>
    </row>
    <row r="31" spans="1:14" ht="24" customHeight="1">
      <c r="A31" s="21" t="s">
        <v>513</v>
      </c>
      <c r="B31" s="16" t="s">
        <v>514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7">
        <f t="shared" si="1"/>
        <v>0</v>
      </c>
      <c r="M31" s="100"/>
      <c r="N31" s="19"/>
    </row>
    <row r="32" spans="1:23" ht="23.25" customHeight="1">
      <c r="A32" s="18" t="s">
        <v>515</v>
      </c>
      <c r="B32" s="35" t="s">
        <v>516</v>
      </c>
      <c r="C32" s="99">
        <f aca="true" t="shared" si="7" ref="C32:K32">C29+C30+C31</f>
        <v>80</v>
      </c>
      <c r="D32" s="99">
        <f t="shared" si="7"/>
        <v>0</v>
      </c>
      <c r="E32" s="99">
        <f t="shared" si="7"/>
        <v>672</v>
      </c>
      <c r="F32" s="99">
        <f t="shared" si="7"/>
        <v>584</v>
      </c>
      <c r="G32" s="99">
        <f t="shared" si="7"/>
        <v>0</v>
      </c>
      <c r="H32" s="99">
        <f t="shared" si="7"/>
        <v>0</v>
      </c>
      <c r="I32" s="99">
        <f t="shared" si="7"/>
        <v>415</v>
      </c>
      <c r="J32" s="99">
        <f t="shared" si="7"/>
        <v>-4</v>
      </c>
      <c r="K32" s="99">
        <f t="shared" si="7"/>
        <v>0</v>
      </c>
      <c r="L32" s="427">
        <f t="shared" si="1"/>
        <v>1747</v>
      </c>
      <c r="M32" s="99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69" t="s">
        <v>878</v>
      </c>
      <c r="B35" s="38"/>
      <c r="C35" s="24"/>
      <c r="D35" s="596" t="s">
        <v>862</v>
      </c>
      <c r="E35" s="596"/>
      <c r="F35" s="596" t="s">
        <v>863</v>
      </c>
      <c r="G35" s="596"/>
      <c r="H35" s="596"/>
      <c r="I35" s="596"/>
      <c r="J35" s="24" t="s">
        <v>848</v>
      </c>
      <c r="K35" s="24"/>
      <c r="L35" s="596" t="s">
        <v>858</v>
      </c>
      <c r="M35" s="596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56" right="0.32" top="0.39" bottom="0.34" header="0.17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">
      <selection activeCell="E46" sqref="E46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517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599" t="s">
        <v>380</v>
      </c>
      <c r="B2" s="579"/>
      <c r="C2" s="580" t="s">
        <v>852</v>
      </c>
      <c r="D2" s="580"/>
      <c r="E2" s="580"/>
      <c r="F2" s="580"/>
      <c r="G2" s="580"/>
      <c r="H2" s="580"/>
      <c r="I2" s="444"/>
      <c r="J2" s="444"/>
      <c r="K2" s="444"/>
      <c r="L2" s="444"/>
      <c r="M2" s="582" t="s">
        <v>2</v>
      </c>
      <c r="N2" s="580"/>
      <c r="O2" s="580"/>
      <c r="P2" s="583"/>
      <c r="Q2" s="583"/>
      <c r="R2" s="356"/>
    </row>
    <row r="3" spans="1:18" ht="15">
      <c r="A3" s="599" t="s">
        <v>4</v>
      </c>
      <c r="B3" s="579"/>
      <c r="C3" s="581" t="s">
        <v>879</v>
      </c>
      <c r="D3" s="581"/>
      <c r="E3" s="581"/>
      <c r="F3" s="446"/>
      <c r="G3" s="446"/>
      <c r="H3" s="446"/>
      <c r="I3" s="446"/>
      <c r="J3" s="446"/>
      <c r="K3" s="446"/>
      <c r="L3" s="446"/>
      <c r="M3" s="600" t="s">
        <v>3</v>
      </c>
      <c r="N3" s="600"/>
      <c r="O3" s="601"/>
      <c r="P3" s="601"/>
      <c r="Q3" s="601"/>
      <c r="R3" s="357"/>
    </row>
    <row r="4" spans="1:18" ht="12">
      <c r="A4" s="439" t="s">
        <v>518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519</v>
      </c>
    </row>
    <row r="5" spans="1:18" s="45" customFormat="1" ht="30.75" customHeight="1">
      <c r="A5" s="602" t="s">
        <v>459</v>
      </c>
      <c r="B5" s="603"/>
      <c r="C5" s="606" t="s">
        <v>7</v>
      </c>
      <c r="D5" s="452" t="s">
        <v>520</v>
      </c>
      <c r="E5" s="452"/>
      <c r="F5" s="452"/>
      <c r="G5" s="452"/>
      <c r="H5" s="452" t="s">
        <v>521</v>
      </c>
      <c r="I5" s="452"/>
      <c r="J5" s="609" t="s">
        <v>522</v>
      </c>
      <c r="K5" s="452" t="s">
        <v>523</v>
      </c>
      <c r="L5" s="452"/>
      <c r="M5" s="452"/>
      <c r="N5" s="452"/>
      <c r="O5" s="452" t="s">
        <v>521</v>
      </c>
      <c r="P5" s="452"/>
      <c r="Q5" s="609" t="s">
        <v>524</v>
      </c>
      <c r="R5" s="609" t="s">
        <v>525</v>
      </c>
    </row>
    <row r="6" spans="1:18" s="45" customFormat="1" ht="48">
      <c r="A6" s="604"/>
      <c r="B6" s="605"/>
      <c r="C6" s="607"/>
      <c r="D6" s="453" t="s">
        <v>526</v>
      </c>
      <c r="E6" s="453" t="s">
        <v>527</v>
      </c>
      <c r="F6" s="453" t="s">
        <v>528</v>
      </c>
      <c r="G6" s="453" t="s">
        <v>529</v>
      </c>
      <c r="H6" s="453" t="s">
        <v>530</v>
      </c>
      <c r="I6" s="453" t="s">
        <v>531</v>
      </c>
      <c r="J6" s="610"/>
      <c r="K6" s="453" t="s">
        <v>526</v>
      </c>
      <c r="L6" s="453" t="s">
        <v>532</v>
      </c>
      <c r="M6" s="453" t="s">
        <v>533</v>
      </c>
      <c r="N6" s="453" t="s">
        <v>534</v>
      </c>
      <c r="O6" s="453" t="s">
        <v>530</v>
      </c>
      <c r="P6" s="453" t="s">
        <v>531</v>
      </c>
      <c r="Q6" s="610"/>
      <c r="R6" s="610"/>
    </row>
    <row r="7" spans="1:18" s="45" customFormat="1" ht="12">
      <c r="A7" s="455" t="s">
        <v>535</v>
      </c>
      <c r="B7" s="455"/>
      <c r="C7" s="456" t="s">
        <v>14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536</v>
      </c>
      <c r="B8" s="458" t="s">
        <v>537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538</v>
      </c>
      <c r="B9" s="461" t="s">
        <v>539</v>
      </c>
      <c r="C9" s="462" t="s">
        <v>540</v>
      </c>
      <c r="D9" s="245">
        <v>56</v>
      </c>
      <c r="E9" s="245"/>
      <c r="F9" s="245"/>
      <c r="G9" s="115">
        <f>D9+E9-F9</f>
        <v>56</v>
      </c>
      <c r="H9" s="105"/>
      <c r="I9" s="105"/>
      <c r="J9" s="115">
        <f>G9+H9-I9</f>
        <v>56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56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1" t="s">
        <v>541</v>
      </c>
      <c r="B10" s="461" t="s">
        <v>542</v>
      </c>
      <c r="C10" s="462" t="s">
        <v>543</v>
      </c>
      <c r="D10" s="245">
        <v>792</v>
      </c>
      <c r="E10" s="245">
        <v>65</v>
      </c>
      <c r="F10" s="245"/>
      <c r="G10" s="115">
        <f aca="true" t="shared" si="2" ref="G10:G39">D10+E10-F10</f>
        <v>857</v>
      </c>
      <c r="H10" s="105"/>
      <c r="I10" s="105"/>
      <c r="J10" s="115">
        <f aca="true" t="shared" si="3" ref="J10:J39">G10+H10-I10</f>
        <v>857</v>
      </c>
      <c r="K10" s="105">
        <v>171</v>
      </c>
      <c r="L10" s="105">
        <v>22</v>
      </c>
      <c r="M10" s="105"/>
      <c r="N10" s="115">
        <f aca="true" t="shared" si="4" ref="N10:N39">K10+L10-M10</f>
        <v>193</v>
      </c>
      <c r="O10" s="105"/>
      <c r="P10" s="105"/>
      <c r="Q10" s="115">
        <f t="shared" si="0"/>
        <v>193</v>
      </c>
      <c r="R10" s="115">
        <f t="shared" si="1"/>
        <v>664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1" t="s">
        <v>544</v>
      </c>
      <c r="B11" s="461" t="s">
        <v>545</v>
      </c>
      <c r="C11" s="462" t="s">
        <v>546</v>
      </c>
      <c r="D11" s="245">
        <v>837</v>
      </c>
      <c r="E11" s="245">
        <v>106</v>
      </c>
      <c r="F11" s="245">
        <v>17</v>
      </c>
      <c r="G11" s="115">
        <f t="shared" si="2"/>
        <v>926</v>
      </c>
      <c r="H11" s="105"/>
      <c r="I11" s="105"/>
      <c r="J11" s="115">
        <f t="shared" si="3"/>
        <v>926</v>
      </c>
      <c r="K11" s="105">
        <v>425</v>
      </c>
      <c r="L11" s="105">
        <v>119</v>
      </c>
      <c r="M11" s="105">
        <v>11</v>
      </c>
      <c r="N11" s="115">
        <f t="shared" si="4"/>
        <v>533</v>
      </c>
      <c r="O11" s="105"/>
      <c r="P11" s="105"/>
      <c r="Q11" s="115">
        <f t="shared" si="0"/>
        <v>533</v>
      </c>
      <c r="R11" s="115">
        <f t="shared" si="1"/>
        <v>393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1" t="s">
        <v>547</v>
      </c>
      <c r="B12" s="461" t="s">
        <v>548</v>
      </c>
      <c r="C12" s="462" t="s">
        <v>549</v>
      </c>
      <c r="D12" s="245"/>
      <c r="E12" s="245"/>
      <c r="F12" s="245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1" t="s">
        <v>550</v>
      </c>
      <c r="B13" s="461" t="s">
        <v>551</v>
      </c>
      <c r="C13" s="462" t="s">
        <v>552</v>
      </c>
      <c r="D13" s="245">
        <v>50</v>
      </c>
      <c r="E13" s="245"/>
      <c r="F13" s="245"/>
      <c r="G13" s="115">
        <f t="shared" si="2"/>
        <v>50</v>
      </c>
      <c r="H13" s="105"/>
      <c r="I13" s="105"/>
      <c r="J13" s="115">
        <f t="shared" si="3"/>
        <v>50</v>
      </c>
      <c r="K13" s="105">
        <v>20</v>
      </c>
      <c r="L13" s="105">
        <v>7</v>
      </c>
      <c r="M13" s="105"/>
      <c r="N13" s="115">
        <f t="shared" si="4"/>
        <v>27</v>
      </c>
      <c r="O13" s="105"/>
      <c r="P13" s="105"/>
      <c r="Q13" s="115">
        <f t="shared" si="0"/>
        <v>27</v>
      </c>
      <c r="R13" s="115">
        <f t="shared" si="1"/>
        <v>23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1" t="s">
        <v>553</v>
      </c>
      <c r="B14" s="461" t="s">
        <v>554</v>
      </c>
      <c r="C14" s="462" t="s">
        <v>555</v>
      </c>
      <c r="D14" s="245">
        <v>34</v>
      </c>
      <c r="E14" s="245">
        <v>3</v>
      </c>
      <c r="F14" s="245"/>
      <c r="G14" s="115">
        <f t="shared" si="2"/>
        <v>37</v>
      </c>
      <c r="H14" s="105"/>
      <c r="I14" s="105"/>
      <c r="J14" s="115">
        <f t="shared" si="3"/>
        <v>37</v>
      </c>
      <c r="K14" s="105">
        <v>9</v>
      </c>
      <c r="L14" s="105">
        <v>5</v>
      </c>
      <c r="M14" s="105"/>
      <c r="N14" s="115">
        <f t="shared" si="4"/>
        <v>14</v>
      </c>
      <c r="O14" s="105"/>
      <c r="P14" s="105"/>
      <c r="Q14" s="115">
        <f t="shared" si="0"/>
        <v>14</v>
      </c>
      <c r="R14" s="115">
        <f t="shared" si="1"/>
        <v>23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1" customFormat="1" ht="24">
      <c r="A15" s="570" t="s">
        <v>849</v>
      </c>
      <c r="B15" s="469" t="s">
        <v>850</v>
      </c>
      <c r="C15" s="571" t="s">
        <v>851</v>
      </c>
      <c r="D15" s="572"/>
      <c r="E15" s="572"/>
      <c r="F15" s="572"/>
      <c r="G15" s="115">
        <f t="shared" si="2"/>
        <v>0</v>
      </c>
      <c r="H15" s="573"/>
      <c r="I15" s="573"/>
      <c r="J15" s="115">
        <f t="shared" si="3"/>
        <v>0</v>
      </c>
      <c r="K15" s="573"/>
      <c r="L15" s="573"/>
      <c r="M15" s="573"/>
      <c r="N15" s="115">
        <f t="shared" si="4"/>
        <v>0</v>
      </c>
      <c r="O15" s="573"/>
      <c r="P15" s="573"/>
      <c r="Q15" s="115">
        <f t="shared" si="0"/>
        <v>0</v>
      </c>
      <c r="R15" s="115">
        <f t="shared" si="1"/>
        <v>0</v>
      </c>
      <c r="S15" s="574"/>
      <c r="T15" s="574"/>
      <c r="U15" s="574"/>
      <c r="V15" s="574"/>
      <c r="W15" s="574"/>
      <c r="X15" s="574"/>
      <c r="Y15" s="574"/>
      <c r="Z15" s="574"/>
      <c r="AA15" s="574"/>
      <c r="AB15" s="574"/>
    </row>
    <row r="16" spans="1:28" ht="12">
      <c r="A16" s="461" t="s">
        <v>556</v>
      </c>
      <c r="B16" s="249" t="s">
        <v>557</v>
      </c>
      <c r="C16" s="462" t="s">
        <v>558</v>
      </c>
      <c r="D16" s="245"/>
      <c r="E16" s="245"/>
      <c r="F16" s="245"/>
      <c r="G16" s="115">
        <f t="shared" si="2"/>
        <v>0</v>
      </c>
      <c r="H16" s="105"/>
      <c r="I16" s="105"/>
      <c r="J16" s="115">
        <f t="shared" si="3"/>
        <v>0</v>
      </c>
      <c r="K16" s="105"/>
      <c r="L16" s="105"/>
      <c r="M16" s="105"/>
      <c r="N16" s="115">
        <f t="shared" si="4"/>
        <v>0</v>
      </c>
      <c r="O16" s="105"/>
      <c r="P16" s="105"/>
      <c r="Q16" s="115">
        <f aca="true" t="shared" si="5" ref="Q16:Q25">N16+O16-P16</f>
        <v>0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1"/>
      <c r="B17" s="463" t="s">
        <v>559</v>
      </c>
      <c r="C17" s="464" t="s">
        <v>560</v>
      </c>
      <c r="D17" s="250">
        <f>SUM(D9:D16)</f>
        <v>1769</v>
      </c>
      <c r="E17" s="250">
        <f>SUM(E9:E16)</f>
        <v>174</v>
      </c>
      <c r="F17" s="250">
        <f>SUM(F9:F16)</f>
        <v>17</v>
      </c>
      <c r="G17" s="115">
        <f t="shared" si="2"/>
        <v>1926</v>
      </c>
      <c r="H17" s="116">
        <f>SUM(H9:H16)</f>
        <v>0</v>
      </c>
      <c r="I17" s="116">
        <f>SUM(I9:I16)</f>
        <v>0</v>
      </c>
      <c r="J17" s="115">
        <f t="shared" si="3"/>
        <v>1926</v>
      </c>
      <c r="K17" s="116">
        <f>SUM(K9:K16)</f>
        <v>625</v>
      </c>
      <c r="L17" s="116">
        <f>SUM(L9:L16)</f>
        <v>153</v>
      </c>
      <c r="M17" s="116">
        <f>SUM(M9:M16)</f>
        <v>11</v>
      </c>
      <c r="N17" s="115">
        <f t="shared" si="4"/>
        <v>767</v>
      </c>
      <c r="O17" s="116">
        <f>SUM(O9:O16)</f>
        <v>0</v>
      </c>
      <c r="P17" s="116">
        <f>SUM(P9:P16)</f>
        <v>0</v>
      </c>
      <c r="Q17" s="115">
        <f t="shared" si="5"/>
        <v>767</v>
      </c>
      <c r="R17" s="115">
        <f t="shared" si="6"/>
        <v>1159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5" t="s">
        <v>561</v>
      </c>
      <c r="B18" s="466" t="s">
        <v>562</v>
      </c>
      <c r="C18" s="464" t="s">
        <v>563</v>
      </c>
      <c r="D18" s="243"/>
      <c r="E18" s="243"/>
      <c r="F18" s="243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7" t="s">
        <v>564</v>
      </c>
      <c r="B19" s="466" t="s">
        <v>565</v>
      </c>
      <c r="C19" s="464" t="s">
        <v>566</v>
      </c>
      <c r="D19" s="243"/>
      <c r="E19" s="243"/>
      <c r="F19" s="243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8" t="s">
        <v>567</v>
      </c>
      <c r="B20" s="458" t="s">
        <v>568</v>
      </c>
      <c r="C20" s="462"/>
      <c r="D20" s="244"/>
      <c r="E20" s="244"/>
      <c r="F20" s="244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1" t="s">
        <v>538</v>
      </c>
      <c r="B21" s="461" t="s">
        <v>569</v>
      </c>
      <c r="C21" s="462" t="s">
        <v>570</v>
      </c>
      <c r="D21" s="245"/>
      <c r="E21" s="245"/>
      <c r="F21" s="245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1" t="s">
        <v>541</v>
      </c>
      <c r="B22" s="461" t="s">
        <v>571</v>
      </c>
      <c r="C22" s="462" t="s">
        <v>572</v>
      </c>
      <c r="D22" s="245">
        <v>34</v>
      </c>
      <c r="E22" s="245"/>
      <c r="F22" s="245"/>
      <c r="G22" s="115">
        <f t="shared" si="2"/>
        <v>34</v>
      </c>
      <c r="H22" s="105"/>
      <c r="I22" s="105"/>
      <c r="J22" s="115">
        <f t="shared" si="3"/>
        <v>34</v>
      </c>
      <c r="K22" s="105">
        <v>8</v>
      </c>
      <c r="L22" s="105">
        <v>12</v>
      </c>
      <c r="M22" s="105"/>
      <c r="N22" s="115">
        <f t="shared" si="4"/>
        <v>20</v>
      </c>
      <c r="O22" s="105"/>
      <c r="P22" s="105"/>
      <c r="Q22" s="115">
        <f t="shared" si="5"/>
        <v>20</v>
      </c>
      <c r="R22" s="115">
        <f t="shared" si="6"/>
        <v>14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69" t="s">
        <v>544</v>
      </c>
      <c r="B23" s="469" t="s">
        <v>573</v>
      </c>
      <c r="C23" s="462" t="s">
        <v>574</v>
      </c>
      <c r="D23" s="245"/>
      <c r="E23" s="245"/>
      <c r="F23" s="245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1" t="s">
        <v>547</v>
      </c>
      <c r="B24" s="470" t="s">
        <v>557</v>
      </c>
      <c r="C24" s="462" t="s">
        <v>575</v>
      </c>
      <c r="D24" s="245"/>
      <c r="E24" s="245"/>
      <c r="F24" s="245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1"/>
      <c r="B25" s="463" t="s">
        <v>831</v>
      </c>
      <c r="C25" s="471" t="s">
        <v>577</v>
      </c>
      <c r="D25" s="246">
        <f>SUM(D21:D24)</f>
        <v>34</v>
      </c>
      <c r="E25" s="246">
        <f aca="true" t="shared" si="7" ref="E25:P25">SUM(E21:E24)</f>
        <v>0</v>
      </c>
      <c r="F25" s="246">
        <f t="shared" si="7"/>
        <v>0</v>
      </c>
      <c r="G25" s="107">
        <f t="shared" si="2"/>
        <v>34</v>
      </c>
      <c r="H25" s="106">
        <f t="shared" si="7"/>
        <v>0</v>
      </c>
      <c r="I25" s="106">
        <f t="shared" si="7"/>
        <v>0</v>
      </c>
      <c r="J25" s="107">
        <f t="shared" si="3"/>
        <v>34</v>
      </c>
      <c r="K25" s="106">
        <f t="shared" si="7"/>
        <v>8</v>
      </c>
      <c r="L25" s="106">
        <f t="shared" si="7"/>
        <v>12</v>
      </c>
      <c r="M25" s="106">
        <f t="shared" si="7"/>
        <v>0</v>
      </c>
      <c r="N25" s="107">
        <f t="shared" si="4"/>
        <v>20</v>
      </c>
      <c r="O25" s="106">
        <f t="shared" si="7"/>
        <v>0</v>
      </c>
      <c r="P25" s="106">
        <f t="shared" si="7"/>
        <v>0</v>
      </c>
      <c r="Q25" s="107">
        <f t="shared" si="5"/>
        <v>20</v>
      </c>
      <c r="R25" s="107">
        <f t="shared" si="6"/>
        <v>14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8" t="s">
        <v>578</v>
      </c>
      <c r="B26" s="472" t="s">
        <v>579</v>
      </c>
      <c r="C26" s="473"/>
      <c r="D26" s="247"/>
      <c r="E26" s="247"/>
      <c r="F26" s="247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7"/>
    </row>
    <row r="27" spans="1:28" ht="12">
      <c r="A27" s="461" t="s">
        <v>538</v>
      </c>
      <c r="B27" s="474" t="s">
        <v>845</v>
      </c>
      <c r="C27" s="475" t="s">
        <v>580</v>
      </c>
      <c r="D27" s="248">
        <f>SUM(D28:D31)</f>
        <v>0</v>
      </c>
      <c r="E27" s="248">
        <f aca="true" t="shared" si="8" ref="E27:P27">SUM(E28:E31)</f>
        <v>0</v>
      </c>
      <c r="F27" s="248">
        <f t="shared" si="8"/>
        <v>0</v>
      </c>
      <c r="G27" s="112">
        <f t="shared" si="2"/>
        <v>0</v>
      </c>
      <c r="H27" s="111">
        <f t="shared" si="8"/>
        <v>0</v>
      </c>
      <c r="I27" s="111">
        <f t="shared" si="8"/>
        <v>0</v>
      </c>
      <c r="J27" s="112">
        <f t="shared" si="3"/>
        <v>0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0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1"/>
      <c r="B28" s="461" t="s">
        <v>105</v>
      </c>
      <c r="C28" s="462" t="s">
        <v>581</v>
      </c>
      <c r="D28" s="245"/>
      <c r="E28" s="245"/>
      <c r="F28" s="245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1"/>
      <c r="B29" s="461" t="s">
        <v>107</v>
      </c>
      <c r="C29" s="462" t="s">
        <v>582</v>
      </c>
      <c r="D29" s="245"/>
      <c r="E29" s="245"/>
      <c r="F29" s="245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1"/>
      <c r="B30" s="461" t="s">
        <v>111</v>
      </c>
      <c r="C30" s="462" t="s">
        <v>583</v>
      </c>
      <c r="D30" s="245"/>
      <c r="E30" s="245"/>
      <c r="F30" s="245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1"/>
      <c r="B31" s="461" t="s">
        <v>113</v>
      </c>
      <c r="C31" s="462" t="s">
        <v>584</v>
      </c>
      <c r="D31" s="245"/>
      <c r="E31" s="245"/>
      <c r="F31" s="245"/>
      <c r="G31" s="115">
        <f t="shared" si="2"/>
        <v>0</v>
      </c>
      <c r="H31" s="113"/>
      <c r="I31" s="113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1" t="s">
        <v>541</v>
      </c>
      <c r="B32" s="474" t="s">
        <v>585</v>
      </c>
      <c r="C32" s="462" t="s">
        <v>586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1"/>
      <c r="B33" s="476" t="s">
        <v>119</v>
      </c>
      <c r="C33" s="462" t="s">
        <v>587</v>
      </c>
      <c r="D33" s="245"/>
      <c r="E33" s="245"/>
      <c r="F33" s="245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1"/>
      <c r="B34" s="476" t="s">
        <v>588</v>
      </c>
      <c r="C34" s="462" t="s">
        <v>589</v>
      </c>
      <c r="D34" s="245"/>
      <c r="E34" s="245"/>
      <c r="F34" s="245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1"/>
      <c r="B35" s="476" t="s">
        <v>590</v>
      </c>
      <c r="C35" s="462" t="s">
        <v>591</v>
      </c>
      <c r="D35" s="245"/>
      <c r="E35" s="245"/>
      <c r="F35" s="245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1"/>
      <c r="B36" s="476" t="s">
        <v>592</v>
      </c>
      <c r="C36" s="462" t="s">
        <v>593</v>
      </c>
      <c r="D36" s="245"/>
      <c r="E36" s="245"/>
      <c r="F36" s="245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1" t="s">
        <v>544</v>
      </c>
      <c r="B37" s="476" t="s">
        <v>557</v>
      </c>
      <c r="C37" s="462" t="s">
        <v>594</v>
      </c>
      <c r="D37" s="245"/>
      <c r="E37" s="245"/>
      <c r="F37" s="245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1"/>
      <c r="B38" s="463" t="s">
        <v>846</v>
      </c>
      <c r="C38" s="464" t="s">
        <v>596</v>
      </c>
      <c r="D38" s="250">
        <f>D27+D32+D37</f>
        <v>0</v>
      </c>
      <c r="E38" s="250">
        <f aca="true" t="shared" si="12" ref="E38:P38">E27+E32+E37</f>
        <v>0</v>
      </c>
      <c r="F38" s="250">
        <f t="shared" si="12"/>
        <v>0</v>
      </c>
      <c r="G38" s="115">
        <f t="shared" si="2"/>
        <v>0</v>
      </c>
      <c r="H38" s="116">
        <f t="shared" si="12"/>
        <v>0</v>
      </c>
      <c r="I38" s="116">
        <f t="shared" si="12"/>
        <v>0</v>
      </c>
      <c r="J38" s="115">
        <f t="shared" si="3"/>
        <v>0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0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5" t="s">
        <v>597</v>
      </c>
      <c r="B39" s="465" t="s">
        <v>598</v>
      </c>
      <c r="C39" s="464" t="s">
        <v>599</v>
      </c>
      <c r="D39" s="245"/>
      <c r="E39" s="245"/>
      <c r="F39" s="245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1"/>
      <c r="B40" s="465" t="s">
        <v>600</v>
      </c>
      <c r="C40" s="454" t="s">
        <v>601</v>
      </c>
      <c r="D40" s="551">
        <f>D17+D18+D19+D25+D38+D39</f>
        <v>1803</v>
      </c>
      <c r="E40" s="551">
        <f>E17+E18+E19+E25+E38+E39</f>
        <v>174</v>
      </c>
      <c r="F40" s="551">
        <f aca="true" t="shared" si="13" ref="F40:R40">F17+F18+F19+F25+F38+F39</f>
        <v>17</v>
      </c>
      <c r="G40" s="551">
        <f t="shared" si="13"/>
        <v>1960</v>
      </c>
      <c r="H40" s="551">
        <f t="shared" si="13"/>
        <v>0</v>
      </c>
      <c r="I40" s="551">
        <f t="shared" si="13"/>
        <v>0</v>
      </c>
      <c r="J40" s="551">
        <f t="shared" si="13"/>
        <v>1960</v>
      </c>
      <c r="K40" s="551">
        <f t="shared" si="13"/>
        <v>633</v>
      </c>
      <c r="L40" s="551">
        <f t="shared" si="13"/>
        <v>165</v>
      </c>
      <c r="M40" s="551">
        <f t="shared" si="13"/>
        <v>11</v>
      </c>
      <c r="N40" s="551">
        <f t="shared" si="13"/>
        <v>787</v>
      </c>
      <c r="O40" s="551">
        <f t="shared" si="13"/>
        <v>0</v>
      </c>
      <c r="P40" s="551">
        <f t="shared" si="13"/>
        <v>0</v>
      </c>
      <c r="Q40" s="551">
        <f t="shared" si="13"/>
        <v>787</v>
      </c>
      <c r="R40" s="551">
        <f t="shared" si="13"/>
        <v>1173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39"/>
      <c r="B41" s="439" t="s">
        <v>602</v>
      </c>
      <c r="C41" s="439"/>
      <c r="D41" s="447"/>
      <c r="E41" s="447"/>
      <c r="F41" s="447"/>
      <c r="G41" s="442"/>
      <c r="H41" s="442"/>
      <c r="I41" s="442"/>
      <c r="J41" s="442"/>
      <c r="K41" s="478"/>
      <c r="L41" s="478"/>
      <c r="M41" s="478"/>
      <c r="N41" s="478"/>
      <c r="O41" s="478"/>
      <c r="P41" s="478"/>
      <c r="Q41" s="478"/>
      <c r="R41" s="478"/>
    </row>
    <row r="42" spans="1:18" ht="12">
      <c r="A42" s="439"/>
      <c r="B42" s="448" t="s">
        <v>880</v>
      </c>
      <c r="C42" s="439"/>
      <c r="D42" s="447"/>
      <c r="E42" s="447"/>
      <c r="F42" s="447"/>
      <c r="G42" s="442"/>
      <c r="H42" s="450" t="s">
        <v>871</v>
      </c>
      <c r="I42" s="442"/>
      <c r="J42" s="450" t="s">
        <v>863</v>
      </c>
      <c r="K42" s="442"/>
      <c r="L42" s="442"/>
      <c r="M42" s="442"/>
      <c r="N42" s="442"/>
      <c r="O42" s="580" t="s">
        <v>866</v>
      </c>
      <c r="P42" s="579"/>
      <c r="Q42" s="579"/>
      <c r="R42" s="579"/>
    </row>
    <row r="43" spans="1:18" ht="12">
      <c r="A43" s="439"/>
      <c r="B43" s="448"/>
      <c r="C43" s="439"/>
      <c r="D43" s="447"/>
      <c r="E43" s="447"/>
      <c r="F43" s="447"/>
      <c r="G43" s="442"/>
      <c r="H43" s="450"/>
      <c r="I43" s="442"/>
      <c r="J43" s="450"/>
      <c r="K43" s="442"/>
      <c r="L43" s="442"/>
      <c r="M43" s="442"/>
      <c r="N43" s="442"/>
      <c r="O43" s="580"/>
      <c r="P43" s="579"/>
      <c r="Q43" s="579"/>
      <c r="R43" s="579"/>
    </row>
    <row r="44" spans="1:18" ht="12">
      <c r="A44" s="439"/>
      <c r="B44" s="448"/>
      <c r="C44" s="448"/>
      <c r="D44" s="449"/>
      <c r="E44" s="449"/>
      <c r="F44" s="449"/>
      <c r="G44" s="439"/>
      <c r="H44" s="450"/>
      <c r="I44" s="450"/>
      <c r="J44" s="450"/>
      <c r="K44" s="608"/>
      <c r="L44" s="608"/>
      <c r="M44" s="608"/>
      <c r="N44" s="608"/>
      <c r="O44" s="580"/>
      <c r="P44" s="579"/>
      <c r="Q44" s="579"/>
      <c r="R44" s="579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7">
    <mergeCell ref="A5:B6"/>
    <mergeCell ref="C5:C6"/>
    <mergeCell ref="K44:N44"/>
    <mergeCell ref="O44:R44"/>
    <mergeCell ref="Q5:Q6"/>
    <mergeCell ref="R5:R6"/>
    <mergeCell ref="J5:J6"/>
    <mergeCell ref="O43:R43"/>
    <mergeCell ref="O42:R42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8" scale="9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tabSelected="1" workbookViewId="0" topLeftCell="A67">
      <selection activeCell="C90" sqref="C90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14" t="s">
        <v>603</v>
      </c>
      <c r="B1" s="614"/>
      <c r="C1" s="614"/>
      <c r="D1" s="614"/>
      <c r="E1" s="614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09"/>
      <c r="B2" s="510"/>
      <c r="C2" s="511"/>
      <c r="E2" s="512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5" t="s">
        <v>860</v>
      </c>
      <c r="B3" s="615"/>
      <c r="C3" s="615"/>
      <c r="D3" s="356" t="s">
        <v>2</v>
      </c>
      <c r="E3" s="512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3" t="s">
        <v>874</v>
      </c>
      <c r="B4" s="616"/>
      <c r="C4" s="616"/>
      <c r="D4" s="357" t="s">
        <v>3</v>
      </c>
      <c r="E4" s="514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5" t="s">
        <v>604</v>
      </c>
      <c r="B5" s="516"/>
      <c r="C5" s="517"/>
      <c r="D5" s="517"/>
      <c r="E5" s="518" t="s">
        <v>605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3" t="s">
        <v>459</v>
      </c>
      <c r="B6" s="484" t="s">
        <v>7</v>
      </c>
      <c r="C6" s="485" t="s">
        <v>606</v>
      </c>
      <c r="D6" s="194" t="s">
        <v>607</v>
      </c>
      <c r="E6" s="194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3"/>
      <c r="B7" s="486"/>
      <c r="C7" s="485"/>
      <c r="D7" s="487" t="s">
        <v>608</v>
      </c>
      <c r="E7" s="173" t="s">
        <v>609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13</v>
      </c>
      <c r="B8" s="486" t="s">
        <v>14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7" t="s">
        <v>610</v>
      </c>
      <c r="B9" s="488" t="s">
        <v>611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7" t="s">
        <v>612</v>
      </c>
      <c r="B10" s="489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0" t="s">
        <v>613</v>
      </c>
      <c r="B11" s="491" t="s">
        <v>614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0" t="s">
        <v>615</v>
      </c>
      <c r="B12" s="491" t="s">
        <v>616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0" t="s">
        <v>617</v>
      </c>
      <c r="B13" s="491" t="s">
        <v>618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0" t="s">
        <v>619</v>
      </c>
      <c r="B14" s="491" t="s">
        <v>620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0" t="s">
        <v>621</v>
      </c>
      <c r="B15" s="491" t="s">
        <v>622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0" t="s">
        <v>623</v>
      </c>
      <c r="B16" s="491" t="s">
        <v>624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0" t="s">
        <v>625</v>
      </c>
      <c r="B17" s="491" t="s">
        <v>626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0" t="s">
        <v>619</v>
      </c>
      <c r="B18" s="491" t="s">
        <v>627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2" t="s">
        <v>628</v>
      </c>
      <c r="B19" s="488" t="s">
        <v>629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7" t="s">
        <v>630</v>
      </c>
      <c r="B20" s="489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0" t="s">
        <v>631</v>
      </c>
      <c r="B21" s="488" t="s">
        <v>632</v>
      </c>
      <c r="C21" s="155"/>
      <c r="D21" s="155"/>
      <c r="E21" s="168">
        <f t="shared" si="0"/>
        <v>0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0"/>
      <c r="B22" s="489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7" t="s">
        <v>633</v>
      </c>
      <c r="B23" s="493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0" t="s">
        <v>634</v>
      </c>
      <c r="B24" s="491" t="s">
        <v>635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0" t="s">
        <v>636</v>
      </c>
      <c r="B25" s="491" t="s">
        <v>637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0" t="s">
        <v>638</v>
      </c>
      <c r="B26" s="491" t="s">
        <v>639</v>
      </c>
      <c r="C26" s="155"/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0" t="s">
        <v>640</v>
      </c>
      <c r="B27" s="491" t="s">
        <v>641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0" t="s">
        <v>642</v>
      </c>
      <c r="B28" s="491" t="s">
        <v>643</v>
      </c>
      <c r="C28" s="155">
        <v>349</v>
      </c>
      <c r="D28" s="155">
        <v>349</v>
      </c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0" t="s">
        <v>644</v>
      </c>
      <c r="B29" s="491" t="s">
        <v>645</v>
      </c>
      <c r="C29" s="155">
        <v>2</v>
      </c>
      <c r="D29" s="155">
        <v>2</v>
      </c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0" t="s">
        <v>646</v>
      </c>
      <c r="B30" s="491" t="s">
        <v>647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0" t="s">
        <v>648</v>
      </c>
      <c r="B31" s="491" t="s">
        <v>649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0" t="s">
        <v>650</v>
      </c>
      <c r="B32" s="491" t="s">
        <v>651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0" t="s">
        <v>652</v>
      </c>
      <c r="B33" s="491" t="s">
        <v>653</v>
      </c>
      <c r="C33" s="152">
        <f>SUM(C34:C37)</f>
        <v>4</v>
      </c>
      <c r="D33" s="152">
        <f>SUM(D34:D37)</f>
        <v>4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0" t="s">
        <v>654</v>
      </c>
      <c r="B34" s="491" t="s">
        <v>655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0" t="s">
        <v>656</v>
      </c>
      <c r="B35" s="491" t="s">
        <v>657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0" t="s">
        <v>658</v>
      </c>
      <c r="B36" s="491" t="s">
        <v>659</v>
      </c>
      <c r="C36" s="155">
        <v>4</v>
      </c>
      <c r="D36" s="155">
        <v>4</v>
      </c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0" t="s">
        <v>660</v>
      </c>
      <c r="B37" s="491" t="s">
        <v>661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0" t="s">
        <v>662</v>
      </c>
      <c r="B38" s="491" t="s">
        <v>663</v>
      </c>
      <c r="C38" s="167">
        <f>SUM(C39:C42)</f>
        <v>8</v>
      </c>
      <c r="D38" s="152">
        <f>SUM(D39:D42)</f>
        <v>8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0" t="s">
        <v>664</v>
      </c>
      <c r="B39" s="491" t="s">
        <v>665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0" t="s">
        <v>666</v>
      </c>
      <c r="B40" s="491" t="s">
        <v>667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0" t="s">
        <v>668</v>
      </c>
      <c r="B41" s="491" t="s">
        <v>669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0" t="s">
        <v>670</v>
      </c>
      <c r="B42" s="491" t="s">
        <v>671</v>
      </c>
      <c r="C42" s="155">
        <v>8</v>
      </c>
      <c r="D42" s="155">
        <v>8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2" t="s">
        <v>672</v>
      </c>
      <c r="B43" s="488" t="s">
        <v>673</v>
      </c>
      <c r="C43" s="151">
        <f>C24+C28+C29+C31+C30+C32+C33+C38</f>
        <v>363</v>
      </c>
      <c r="D43" s="151">
        <f>D24+D28+D29+D31+D30+D32+D33+D38</f>
        <v>363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7" t="s">
        <v>674</v>
      </c>
      <c r="B44" s="489" t="s">
        <v>675</v>
      </c>
      <c r="C44" s="150">
        <f>C43+C21+C19+C9</f>
        <v>363</v>
      </c>
      <c r="D44" s="150">
        <f>D43+D21+D19+D9</f>
        <v>363</v>
      </c>
      <c r="E44" s="166">
        <f>E43+E21+E19+E9</f>
        <v>0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4"/>
      <c r="B45" s="495"/>
      <c r="C45" s="496"/>
      <c r="D45" s="496"/>
      <c r="E45" s="496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4"/>
      <c r="B46" s="495"/>
      <c r="C46" s="496"/>
      <c r="D46" s="496"/>
      <c r="E46" s="496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4" t="s">
        <v>676</v>
      </c>
      <c r="B47" s="495"/>
      <c r="C47" s="497"/>
      <c r="D47" s="497"/>
      <c r="E47" s="497"/>
      <c r="F47" s="171" t="s">
        <v>272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3" t="s">
        <v>459</v>
      </c>
      <c r="B48" s="484" t="s">
        <v>7</v>
      </c>
      <c r="C48" s="498" t="s">
        <v>677</v>
      </c>
      <c r="D48" s="194" t="s">
        <v>678</v>
      </c>
      <c r="E48" s="194"/>
      <c r="F48" s="194" t="s">
        <v>679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3"/>
      <c r="B49" s="486"/>
      <c r="C49" s="498"/>
      <c r="D49" s="487" t="s">
        <v>608</v>
      </c>
      <c r="E49" s="487" t="s">
        <v>609</v>
      </c>
      <c r="F49" s="194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13</v>
      </c>
      <c r="B50" s="486" t="s">
        <v>14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7" t="s">
        <v>680</v>
      </c>
      <c r="B51" s="493"/>
      <c r="C51" s="150"/>
      <c r="D51" s="150"/>
      <c r="E51" s="150"/>
      <c r="F51" s="499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0" t="s">
        <v>681</v>
      </c>
      <c r="B52" s="491" t="s">
        <v>682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0" t="s">
        <v>683</v>
      </c>
      <c r="B53" s="491" t="s">
        <v>684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0" t="s">
        <v>685</v>
      </c>
      <c r="B54" s="491" t="s">
        <v>686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0" t="s">
        <v>670</v>
      </c>
      <c r="B55" s="491" t="s">
        <v>687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0" t="s">
        <v>688</v>
      </c>
      <c r="B56" s="491" t="s">
        <v>689</v>
      </c>
      <c r="C56" s="150">
        <f>C57+C59</f>
        <v>7</v>
      </c>
      <c r="D56" s="150">
        <f>D57+D59</f>
        <v>0</v>
      </c>
      <c r="E56" s="167">
        <f t="shared" si="1"/>
        <v>7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0" t="s">
        <v>690</v>
      </c>
      <c r="B57" s="491" t="s">
        <v>691</v>
      </c>
      <c r="C57" s="155">
        <v>7</v>
      </c>
      <c r="D57" s="155"/>
      <c r="E57" s="167">
        <f t="shared" si="1"/>
        <v>7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0" t="s">
        <v>692</v>
      </c>
      <c r="B58" s="491" t="s">
        <v>693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0" t="s">
        <v>694</v>
      </c>
      <c r="B59" s="491" t="s">
        <v>695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0" t="s">
        <v>692</v>
      </c>
      <c r="B60" s="491" t="s">
        <v>696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0" t="s">
        <v>137</v>
      </c>
      <c r="B61" s="491" t="s">
        <v>697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0" t="s">
        <v>140</v>
      </c>
      <c r="B62" s="491" t="s">
        <v>698</v>
      </c>
      <c r="C62" s="155">
        <v>0</v>
      </c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0" t="s">
        <v>699</v>
      </c>
      <c r="B63" s="491" t="s">
        <v>700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0" t="s">
        <v>701</v>
      </c>
      <c r="B64" s="491" t="s">
        <v>702</v>
      </c>
      <c r="C64" s="155">
        <v>204</v>
      </c>
      <c r="D64" s="155"/>
      <c r="E64" s="167">
        <f t="shared" si="1"/>
        <v>204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0" t="s">
        <v>703</v>
      </c>
      <c r="B65" s="491" t="s">
        <v>704</v>
      </c>
      <c r="C65" s="156">
        <v>204</v>
      </c>
      <c r="D65" s="156"/>
      <c r="E65" s="167">
        <f t="shared" si="1"/>
        <v>204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2" t="s">
        <v>705</v>
      </c>
      <c r="B66" s="488" t="s">
        <v>706</v>
      </c>
      <c r="C66" s="150">
        <f>C52+C56+C61+C62+C63+C64</f>
        <v>211</v>
      </c>
      <c r="D66" s="150">
        <f>D52+D56+D61+D62+D63+D64</f>
        <v>0</v>
      </c>
      <c r="E66" s="167">
        <f t="shared" si="1"/>
        <v>211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7" t="s">
        <v>707</v>
      </c>
      <c r="B67" s="489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0" t="s">
        <v>708</v>
      </c>
      <c r="B68" s="501" t="s">
        <v>709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7"/>
      <c r="B69" s="489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7" t="s">
        <v>710</v>
      </c>
      <c r="B70" s="493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0" t="s">
        <v>681</v>
      </c>
      <c r="B71" s="491" t="s">
        <v>711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0" t="s">
        <v>712</v>
      </c>
      <c r="B72" s="491" t="s">
        <v>713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0" t="s">
        <v>714</v>
      </c>
      <c r="B73" s="491" t="s">
        <v>715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2" t="s">
        <v>716</v>
      </c>
      <c r="B74" s="491" t="s">
        <v>717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0" t="s">
        <v>688</v>
      </c>
      <c r="B75" s="491" t="s">
        <v>718</v>
      </c>
      <c r="C75" s="150">
        <f>C76+C78</f>
        <v>24</v>
      </c>
      <c r="D75" s="150">
        <f>D76+D78</f>
        <v>24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0" t="s">
        <v>719</v>
      </c>
      <c r="B76" s="491" t="s">
        <v>720</v>
      </c>
      <c r="C76" s="155">
        <v>24</v>
      </c>
      <c r="D76" s="155">
        <v>24</v>
      </c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0" t="s">
        <v>721</v>
      </c>
      <c r="B77" s="491" t="s">
        <v>722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0" t="s">
        <v>723</v>
      </c>
      <c r="B78" s="491" t="s">
        <v>724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0" t="s">
        <v>692</v>
      </c>
      <c r="B79" s="491" t="s">
        <v>725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0" t="s">
        <v>726</v>
      </c>
      <c r="B80" s="491" t="s">
        <v>727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0" t="s">
        <v>728</v>
      </c>
      <c r="B81" s="491" t="s">
        <v>729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0" t="s">
        <v>730</v>
      </c>
      <c r="B82" s="491" t="s">
        <v>731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0" t="s">
        <v>732</v>
      </c>
      <c r="B83" s="491" t="s">
        <v>733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0" t="s">
        <v>734</v>
      </c>
      <c r="B84" s="491" t="s">
        <v>735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0" t="s">
        <v>736</v>
      </c>
      <c r="B85" s="491" t="s">
        <v>737</v>
      </c>
      <c r="C85" s="151">
        <f>SUM(C86:C90)+C94</f>
        <v>182</v>
      </c>
      <c r="D85" s="151">
        <f>SUM(D86:D90)+D94</f>
        <v>182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0" t="s">
        <v>738</v>
      </c>
      <c r="B86" s="491" t="s">
        <v>739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0" t="s">
        <v>740</v>
      </c>
      <c r="B87" s="491" t="s">
        <v>741</v>
      </c>
      <c r="C87" s="155">
        <v>77</v>
      </c>
      <c r="D87" s="155">
        <v>77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0" t="s">
        <v>742</v>
      </c>
      <c r="B88" s="491" t="s">
        <v>743</v>
      </c>
      <c r="C88" s="155">
        <v>11</v>
      </c>
      <c r="D88" s="155">
        <v>11</v>
      </c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0" t="s">
        <v>744</v>
      </c>
      <c r="B89" s="491" t="s">
        <v>745</v>
      </c>
      <c r="C89" s="155">
        <v>60</v>
      </c>
      <c r="D89" s="155">
        <v>60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0" t="s">
        <v>746</v>
      </c>
      <c r="B90" s="491" t="s">
        <v>747</v>
      </c>
      <c r="C90" s="150">
        <f>SUM(C91:C93)</f>
        <v>12</v>
      </c>
      <c r="D90" s="150">
        <f>SUM(D91:D93)</f>
        <v>12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0" t="s">
        <v>748</v>
      </c>
      <c r="B91" s="491" t="s">
        <v>749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0" t="s">
        <v>656</v>
      </c>
      <c r="B92" s="491" t="s">
        <v>750</v>
      </c>
      <c r="C92" s="155">
        <v>3</v>
      </c>
      <c r="D92" s="155">
        <v>3</v>
      </c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0" t="s">
        <v>660</v>
      </c>
      <c r="B93" s="491" t="s">
        <v>751</v>
      </c>
      <c r="C93" s="155">
        <v>9</v>
      </c>
      <c r="D93" s="155">
        <v>9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0" t="s">
        <v>752</v>
      </c>
      <c r="B94" s="491" t="s">
        <v>753</v>
      </c>
      <c r="C94" s="155">
        <v>22</v>
      </c>
      <c r="D94" s="155">
        <v>22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0" t="s">
        <v>754</v>
      </c>
      <c r="B95" s="491" t="s">
        <v>755</v>
      </c>
      <c r="C95" s="155">
        <v>5</v>
      </c>
      <c r="D95" s="155">
        <v>5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2" t="s">
        <v>756</v>
      </c>
      <c r="B96" s="501" t="s">
        <v>757</v>
      </c>
      <c r="C96" s="151">
        <f>C85+C80+C75+C71+C95</f>
        <v>211</v>
      </c>
      <c r="D96" s="151">
        <f>D85+D80+D75+D71+D95</f>
        <v>211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7" t="s">
        <v>758</v>
      </c>
      <c r="B97" s="489" t="s">
        <v>759</v>
      </c>
      <c r="C97" s="151">
        <f>C96+C68+C66</f>
        <v>422</v>
      </c>
      <c r="D97" s="151">
        <f>D96+D68+D66</f>
        <v>211</v>
      </c>
      <c r="E97" s="151">
        <f>E96+E68+E66</f>
        <v>211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7"/>
      <c r="B98" s="503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4" t="s">
        <v>760</v>
      </c>
      <c r="B99" s="504"/>
      <c r="C99" s="160"/>
      <c r="D99" s="160"/>
      <c r="E99" s="160"/>
      <c r="F99" s="505" t="s">
        <v>519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459</v>
      </c>
      <c r="B100" s="489" t="s">
        <v>460</v>
      </c>
      <c r="C100" s="162" t="s">
        <v>761</v>
      </c>
      <c r="D100" s="162" t="s">
        <v>762</v>
      </c>
      <c r="E100" s="162" t="s">
        <v>763</v>
      </c>
      <c r="F100" s="162" t="s">
        <v>764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13</v>
      </c>
      <c r="B101" s="489" t="s">
        <v>14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0" t="s">
        <v>765</v>
      </c>
      <c r="B102" s="491" t="s">
        <v>766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0" t="s">
        <v>767</v>
      </c>
      <c r="B103" s="491" t="s">
        <v>768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0" t="s">
        <v>769</v>
      </c>
      <c r="B104" s="491" t="s">
        <v>770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6" t="s">
        <v>771</v>
      </c>
      <c r="B105" s="489" t="s">
        <v>772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7" t="s">
        <v>773</v>
      </c>
      <c r="B106" s="508"/>
      <c r="C106" s="494"/>
      <c r="D106" s="494"/>
      <c r="E106" s="494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3" t="s">
        <v>774</v>
      </c>
      <c r="B107" s="613"/>
      <c r="C107" s="613"/>
      <c r="D107" s="613"/>
      <c r="E107" s="613"/>
      <c r="F107" s="613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4"/>
      <c r="B108" s="495"/>
      <c r="C108" s="494"/>
      <c r="D108" s="494"/>
      <c r="E108" s="494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2" t="s">
        <v>881</v>
      </c>
      <c r="B109" s="612"/>
      <c r="C109" s="612" t="s">
        <v>864</v>
      </c>
      <c r="D109" s="612"/>
      <c r="E109" s="612"/>
      <c r="F109" s="612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79"/>
      <c r="B110" s="480"/>
      <c r="C110" s="479"/>
      <c r="D110" s="479"/>
      <c r="E110" s="479"/>
      <c r="F110" s="481"/>
    </row>
    <row r="111" spans="1:6" ht="12">
      <c r="A111" s="479"/>
      <c r="B111" s="480"/>
      <c r="C111" s="611" t="s">
        <v>865</v>
      </c>
      <c r="D111" s="611"/>
      <c r="E111" s="611"/>
      <c r="F111" s="611"/>
    </row>
    <row r="112" spans="1:6" ht="12">
      <c r="A112" s="437"/>
      <c r="B112" s="482"/>
      <c r="C112" s="437"/>
      <c r="D112" s="437"/>
      <c r="E112" s="437"/>
      <c r="F112" s="437"/>
    </row>
    <row r="113" spans="1:6" ht="12">
      <c r="A113" s="437"/>
      <c r="B113" s="482"/>
      <c r="C113" s="437"/>
      <c r="D113" s="437"/>
      <c r="E113" s="437"/>
      <c r="F113" s="437"/>
    </row>
    <row r="114" spans="1:6" ht="12">
      <c r="A114" s="437"/>
      <c r="B114" s="482"/>
      <c r="C114" s="437"/>
      <c r="D114" s="437"/>
      <c r="E114" s="437"/>
      <c r="F114" s="437"/>
    </row>
    <row r="115" spans="1:6" ht="12">
      <c r="A115" s="437"/>
      <c r="B115" s="482"/>
      <c r="C115" s="437"/>
      <c r="D115" s="437"/>
      <c r="E115" s="437"/>
      <c r="F115" s="437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6" sqref="A36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19"/>
      <c r="B1" s="520"/>
      <c r="C1" s="519"/>
      <c r="D1" s="519"/>
      <c r="E1" s="519"/>
      <c r="F1" s="519"/>
      <c r="G1" s="519"/>
      <c r="H1" s="519"/>
      <c r="I1" s="519"/>
    </row>
    <row r="2" spans="1:9" ht="12">
      <c r="A2" s="519"/>
      <c r="B2" s="520"/>
      <c r="C2" s="521"/>
      <c r="D2" s="525"/>
      <c r="E2" s="521" t="s">
        <v>776</v>
      </c>
      <c r="F2" s="521"/>
      <c r="G2" s="521"/>
      <c r="H2" s="519"/>
      <c r="I2" s="519"/>
    </row>
    <row r="3" spans="1:9" ht="12">
      <c r="A3" s="519"/>
      <c r="B3" s="520"/>
      <c r="C3" s="522" t="s">
        <v>777</v>
      </c>
      <c r="D3" s="522"/>
      <c r="E3" s="522"/>
      <c r="F3" s="522"/>
      <c r="G3" s="522"/>
      <c r="H3" s="519"/>
      <c r="I3" s="519"/>
    </row>
    <row r="4" spans="1:9" ht="15" customHeight="1">
      <c r="A4" s="443" t="s">
        <v>380</v>
      </c>
      <c r="B4" s="617" t="s">
        <v>852</v>
      </c>
      <c r="C4" s="617"/>
      <c r="D4" s="617"/>
      <c r="E4" s="617"/>
      <c r="F4" s="617"/>
      <c r="G4" s="621" t="s">
        <v>2</v>
      </c>
      <c r="H4" s="621"/>
      <c r="I4" s="621"/>
    </row>
    <row r="5" spans="1:9" ht="15">
      <c r="A5" s="526" t="s">
        <v>874</v>
      </c>
      <c r="B5" s="618"/>
      <c r="C5" s="618"/>
      <c r="D5" s="618"/>
      <c r="E5" s="618"/>
      <c r="F5" s="618"/>
      <c r="G5" s="357" t="s">
        <v>3</v>
      </c>
      <c r="H5" s="622"/>
      <c r="I5" s="622"/>
    </row>
    <row r="6" spans="1:9" ht="12">
      <c r="A6" s="445"/>
      <c r="B6" s="527"/>
      <c r="C6" s="446"/>
      <c r="D6" s="446"/>
      <c r="E6" s="446"/>
      <c r="F6" s="446"/>
      <c r="G6" s="446"/>
      <c r="H6" s="446"/>
      <c r="I6" s="445" t="s">
        <v>778</v>
      </c>
    </row>
    <row r="7" spans="1:9" s="124" customFormat="1" ht="12">
      <c r="A7" s="196" t="s">
        <v>459</v>
      </c>
      <c r="B7" s="122"/>
      <c r="C7" s="196" t="s">
        <v>779</v>
      </c>
      <c r="D7" s="197"/>
      <c r="E7" s="198"/>
      <c r="F7" s="199" t="s">
        <v>780</v>
      </c>
      <c r="G7" s="199"/>
      <c r="H7" s="199"/>
      <c r="I7" s="199"/>
    </row>
    <row r="8" spans="1:9" s="124" customFormat="1" ht="21.75" customHeight="1">
      <c r="A8" s="196"/>
      <c r="B8" s="125" t="s">
        <v>7</v>
      </c>
      <c r="C8" s="126" t="s">
        <v>781</v>
      </c>
      <c r="D8" s="126" t="s">
        <v>782</v>
      </c>
      <c r="E8" s="126" t="s">
        <v>783</v>
      </c>
      <c r="F8" s="198" t="s">
        <v>784</v>
      </c>
      <c r="G8" s="200" t="s">
        <v>785</v>
      </c>
      <c r="H8" s="200"/>
      <c r="I8" s="200" t="s">
        <v>786</v>
      </c>
    </row>
    <row r="9" spans="1:9" s="124" customFormat="1" ht="15.75" customHeight="1">
      <c r="A9" s="196"/>
      <c r="B9" s="127"/>
      <c r="C9" s="128"/>
      <c r="D9" s="128"/>
      <c r="E9" s="128"/>
      <c r="F9" s="198"/>
      <c r="G9" s="123" t="s">
        <v>530</v>
      </c>
      <c r="H9" s="123" t="s">
        <v>531</v>
      </c>
      <c r="I9" s="200"/>
    </row>
    <row r="10" spans="1:9" s="117" customFormat="1" ht="12">
      <c r="A10" s="129" t="s">
        <v>13</v>
      </c>
      <c r="B10" s="130" t="s">
        <v>14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787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788</v>
      </c>
      <c r="B12" s="134" t="s">
        <v>789</v>
      </c>
      <c r="C12" s="552"/>
      <c r="D12" s="143"/>
      <c r="E12" s="143"/>
      <c r="F12" s="143"/>
      <c r="G12" s="143"/>
      <c r="H12" s="143"/>
      <c r="I12" s="545">
        <f>F12+G12-H12</f>
        <v>0</v>
      </c>
    </row>
    <row r="13" spans="1:9" s="117" customFormat="1" ht="12">
      <c r="A13" s="119" t="s">
        <v>790</v>
      </c>
      <c r="B13" s="134" t="s">
        <v>791</v>
      </c>
      <c r="C13" s="143"/>
      <c r="D13" s="143"/>
      <c r="E13" s="143"/>
      <c r="F13" s="143"/>
      <c r="G13" s="143"/>
      <c r="H13" s="143"/>
      <c r="I13" s="545">
        <f aca="true" t="shared" si="0" ref="I13:I26">F13+G13-H13</f>
        <v>0</v>
      </c>
    </row>
    <row r="14" spans="1:9" s="117" customFormat="1" ht="12">
      <c r="A14" s="119" t="s">
        <v>590</v>
      </c>
      <c r="B14" s="134" t="s">
        <v>792</v>
      </c>
      <c r="C14" s="252"/>
      <c r="D14" s="252"/>
      <c r="E14" s="252"/>
      <c r="F14" s="252"/>
      <c r="G14" s="252"/>
      <c r="H14" s="252"/>
      <c r="I14" s="545">
        <f t="shared" si="0"/>
        <v>0</v>
      </c>
    </row>
    <row r="15" spans="1:9" s="117" customFormat="1" ht="12">
      <c r="A15" s="119" t="s">
        <v>793</v>
      </c>
      <c r="B15" s="134" t="s">
        <v>794</v>
      </c>
      <c r="C15" s="143"/>
      <c r="D15" s="143"/>
      <c r="E15" s="143"/>
      <c r="F15" s="143"/>
      <c r="G15" s="143"/>
      <c r="H15" s="143"/>
      <c r="I15" s="545">
        <f t="shared" si="0"/>
        <v>0</v>
      </c>
    </row>
    <row r="16" spans="1:9" s="117" customFormat="1" ht="12">
      <c r="A16" s="119" t="s">
        <v>77</v>
      </c>
      <c r="B16" s="134" t="s">
        <v>795</v>
      </c>
      <c r="C16" s="143"/>
      <c r="D16" s="143"/>
      <c r="E16" s="143"/>
      <c r="F16" s="143"/>
      <c r="G16" s="143"/>
      <c r="H16" s="143"/>
      <c r="I16" s="545">
        <f t="shared" si="0"/>
        <v>0</v>
      </c>
    </row>
    <row r="17" spans="1:9" s="117" customFormat="1" ht="12">
      <c r="A17" s="135" t="s">
        <v>559</v>
      </c>
      <c r="B17" s="136" t="s">
        <v>796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5">
        <f t="shared" si="0"/>
        <v>0</v>
      </c>
    </row>
    <row r="18" spans="1:9" s="117" customFormat="1" ht="12">
      <c r="A18" s="132" t="s">
        <v>797</v>
      </c>
      <c r="B18" s="137"/>
      <c r="C18" s="545"/>
      <c r="D18" s="545"/>
      <c r="E18" s="545"/>
      <c r="F18" s="545"/>
      <c r="G18" s="545"/>
      <c r="H18" s="545"/>
      <c r="I18" s="545"/>
    </row>
    <row r="19" spans="1:16" s="117" customFormat="1" ht="12">
      <c r="A19" s="119" t="s">
        <v>788</v>
      </c>
      <c r="B19" s="134" t="s">
        <v>798</v>
      </c>
      <c r="C19" s="143"/>
      <c r="D19" s="143"/>
      <c r="E19" s="143"/>
      <c r="F19" s="143"/>
      <c r="G19" s="143"/>
      <c r="H19" s="143"/>
      <c r="I19" s="545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799</v>
      </c>
      <c r="B20" s="134" t="s">
        <v>800</v>
      </c>
      <c r="C20" s="143"/>
      <c r="D20" s="143"/>
      <c r="E20" s="143"/>
      <c r="F20" s="143"/>
      <c r="G20" s="143"/>
      <c r="H20" s="143"/>
      <c r="I20" s="545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801</v>
      </c>
      <c r="B21" s="134" t="s">
        <v>802</v>
      </c>
      <c r="C21" s="143"/>
      <c r="D21" s="143"/>
      <c r="E21" s="143"/>
      <c r="F21" s="143"/>
      <c r="G21" s="143"/>
      <c r="H21" s="143"/>
      <c r="I21" s="545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803</v>
      </c>
      <c r="B22" s="134" t="s">
        <v>804</v>
      </c>
      <c r="C22" s="143"/>
      <c r="D22" s="143"/>
      <c r="E22" s="143"/>
      <c r="F22" s="553"/>
      <c r="G22" s="143"/>
      <c r="H22" s="143"/>
      <c r="I22" s="545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805</v>
      </c>
      <c r="B23" s="134" t="s">
        <v>806</v>
      </c>
      <c r="C23" s="143"/>
      <c r="D23" s="143"/>
      <c r="E23" s="143"/>
      <c r="F23" s="143"/>
      <c r="G23" s="143"/>
      <c r="H23" s="143"/>
      <c r="I23" s="545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807</v>
      </c>
      <c r="B24" s="134" t="s">
        <v>808</v>
      </c>
      <c r="C24" s="143"/>
      <c r="D24" s="143"/>
      <c r="E24" s="143"/>
      <c r="F24" s="143"/>
      <c r="G24" s="143"/>
      <c r="H24" s="143"/>
      <c r="I24" s="545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809</v>
      </c>
      <c r="B25" s="139" t="s">
        <v>810</v>
      </c>
      <c r="C25" s="143"/>
      <c r="D25" s="143"/>
      <c r="E25" s="143"/>
      <c r="F25" s="143"/>
      <c r="G25" s="143"/>
      <c r="H25" s="143"/>
      <c r="I25" s="545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576</v>
      </c>
      <c r="B26" s="136" t="s">
        <v>811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5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3" t="s">
        <v>812</v>
      </c>
      <c r="B28" s="253"/>
      <c r="C28" s="253"/>
      <c r="D28" s="528"/>
      <c r="E28" s="528"/>
      <c r="F28" s="528"/>
      <c r="G28" s="528"/>
      <c r="H28" s="528"/>
      <c r="I28" s="528"/>
    </row>
    <row r="29" spans="1:9" s="117" customFormat="1" ht="12">
      <c r="A29" s="519"/>
      <c r="B29" s="520"/>
      <c r="C29" s="519"/>
      <c r="D29" s="529"/>
      <c r="E29" s="529"/>
      <c r="F29" s="529"/>
      <c r="G29" s="529"/>
      <c r="H29" s="529"/>
      <c r="I29" s="529"/>
    </row>
    <row r="30" spans="1:10" s="117" customFormat="1" ht="15" customHeight="1">
      <c r="A30" s="521" t="s">
        <v>881</v>
      </c>
      <c r="B30" s="620"/>
      <c r="C30" s="620"/>
      <c r="D30" s="575" t="s">
        <v>813</v>
      </c>
      <c r="E30" s="619" t="s">
        <v>863</v>
      </c>
      <c r="F30" s="619"/>
      <c r="G30" s="619"/>
      <c r="H30" s="523" t="s">
        <v>775</v>
      </c>
      <c r="I30" s="619" t="s">
        <v>858</v>
      </c>
      <c r="J30" s="619"/>
    </row>
    <row r="31" spans="1:9" s="117" customFormat="1" ht="12">
      <c r="A31" s="440"/>
      <c r="B31" s="524"/>
      <c r="C31" s="440"/>
      <c r="D31" s="512"/>
      <c r="E31" s="512"/>
      <c r="F31" s="512"/>
      <c r="G31" s="512"/>
      <c r="H31" s="512"/>
      <c r="I31" s="512"/>
    </row>
    <row r="32" spans="1:9" s="117" customFormat="1" ht="12">
      <c r="A32" s="440"/>
      <c r="B32" s="524"/>
      <c r="C32" s="440"/>
      <c r="D32" s="512"/>
      <c r="E32" s="512"/>
      <c r="F32" s="512"/>
      <c r="G32" s="512"/>
      <c r="H32" s="512"/>
      <c r="I32" s="512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7" right="0.27" top="0.21" bottom="0.35" header="0.5118110236220472" footer="0.26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4" sqref="A154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814</v>
      </c>
      <c r="B2" s="201"/>
      <c r="C2" s="201"/>
      <c r="D2" s="201"/>
      <c r="E2" s="201"/>
      <c r="F2" s="201"/>
    </row>
    <row r="3" spans="1:6" ht="12.75" customHeight="1">
      <c r="A3" s="201" t="s">
        <v>815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380</v>
      </c>
      <c r="B5" s="623" t="s">
        <v>852</v>
      </c>
      <c r="C5" s="623"/>
      <c r="D5" s="623"/>
      <c r="E5" s="356" t="s">
        <v>2</v>
      </c>
      <c r="F5" s="564"/>
    </row>
    <row r="6" spans="1:13" ht="15" customHeight="1">
      <c r="A6" s="55" t="s">
        <v>882</v>
      </c>
      <c r="B6" s="624"/>
      <c r="C6" s="624"/>
      <c r="D6" s="56"/>
      <c r="E6" s="357" t="s">
        <v>3</v>
      </c>
      <c r="F6" s="565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272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816</v>
      </c>
      <c r="B8" s="62" t="s">
        <v>7</v>
      </c>
      <c r="C8" s="63" t="s">
        <v>817</v>
      </c>
      <c r="D8" s="63" t="s">
        <v>818</v>
      </c>
      <c r="E8" s="63" t="s">
        <v>819</v>
      </c>
      <c r="F8" s="63" t="s">
        <v>820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13</v>
      </c>
      <c r="B9" s="62" t="s">
        <v>14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821</v>
      </c>
      <c r="B10" s="67"/>
      <c r="C10" s="540"/>
      <c r="D10" s="540"/>
      <c r="E10" s="540"/>
      <c r="F10" s="540"/>
    </row>
    <row r="11" spans="1:6" ht="18" customHeight="1">
      <c r="A11" s="68" t="s">
        <v>822</v>
      </c>
      <c r="B11" s="69"/>
      <c r="C11" s="540" t="s">
        <v>870</v>
      </c>
      <c r="D11" s="540"/>
      <c r="E11" s="540"/>
      <c r="F11" s="540"/>
    </row>
    <row r="12" spans="1:6" ht="14.25" customHeight="1">
      <c r="A12" s="68" t="s">
        <v>823</v>
      </c>
      <c r="B12" s="69"/>
      <c r="C12" s="554"/>
      <c r="D12" s="554"/>
      <c r="E12" s="554"/>
      <c r="F12" s="556">
        <f>C12-E12</f>
        <v>0</v>
      </c>
    </row>
    <row r="13" spans="1:6" ht="12.75">
      <c r="A13" s="68" t="s">
        <v>824</v>
      </c>
      <c r="B13" s="69"/>
      <c r="C13" s="554"/>
      <c r="D13" s="554"/>
      <c r="E13" s="554"/>
      <c r="F13" s="556">
        <f aca="true" t="shared" si="0" ref="F13:F26">C13-E13</f>
        <v>0</v>
      </c>
    </row>
    <row r="14" spans="1:6" ht="12.75">
      <c r="A14" s="68" t="s">
        <v>544</v>
      </c>
      <c r="B14" s="69"/>
      <c r="C14" s="554"/>
      <c r="D14" s="554"/>
      <c r="E14" s="554"/>
      <c r="F14" s="556">
        <f t="shared" si="0"/>
        <v>0</v>
      </c>
    </row>
    <row r="15" spans="1:6" ht="12.75">
      <c r="A15" s="68" t="s">
        <v>547</v>
      </c>
      <c r="B15" s="69"/>
      <c r="C15" s="554"/>
      <c r="D15" s="554"/>
      <c r="E15" s="554"/>
      <c r="F15" s="556">
        <f t="shared" si="0"/>
        <v>0</v>
      </c>
    </row>
    <row r="16" spans="1:6" ht="12.75">
      <c r="A16" s="68">
        <v>5</v>
      </c>
      <c r="B16" s="69"/>
      <c r="C16" s="554"/>
      <c r="D16" s="554"/>
      <c r="E16" s="554"/>
      <c r="F16" s="556">
        <f t="shared" si="0"/>
        <v>0</v>
      </c>
    </row>
    <row r="17" spans="1:6" ht="12.75">
      <c r="A17" s="68">
        <v>6</v>
      </c>
      <c r="B17" s="69"/>
      <c r="C17" s="554"/>
      <c r="D17" s="554"/>
      <c r="E17" s="554"/>
      <c r="F17" s="556">
        <f t="shared" si="0"/>
        <v>0</v>
      </c>
    </row>
    <row r="18" spans="1:6" ht="12.75">
      <c r="A18" s="68">
        <v>7</v>
      </c>
      <c r="B18" s="69"/>
      <c r="C18" s="554"/>
      <c r="D18" s="554"/>
      <c r="E18" s="554"/>
      <c r="F18" s="556">
        <f t="shared" si="0"/>
        <v>0</v>
      </c>
    </row>
    <row r="19" spans="1:6" ht="12.75">
      <c r="A19" s="68">
        <v>8</v>
      </c>
      <c r="B19" s="69"/>
      <c r="C19" s="554"/>
      <c r="D19" s="554"/>
      <c r="E19" s="554"/>
      <c r="F19" s="556">
        <f t="shared" si="0"/>
        <v>0</v>
      </c>
    </row>
    <row r="20" spans="1:6" ht="12.75">
      <c r="A20" s="68">
        <v>9</v>
      </c>
      <c r="B20" s="69"/>
      <c r="C20" s="554"/>
      <c r="D20" s="554"/>
      <c r="E20" s="554"/>
      <c r="F20" s="556">
        <f t="shared" si="0"/>
        <v>0</v>
      </c>
    </row>
    <row r="21" spans="1:6" ht="12.75">
      <c r="A21" s="68">
        <v>10</v>
      </c>
      <c r="B21" s="69"/>
      <c r="C21" s="554"/>
      <c r="D21" s="554"/>
      <c r="E21" s="554"/>
      <c r="F21" s="556">
        <f t="shared" si="0"/>
        <v>0</v>
      </c>
    </row>
    <row r="22" spans="1:6" ht="12.75">
      <c r="A22" s="68">
        <v>11</v>
      </c>
      <c r="B22" s="69"/>
      <c r="C22" s="554"/>
      <c r="D22" s="554"/>
      <c r="E22" s="554"/>
      <c r="F22" s="556">
        <f t="shared" si="0"/>
        <v>0</v>
      </c>
    </row>
    <row r="23" spans="1:6" ht="12.75">
      <c r="A23" s="68">
        <v>12</v>
      </c>
      <c r="B23" s="69"/>
      <c r="C23" s="554"/>
      <c r="D23" s="554"/>
      <c r="E23" s="554"/>
      <c r="F23" s="556">
        <f t="shared" si="0"/>
        <v>0</v>
      </c>
    </row>
    <row r="24" spans="1:6" ht="12.75">
      <c r="A24" s="68">
        <v>13</v>
      </c>
      <c r="B24" s="69"/>
      <c r="C24" s="554"/>
      <c r="D24" s="554"/>
      <c r="E24" s="554"/>
      <c r="F24" s="556">
        <f t="shared" si="0"/>
        <v>0</v>
      </c>
    </row>
    <row r="25" spans="1:6" ht="12" customHeight="1">
      <c r="A25" s="68">
        <v>14</v>
      </c>
      <c r="B25" s="69"/>
      <c r="C25" s="554"/>
      <c r="D25" s="554"/>
      <c r="E25" s="554"/>
      <c r="F25" s="556">
        <f t="shared" si="0"/>
        <v>0</v>
      </c>
    </row>
    <row r="26" spans="1:6" ht="12.75">
      <c r="A26" s="68">
        <v>15</v>
      </c>
      <c r="B26" s="69"/>
      <c r="C26" s="554"/>
      <c r="D26" s="554"/>
      <c r="E26" s="554"/>
      <c r="F26" s="556">
        <f t="shared" si="0"/>
        <v>0</v>
      </c>
    </row>
    <row r="27" spans="1:16" ht="11.25" customHeight="1">
      <c r="A27" s="70" t="s">
        <v>559</v>
      </c>
      <c r="B27" s="71" t="s">
        <v>825</v>
      </c>
      <c r="C27" s="540">
        <f>SUM(C12:C26)</f>
        <v>0</v>
      </c>
      <c r="D27" s="540"/>
      <c r="E27" s="540">
        <f>SUM(E12:E26)</f>
        <v>0</v>
      </c>
      <c r="F27" s="555">
        <f>SUM(F12:F26)</f>
        <v>0</v>
      </c>
      <c r="G27" s="530"/>
      <c r="H27" s="530"/>
      <c r="I27" s="530"/>
      <c r="J27" s="530"/>
      <c r="K27" s="530"/>
      <c r="L27" s="530"/>
      <c r="M27" s="530"/>
      <c r="N27" s="530"/>
      <c r="O27" s="530"/>
      <c r="P27" s="530"/>
    </row>
    <row r="28" spans="1:6" ht="16.5" customHeight="1">
      <c r="A28" s="68" t="s">
        <v>826</v>
      </c>
      <c r="B28" s="72"/>
      <c r="C28" s="540" t="s">
        <v>870</v>
      </c>
      <c r="D28" s="540"/>
      <c r="E28" s="540"/>
      <c r="F28" s="555"/>
    </row>
    <row r="29" spans="1:6" ht="12.75">
      <c r="A29" s="68" t="s">
        <v>538</v>
      </c>
      <c r="B29" s="72"/>
      <c r="C29" s="554"/>
      <c r="D29" s="554"/>
      <c r="E29" s="554"/>
      <c r="F29" s="556">
        <f>C29-E29</f>
        <v>0</v>
      </c>
    </row>
    <row r="30" spans="1:6" ht="12.75">
      <c r="A30" s="68" t="s">
        <v>541</v>
      </c>
      <c r="B30" s="72"/>
      <c r="C30" s="554"/>
      <c r="D30" s="554"/>
      <c r="E30" s="554"/>
      <c r="F30" s="556">
        <f aca="true" t="shared" si="1" ref="F30:F43">C30-E30</f>
        <v>0</v>
      </c>
    </row>
    <row r="31" spans="1:6" ht="12.75">
      <c r="A31" s="68" t="s">
        <v>544</v>
      </c>
      <c r="B31" s="72"/>
      <c r="C31" s="554"/>
      <c r="D31" s="554"/>
      <c r="E31" s="554"/>
      <c r="F31" s="556">
        <f t="shared" si="1"/>
        <v>0</v>
      </c>
    </row>
    <row r="32" spans="1:6" ht="12.75">
      <c r="A32" s="68" t="s">
        <v>547</v>
      </c>
      <c r="B32" s="72"/>
      <c r="C32" s="554"/>
      <c r="D32" s="554"/>
      <c r="E32" s="554"/>
      <c r="F32" s="556">
        <f t="shared" si="1"/>
        <v>0</v>
      </c>
    </row>
    <row r="33" spans="1:6" ht="12.75">
      <c r="A33" s="68">
        <v>5</v>
      </c>
      <c r="B33" s="69"/>
      <c r="C33" s="554"/>
      <c r="D33" s="554"/>
      <c r="E33" s="554"/>
      <c r="F33" s="556">
        <f t="shared" si="1"/>
        <v>0</v>
      </c>
    </row>
    <row r="34" spans="1:6" ht="12.75">
      <c r="A34" s="68">
        <v>6</v>
      </c>
      <c r="B34" s="69"/>
      <c r="C34" s="554"/>
      <c r="D34" s="554"/>
      <c r="E34" s="554"/>
      <c r="F34" s="556">
        <f t="shared" si="1"/>
        <v>0</v>
      </c>
    </row>
    <row r="35" spans="1:6" ht="12.75">
      <c r="A35" s="68">
        <v>7</v>
      </c>
      <c r="B35" s="69"/>
      <c r="C35" s="554"/>
      <c r="D35" s="554"/>
      <c r="E35" s="554"/>
      <c r="F35" s="556">
        <f t="shared" si="1"/>
        <v>0</v>
      </c>
    </row>
    <row r="36" spans="1:6" ht="12.75">
      <c r="A36" s="68">
        <v>8</v>
      </c>
      <c r="B36" s="69"/>
      <c r="C36" s="554"/>
      <c r="D36" s="554"/>
      <c r="E36" s="554"/>
      <c r="F36" s="556">
        <f t="shared" si="1"/>
        <v>0</v>
      </c>
    </row>
    <row r="37" spans="1:6" ht="12.75">
      <c r="A37" s="68">
        <v>9</v>
      </c>
      <c r="B37" s="69"/>
      <c r="C37" s="554"/>
      <c r="D37" s="554"/>
      <c r="E37" s="554"/>
      <c r="F37" s="556">
        <f t="shared" si="1"/>
        <v>0</v>
      </c>
    </row>
    <row r="38" spans="1:6" ht="12.75">
      <c r="A38" s="68">
        <v>10</v>
      </c>
      <c r="B38" s="69"/>
      <c r="C38" s="554"/>
      <c r="D38" s="554"/>
      <c r="E38" s="554"/>
      <c r="F38" s="556">
        <f t="shared" si="1"/>
        <v>0</v>
      </c>
    </row>
    <row r="39" spans="1:6" ht="12.75">
      <c r="A39" s="68">
        <v>11</v>
      </c>
      <c r="B39" s="69"/>
      <c r="C39" s="554"/>
      <c r="D39" s="554"/>
      <c r="E39" s="554"/>
      <c r="F39" s="556">
        <f t="shared" si="1"/>
        <v>0</v>
      </c>
    </row>
    <row r="40" spans="1:6" ht="12.75">
      <c r="A40" s="68">
        <v>12</v>
      </c>
      <c r="B40" s="69"/>
      <c r="C40" s="554"/>
      <c r="D40" s="554"/>
      <c r="E40" s="554"/>
      <c r="F40" s="556">
        <f t="shared" si="1"/>
        <v>0</v>
      </c>
    </row>
    <row r="41" spans="1:6" ht="12.75">
      <c r="A41" s="68">
        <v>13</v>
      </c>
      <c r="B41" s="69"/>
      <c r="C41" s="554"/>
      <c r="D41" s="554"/>
      <c r="E41" s="554"/>
      <c r="F41" s="556">
        <f t="shared" si="1"/>
        <v>0</v>
      </c>
    </row>
    <row r="42" spans="1:6" ht="12" customHeight="1">
      <c r="A42" s="68">
        <v>14</v>
      </c>
      <c r="B42" s="69"/>
      <c r="C42" s="554"/>
      <c r="D42" s="554"/>
      <c r="E42" s="554"/>
      <c r="F42" s="556">
        <f t="shared" si="1"/>
        <v>0</v>
      </c>
    </row>
    <row r="43" spans="1:6" ht="12.75">
      <c r="A43" s="68">
        <v>15</v>
      </c>
      <c r="B43" s="69"/>
      <c r="C43" s="554"/>
      <c r="D43" s="554"/>
      <c r="E43" s="554"/>
      <c r="F43" s="556">
        <f t="shared" si="1"/>
        <v>0</v>
      </c>
    </row>
    <row r="44" spans="1:16" ht="15" customHeight="1">
      <c r="A44" s="70" t="s">
        <v>576</v>
      </c>
      <c r="B44" s="71" t="s">
        <v>827</v>
      </c>
      <c r="C44" s="540">
        <f>SUM(C29:C43)</f>
        <v>0</v>
      </c>
      <c r="D44" s="540"/>
      <c r="E44" s="540">
        <f>SUM(E29:E43)</f>
        <v>0</v>
      </c>
      <c r="F44" s="555">
        <f>SUM(F29:F43)</f>
        <v>0</v>
      </c>
      <c r="G44" s="530"/>
      <c r="H44" s="530"/>
      <c r="I44" s="530"/>
      <c r="J44" s="530"/>
      <c r="K44" s="530"/>
      <c r="L44" s="530"/>
      <c r="M44" s="530"/>
      <c r="N44" s="530"/>
      <c r="O44" s="530"/>
      <c r="P44" s="530"/>
    </row>
    <row r="45" spans="1:6" ht="12.75" customHeight="1">
      <c r="A45" s="68" t="s">
        <v>828</v>
      </c>
      <c r="B45" s="72"/>
      <c r="C45" s="540" t="s">
        <v>870</v>
      </c>
      <c r="D45" s="540"/>
      <c r="E45" s="540"/>
      <c r="F45" s="555"/>
    </row>
    <row r="46" spans="1:6" ht="12.75">
      <c r="A46" s="68" t="s">
        <v>538</v>
      </c>
      <c r="B46" s="72"/>
      <c r="C46" s="554"/>
      <c r="D46" s="554"/>
      <c r="E46" s="554"/>
      <c r="F46" s="556">
        <f>C46-E46</f>
        <v>0</v>
      </c>
    </row>
    <row r="47" spans="1:6" ht="12.75">
      <c r="A47" s="68" t="s">
        <v>541</v>
      </c>
      <c r="B47" s="72"/>
      <c r="C47" s="554"/>
      <c r="D47" s="554"/>
      <c r="E47" s="554"/>
      <c r="F47" s="556">
        <f aca="true" t="shared" si="2" ref="F47:F60">C47-E47</f>
        <v>0</v>
      </c>
    </row>
    <row r="48" spans="1:6" ht="12.75">
      <c r="A48" s="68" t="s">
        <v>544</v>
      </c>
      <c r="B48" s="72"/>
      <c r="C48" s="554"/>
      <c r="D48" s="554"/>
      <c r="E48" s="554"/>
      <c r="F48" s="556">
        <f t="shared" si="2"/>
        <v>0</v>
      </c>
    </row>
    <row r="49" spans="1:6" ht="12.75">
      <c r="A49" s="68" t="s">
        <v>547</v>
      </c>
      <c r="B49" s="72"/>
      <c r="C49" s="554"/>
      <c r="D49" s="554"/>
      <c r="E49" s="554"/>
      <c r="F49" s="556">
        <f t="shared" si="2"/>
        <v>0</v>
      </c>
    </row>
    <row r="50" spans="1:6" ht="12.75">
      <c r="A50" s="68">
        <v>5</v>
      </c>
      <c r="B50" s="69"/>
      <c r="C50" s="554"/>
      <c r="D50" s="554"/>
      <c r="E50" s="554"/>
      <c r="F50" s="556">
        <f t="shared" si="2"/>
        <v>0</v>
      </c>
    </row>
    <row r="51" spans="1:6" ht="12.75">
      <c r="A51" s="68">
        <v>6</v>
      </c>
      <c r="B51" s="69"/>
      <c r="C51" s="554"/>
      <c r="D51" s="554"/>
      <c r="E51" s="554"/>
      <c r="F51" s="556">
        <f t="shared" si="2"/>
        <v>0</v>
      </c>
    </row>
    <row r="52" spans="1:6" ht="12.75">
      <c r="A52" s="68">
        <v>7</v>
      </c>
      <c r="B52" s="69"/>
      <c r="C52" s="554"/>
      <c r="D52" s="554"/>
      <c r="E52" s="554"/>
      <c r="F52" s="556">
        <f t="shared" si="2"/>
        <v>0</v>
      </c>
    </row>
    <row r="53" spans="1:6" ht="12.75">
      <c r="A53" s="68">
        <v>8</v>
      </c>
      <c r="B53" s="69"/>
      <c r="C53" s="554"/>
      <c r="D53" s="554"/>
      <c r="E53" s="554"/>
      <c r="F53" s="556">
        <f t="shared" si="2"/>
        <v>0</v>
      </c>
    </row>
    <row r="54" spans="1:6" ht="12.75">
      <c r="A54" s="68">
        <v>9</v>
      </c>
      <c r="B54" s="69"/>
      <c r="C54" s="554"/>
      <c r="D54" s="554"/>
      <c r="E54" s="554"/>
      <c r="F54" s="556">
        <f t="shared" si="2"/>
        <v>0</v>
      </c>
    </row>
    <row r="55" spans="1:6" ht="12.75">
      <c r="A55" s="68">
        <v>10</v>
      </c>
      <c r="B55" s="69"/>
      <c r="C55" s="554"/>
      <c r="D55" s="554"/>
      <c r="E55" s="554"/>
      <c r="F55" s="556">
        <f t="shared" si="2"/>
        <v>0</v>
      </c>
    </row>
    <row r="56" spans="1:6" ht="12.75">
      <c r="A56" s="68">
        <v>11</v>
      </c>
      <c r="B56" s="69"/>
      <c r="C56" s="554"/>
      <c r="D56" s="554"/>
      <c r="E56" s="554"/>
      <c r="F56" s="556">
        <f t="shared" si="2"/>
        <v>0</v>
      </c>
    </row>
    <row r="57" spans="1:6" ht="12.75">
      <c r="A57" s="68">
        <v>12</v>
      </c>
      <c r="B57" s="69"/>
      <c r="C57" s="554"/>
      <c r="D57" s="554"/>
      <c r="E57" s="554"/>
      <c r="F57" s="556">
        <f t="shared" si="2"/>
        <v>0</v>
      </c>
    </row>
    <row r="58" spans="1:6" ht="12.75">
      <c r="A58" s="68">
        <v>13</v>
      </c>
      <c r="B58" s="69"/>
      <c r="C58" s="554"/>
      <c r="D58" s="554"/>
      <c r="E58" s="554"/>
      <c r="F58" s="556">
        <f t="shared" si="2"/>
        <v>0</v>
      </c>
    </row>
    <row r="59" spans="1:6" ht="12" customHeight="1">
      <c r="A59" s="68">
        <v>14</v>
      </c>
      <c r="B59" s="69"/>
      <c r="C59" s="554"/>
      <c r="D59" s="554"/>
      <c r="E59" s="554"/>
      <c r="F59" s="556">
        <f t="shared" si="2"/>
        <v>0</v>
      </c>
    </row>
    <row r="60" spans="1:6" ht="12.75">
      <c r="A60" s="68">
        <v>15</v>
      </c>
      <c r="B60" s="69"/>
      <c r="C60" s="554"/>
      <c r="D60" s="554"/>
      <c r="E60" s="554"/>
      <c r="F60" s="556">
        <f t="shared" si="2"/>
        <v>0</v>
      </c>
    </row>
    <row r="61" spans="1:16" ht="12" customHeight="1">
      <c r="A61" s="70" t="s">
        <v>595</v>
      </c>
      <c r="B61" s="71" t="s">
        <v>829</v>
      </c>
      <c r="C61" s="540">
        <f>SUM(C46:C60)</f>
        <v>0</v>
      </c>
      <c r="D61" s="540"/>
      <c r="E61" s="540">
        <f>SUM(E46:E60)</f>
        <v>0</v>
      </c>
      <c r="F61" s="555">
        <f>SUM(F46:F60)</f>
        <v>0</v>
      </c>
      <c r="G61" s="530"/>
      <c r="H61" s="530"/>
      <c r="I61" s="530"/>
      <c r="J61" s="530"/>
      <c r="K61" s="530"/>
      <c r="L61" s="530"/>
      <c r="M61" s="530"/>
      <c r="N61" s="530"/>
      <c r="O61" s="530"/>
      <c r="P61" s="530"/>
    </row>
    <row r="62" spans="1:6" ht="18.75" customHeight="1">
      <c r="A62" s="68" t="s">
        <v>830</v>
      </c>
      <c r="B62" s="72"/>
      <c r="C62" s="540" t="s">
        <v>870</v>
      </c>
      <c r="D62" s="540"/>
      <c r="E62" s="540"/>
      <c r="F62" s="555"/>
    </row>
    <row r="63" spans="1:6" ht="12.75">
      <c r="A63" s="68" t="s">
        <v>538</v>
      </c>
      <c r="B63" s="72"/>
      <c r="C63" s="554"/>
      <c r="D63" s="554"/>
      <c r="E63" s="554"/>
      <c r="F63" s="556">
        <f>C63-E63</f>
        <v>0</v>
      </c>
    </row>
    <row r="64" spans="1:6" ht="12.75">
      <c r="A64" s="68" t="s">
        <v>541</v>
      </c>
      <c r="B64" s="72"/>
      <c r="C64" s="554"/>
      <c r="D64" s="554"/>
      <c r="E64" s="554"/>
      <c r="F64" s="556">
        <f aca="true" t="shared" si="3" ref="F64:F77">C64-E64</f>
        <v>0</v>
      </c>
    </row>
    <row r="65" spans="1:6" ht="12.75">
      <c r="A65" s="68" t="s">
        <v>544</v>
      </c>
      <c r="B65" s="72"/>
      <c r="C65" s="554"/>
      <c r="D65" s="554"/>
      <c r="E65" s="554"/>
      <c r="F65" s="556">
        <f t="shared" si="3"/>
        <v>0</v>
      </c>
    </row>
    <row r="66" spans="1:6" ht="12.75">
      <c r="A66" s="68" t="s">
        <v>547</v>
      </c>
      <c r="B66" s="72"/>
      <c r="C66" s="554"/>
      <c r="D66" s="554"/>
      <c r="E66" s="554"/>
      <c r="F66" s="556">
        <f t="shared" si="3"/>
        <v>0</v>
      </c>
    </row>
    <row r="67" spans="1:6" ht="12.75">
      <c r="A67" s="68">
        <v>5</v>
      </c>
      <c r="B67" s="69"/>
      <c r="C67" s="554"/>
      <c r="D67" s="554"/>
      <c r="E67" s="554"/>
      <c r="F67" s="556">
        <f t="shared" si="3"/>
        <v>0</v>
      </c>
    </row>
    <row r="68" spans="1:6" ht="12.75">
      <c r="A68" s="68">
        <v>6</v>
      </c>
      <c r="B68" s="69"/>
      <c r="C68" s="554"/>
      <c r="D68" s="554"/>
      <c r="E68" s="554"/>
      <c r="F68" s="556">
        <f t="shared" si="3"/>
        <v>0</v>
      </c>
    </row>
    <row r="69" spans="1:6" ht="12.75">
      <c r="A69" s="68">
        <v>7</v>
      </c>
      <c r="B69" s="69"/>
      <c r="C69" s="554"/>
      <c r="D69" s="554"/>
      <c r="E69" s="554"/>
      <c r="F69" s="556">
        <f t="shared" si="3"/>
        <v>0</v>
      </c>
    </row>
    <row r="70" spans="1:6" ht="12.75">
      <c r="A70" s="68">
        <v>8</v>
      </c>
      <c r="B70" s="69"/>
      <c r="C70" s="554"/>
      <c r="D70" s="554"/>
      <c r="E70" s="554"/>
      <c r="F70" s="556">
        <f t="shared" si="3"/>
        <v>0</v>
      </c>
    </row>
    <row r="71" spans="1:6" ht="12.75">
      <c r="A71" s="68">
        <v>9</v>
      </c>
      <c r="B71" s="69"/>
      <c r="C71" s="554"/>
      <c r="D71" s="554"/>
      <c r="E71" s="554"/>
      <c r="F71" s="556">
        <f t="shared" si="3"/>
        <v>0</v>
      </c>
    </row>
    <row r="72" spans="1:6" ht="12.75">
      <c r="A72" s="68">
        <v>10</v>
      </c>
      <c r="B72" s="69"/>
      <c r="C72" s="554"/>
      <c r="D72" s="554"/>
      <c r="E72" s="554"/>
      <c r="F72" s="556">
        <f t="shared" si="3"/>
        <v>0</v>
      </c>
    </row>
    <row r="73" spans="1:6" ht="12.75">
      <c r="A73" s="68">
        <v>11</v>
      </c>
      <c r="B73" s="69"/>
      <c r="C73" s="554"/>
      <c r="D73" s="554"/>
      <c r="E73" s="554"/>
      <c r="F73" s="556">
        <f t="shared" si="3"/>
        <v>0</v>
      </c>
    </row>
    <row r="74" spans="1:6" ht="12.75">
      <c r="A74" s="68">
        <v>12</v>
      </c>
      <c r="B74" s="69"/>
      <c r="C74" s="554"/>
      <c r="D74" s="554"/>
      <c r="E74" s="554"/>
      <c r="F74" s="556">
        <f t="shared" si="3"/>
        <v>0</v>
      </c>
    </row>
    <row r="75" spans="1:6" ht="12.75">
      <c r="A75" s="68">
        <v>13</v>
      </c>
      <c r="B75" s="69"/>
      <c r="C75" s="554"/>
      <c r="D75" s="554"/>
      <c r="E75" s="554"/>
      <c r="F75" s="556">
        <f t="shared" si="3"/>
        <v>0</v>
      </c>
    </row>
    <row r="76" spans="1:6" ht="12" customHeight="1">
      <c r="A76" s="68">
        <v>14</v>
      </c>
      <c r="B76" s="69"/>
      <c r="C76" s="554"/>
      <c r="D76" s="554"/>
      <c r="E76" s="554"/>
      <c r="F76" s="556">
        <f t="shared" si="3"/>
        <v>0</v>
      </c>
    </row>
    <row r="77" spans="1:6" ht="12.75">
      <c r="A77" s="68">
        <v>15</v>
      </c>
      <c r="B77" s="69"/>
      <c r="C77" s="554"/>
      <c r="D77" s="554"/>
      <c r="E77" s="554"/>
      <c r="F77" s="556">
        <f t="shared" si="3"/>
        <v>0</v>
      </c>
    </row>
    <row r="78" spans="1:16" ht="14.25" customHeight="1">
      <c r="A78" s="70" t="s">
        <v>831</v>
      </c>
      <c r="B78" s="71" t="s">
        <v>832</v>
      </c>
      <c r="C78" s="540">
        <f>SUM(C63:C77)</f>
        <v>0</v>
      </c>
      <c r="D78" s="540"/>
      <c r="E78" s="540">
        <f>SUM(E63:E77)</f>
        <v>0</v>
      </c>
      <c r="F78" s="555">
        <f>SUM(F63:F77)</f>
        <v>0</v>
      </c>
      <c r="G78" s="530"/>
      <c r="H78" s="530"/>
      <c r="I78" s="530"/>
      <c r="J78" s="530"/>
      <c r="K78" s="530"/>
      <c r="L78" s="530"/>
      <c r="M78" s="530"/>
      <c r="N78" s="530"/>
      <c r="O78" s="530"/>
      <c r="P78" s="530"/>
    </row>
    <row r="79" spans="1:16" ht="20.25" customHeight="1">
      <c r="A79" s="73" t="s">
        <v>833</v>
      </c>
      <c r="B79" s="71" t="s">
        <v>834</v>
      </c>
      <c r="C79" s="540">
        <f>C78+C61+C44+C27</f>
        <v>0</v>
      </c>
      <c r="D79" s="540"/>
      <c r="E79" s="540">
        <f>E78+E61+E44+E27</f>
        <v>0</v>
      </c>
      <c r="F79" s="555">
        <f>F78+F61+F44+F27</f>
        <v>0</v>
      </c>
      <c r="G79" s="530"/>
      <c r="H79" s="530"/>
      <c r="I79" s="530"/>
      <c r="J79" s="530"/>
      <c r="K79" s="530"/>
      <c r="L79" s="530"/>
      <c r="M79" s="530"/>
      <c r="N79" s="530"/>
      <c r="O79" s="530"/>
      <c r="P79" s="530"/>
    </row>
    <row r="80" spans="1:6" ht="15" customHeight="1">
      <c r="A80" s="66" t="s">
        <v>835</v>
      </c>
      <c r="B80" s="71"/>
      <c r="C80" s="540"/>
      <c r="D80" s="540"/>
      <c r="E80" s="540"/>
      <c r="F80" s="555"/>
    </row>
    <row r="81" spans="1:6" ht="14.25" customHeight="1">
      <c r="A81" s="68" t="s">
        <v>822</v>
      </c>
      <c r="B81" s="72"/>
      <c r="C81" s="540" t="s">
        <v>870</v>
      </c>
      <c r="D81" s="540"/>
      <c r="E81" s="540"/>
      <c r="F81" s="555"/>
    </row>
    <row r="82" spans="1:6" ht="12.75">
      <c r="A82" s="68" t="s">
        <v>823</v>
      </c>
      <c r="B82" s="72"/>
      <c r="C82" s="554"/>
      <c r="D82" s="554"/>
      <c r="E82" s="554"/>
      <c r="F82" s="556">
        <f>C82-E82</f>
        <v>0</v>
      </c>
    </row>
    <row r="83" spans="1:6" ht="12.75">
      <c r="A83" s="68" t="s">
        <v>824</v>
      </c>
      <c r="B83" s="72"/>
      <c r="C83" s="554"/>
      <c r="D83" s="554"/>
      <c r="E83" s="554"/>
      <c r="F83" s="556">
        <f aca="true" t="shared" si="4" ref="F83:F96">C83-E83</f>
        <v>0</v>
      </c>
    </row>
    <row r="84" spans="1:6" ht="12.75">
      <c r="A84" s="68" t="s">
        <v>544</v>
      </c>
      <c r="B84" s="72"/>
      <c r="C84" s="554"/>
      <c r="D84" s="554"/>
      <c r="E84" s="554"/>
      <c r="F84" s="556">
        <f t="shared" si="4"/>
        <v>0</v>
      </c>
    </row>
    <row r="85" spans="1:6" ht="12.75">
      <c r="A85" s="68" t="s">
        <v>547</v>
      </c>
      <c r="B85" s="72"/>
      <c r="C85" s="554"/>
      <c r="D85" s="554"/>
      <c r="E85" s="554"/>
      <c r="F85" s="556">
        <f t="shared" si="4"/>
        <v>0</v>
      </c>
    </row>
    <row r="86" spans="1:6" ht="12.75">
      <c r="A86" s="68">
        <v>5</v>
      </c>
      <c r="B86" s="69"/>
      <c r="C86" s="554"/>
      <c r="D86" s="554"/>
      <c r="E86" s="554"/>
      <c r="F86" s="556">
        <f t="shared" si="4"/>
        <v>0</v>
      </c>
    </row>
    <row r="87" spans="1:6" ht="12.75">
      <c r="A87" s="68">
        <v>6</v>
      </c>
      <c r="B87" s="69"/>
      <c r="C87" s="554"/>
      <c r="D87" s="554"/>
      <c r="E87" s="554"/>
      <c r="F87" s="556">
        <f t="shared" si="4"/>
        <v>0</v>
      </c>
    </row>
    <row r="88" spans="1:6" ht="12.75">
      <c r="A88" s="68">
        <v>7</v>
      </c>
      <c r="B88" s="69"/>
      <c r="C88" s="554"/>
      <c r="D88" s="554"/>
      <c r="E88" s="554"/>
      <c r="F88" s="556">
        <f t="shared" si="4"/>
        <v>0</v>
      </c>
    </row>
    <row r="89" spans="1:6" ht="12.75">
      <c r="A89" s="68">
        <v>8</v>
      </c>
      <c r="B89" s="69"/>
      <c r="C89" s="554"/>
      <c r="D89" s="554"/>
      <c r="E89" s="554"/>
      <c r="F89" s="556">
        <f t="shared" si="4"/>
        <v>0</v>
      </c>
    </row>
    <row r="90" spans="1:6" ht="12" customHeight="1">
      <c r="A90" s="68">
        <v>9</v>
      </c>
      <c r="B90" s="69"/>
      <c r="C90" s="554"/>
      <c r="D90" s="554"/>
      <c r="E90" s="554"/>
      <c r="F90" s="556">
        <f t="shared" si="4"/>
        <v>0</v>
      </c>
    </row>
    <row r="91" spans="1:6" ht="12.75">
      <c r="A91" s="68">
        <v>10</v>
      </c>
      <c r="B91" s="69"/>
      <c r="C91" s="554"/>
      <c r="D91" s="554"/>
      <c r="E91" s="554"/>
      <c r="F91" s="556">
        <f t="shared" si="4"/>
        <v>0</v>
      </c>
    </row>
    <row r="92" spans="1:6" ht="12.75">
      <c r="A92" s="68">
        <v>11</v>
      </c>
      <c r="B92" s="69"/>
      <c r="C92" s="554"/>
      <c r="D92" s="554"/>
      <c r="E92" s="554"/>
      <c r="F92" s="556">
        <f t="shared" si="4"/>
        <v>0</v>
      </c>
    </row>
    <row r="93" spans="1:6" ht="12.75">
      <c r="A93" s="68">
        <v>12</v>
      </c>
      <c r="B93" s="69"/>
      <c r="C93" s="554"/>
      <c r="D93" s="554"/>
      <c r="E93" s="554"/>
      <c r="F93" s="556">
        <f t="shared" si="4"/>
        <v>0</v>
      </c>
    </row>
    <row r="94" spans="1:6" ht="12.75">
      <c r="A94" s="68">
        <v>13</v>
      </c>
      <c r="B94" s="69"/>
      <c r="C94" s="554"/>
      <c r="D94" s="554"/>
      <c r="E94" s="554"/>
      <c r="F94" s="556">
        <f t="shared" si="4"/>
        <v>0</v>
      </c>
    </row>
    <row r="95" spans="1:6" ht="12" customHeight="1">
      <c r="A95" s="68">
        <v>14</v>
      </c>
      <c r="B95" s="69"/>
      <c r="C95" s="554"/>
      <c r="D95" s="554"/>
      <c r="E95" s="554"/>
      <c r="F95" s="556">
        <f t="shared" si="4"/>
        <v>0</v>
      </c>
    </row>
    <row r="96" spans="1:6" ht="12.75">
      <c r="A96" s="68">
        <v>15</v>
      </c>
      <c r="B96" s="69"/>
      <c r="C96" s="554"/>
      <c r="D96" s="554"/>
      <c r="E96" s="554"/>
      <c r="F96" s="556">
        <f t="shared" si="4"/>
        <v>0</v>
      </c>
    </row>
    <row r="97" spans="1:16" ht="15" customHeight="1">
      <c r="A97" s="70" t="s">
        <v>559</v>
      </c>
      <c r="B97" s="71" t="s">
        <v>836</v>
      </c>
      <c r="C97" s="540">
        <f>SUM(C82:C96)</f>
        <v>0</v>
      </c>
      <c r="D97" s="540"/>
      <c r="E97" s="540">
        <f>SUM(E82:E96)</f>
        <v>0</v>
      </c>
      <c r="F97" s="555">
        <f>SUM(F82:F96)</f>
        <v>0</v>
      </c>
      <c r="G97" s="530"/>
      <c r="H97" s="530"/>
      <c r="I97" s="530"/>
      <c r="J97" s="530"/>
      <c r="K97" s="530"/>
      <c r="L97" s="530"/>
      <c r="M97" s="530"/>
      <c r="N97" s="530"/>
      <c r="O97" s="530"/>
      <c r="P97" s="530"/>
    </row>
    <row r="98" spans="1:6" ht="15.75" customHeight="1">
      <c r="A98" s="68" t="s">
        <v>826</v>
      </c>
      <c r="B98" s="72"/>
      <c r="C98" s="540" t="s">
        <v>870</v>
      </c>
      <c r="D98" s="540"/>
      <c r="E98" s="540"/>
      <c r="F98" s="555"/>
    </row>
    <row r="99" spans="1:6" ht="12.75">
      <c r="A99" s="68" t="s">
        <v>538</v>
      </c>
      <c r="B99" s="72"/>
      <c r="C99" s="554"/>
      <c r="D99" s="554"/>
      <c r="E99" s="554"/>
      <c r="F99" s="556">
        <f>C99-E99</f>
        <v>0</v>
      </c>
    </row>
    <row r="100" spans="1:6" ht="12.75">
      <c r="A100" s="68" t="s">
        <v>541</v>
      </c>
      <c r="B100" s="72"/>
      <c r="C100" s="554"/>
      <c r="D100" s="554"/>
      <c r="E100" s="554"/>
      <c r="F100" s="556">
        <f aca="true" t="shared" si="5" ref="F100:F113">C100-E100</f>
        <v>0</v>
      </c>
    </row>
    <row r="101" spans="1:6" ht="12.75">
      <c r="A101" s="68" t="s">
        <v>544</v>
      </c>
      <c r="B101" s="72"/>
      <c r="C101" s="554"/>
      <c r="D101" s="554"/>
      <c r="E101" s="554"/>
      <c r="F101" s="556">
        <f t="shared" si="5"/>
        <v>0</v>
      </c>
    </row>
    <row r="102" spans="1:6" ht="12.75">
      <c r="A102" s="68" t="s">
        <v>547</v>
      </c>
      <c r="B102" s="72"/>
      <c r="C102" s="554"/>
      <c r="D102" s="554"/>
      <c r="E102" s="554"/>
      <c r="F102" s="556">
        <f t="shared" si="5"/>
        <v>0</v>
      </c>
    </row>
    <row r="103" spans="1:6" ht="12.75">
      <c r="A103" s="68">
        <v>5</v>
      </c>
      <c r="B103" s="69"/>
      <c r="C103" s="554"/>
      <c r="D103" s="554"/>
      <c r="E103" s="554"/>
      <c r="F103" s="556">
        <f t="shared" si="5"/>
        <v>0</v>
      </c>
    </row>
    <row r="104" spans="1:6" ht="12.75">
      <c r="A104" s="68">
        <v>6</v>
      </c>
      <c r="B104" s="69"/>
      <c r="C104" s="554"/>
      <c r="D104" s="554"/>
      <c r="E104" s="554"/>
      <c r="F104" s="556">
        <f t="shared" si="5"/>
        <v>0</v>
      </c>
    </row>
    <row r="105" spans="1:6" ht="12.75">
      <c r="A105" s="68">
        <v>7</v>
      </c>
      <c r="B105" s="69"/>
      <c r="C105" s="554"/>
      <c r="D105" s="554"/>
      <c r="E105" s="554"/>
      <c r="F105" s="556">
        <f t="shared" si="5"/>
        <v>0</v>
      </c>
    </row>
    <row r="106" spans="1:6" ht="12.75">
      <c r="A106" s="68">
        <v>8</v>
      </c>
      <c r="B106" s="69"/>
      <c r="C106" s="554"/>
      <c r="D106" s="554"/>
      <c r="E106" s="554"/>
      <c r="F106" s="556">
        <f t="shared" si="5"/>
        <v>0</v>
      </c>
    </row>
    <row r="107" spans="1:6" ht="12" customHeight="1">
      <c r="A107" s="68">
        <v>9</v>
      </c>
      <c r="B107" s="69"/>
      <c r="C107" s="554"/>
      <c r="D107" s="554"/>
      <c r="E107" s="554"/>
      <c r="F107" s="556">
        <f t="shared" si="5"/>
        <v>0</v>
      </c>
    </row>
    <row r="108" spans="1:6" ht="12.75">
      <c r="A108" s="68">
        <v>10</v>
      </c>
      <c r="B108" s="69"/>
      <c r="C108" s="554"/>
      <c r="D108" s="554"/>
      <c r="E108" s="554"/>
      <c r="F108" s="556">
        <f t="shared" si="5"/>
        <v>0</v>
      </c>
    </row>
    <row r="109" spans="1:6" ht="12.75">
      <c r="A109" s="68">
        <v>11</v>
      </c>
      <c r="B109" s="69"/>
      <c r="C109" s="554"/>
      <c r="D109" s="554"/>
      <c r="E109" s="554"/>
      <c r="F109" s="556">
        <f t="shared" si="5"/>
        <v>0</v>
      </c>
    </row>
    <row r="110" spans="1:6" ht="12.75">
      <c r="A110" s="68">
        <v>12</v>
      </c>
      <c r="B110" s="69"/>
      <c r="C110" s="554"/>
      <c r="D110" s="554"/>
      <c r="E110" s="554"/>
      <c r="F110" s="556">
        <f t="shared" si="5"/>
        <v>0</v>
      </c>
    </row>
    <row r="111" spans="1:6" ht="12.75">
      <c r="A111" s="68">
        <v>13</v>
      </c>
      <c r="B111" s="69"/>
      <c r="C111" s="554"/>
      <c r="D111" s="554"/>
      <c r="E111" s="554"/>
      <c r="F111" s="556">
        <f t="shared" si="5"/>
        <v>0</v>
      </c>
    </row>
    <row r="112" spans="1:6" ht="12" customHeight="1">
      <c r="A112" s="68">
        <v>14</v>
      </c>
      <c r="B112" s="69"/>
      <c r="C112" s="554"/>
      <c r="D112" s="554"/>
      <c r="E112" s="554"/>
      <c r="F112" s="556">
        <f t="shared" si="5"/>
        <v>0</v>
      </c>
    </row>
    <row r="113" spans="1:6" ht="12.75">
      <c r="A113" s="68">
        <v>15</v>
      </c>
      <c r="B113" s="69"/>
      <c r="C113" s="554"/>
      <c r="D113" s="554"/>
      <c r="E113" s="554"/>
      <c r="F113" s="556">
        <f t="shared" si="5"/>
        <v>0</v>
      </c>
    </row>
    <row r="114" spans="1:16" ht="11.25" customHeight="1">
      <c r="A114" s="70" t="s">
        <v>576</v>
      </c>
      <c r="B114" s="71" t="s">
        <v>837</v>
      </c>
      <c r="C114" s="540">
        <f>SUM(C99:C113)</f>
        <v>0</v>
      </c>
      <c r="D114" s="540"/>
      <c r="E114" s="540">
        <f>SUM(E99:E113)</f>
        <v>0</v>
      </c>
      <c r="F114" s="555">
        <f>SUM(F99:F113)</f>
        <v>0</v>
      </c>
      <c r="G114" s="530"/>
      <c r="H114" s="530"/>
      <c r="I114" s="530"/>
      <c r="J114" s="530"/>
      <c r="K114" s="530"/>
      <c r="L114" s="530"/>
      <c r="M114" s="530"/>
      <c r="N114" s="530"/>
      <c r="O114" s="530"/>
      <c r="P114" s="530"/>
    </row>
    <row r="115" spans="1:6" ht="15" customHeight="1">
      <c r="A115" s="68" t="s">
        <v>828</v>
      </c>
      <c r="B115" s="72"/>
      <c r="C115" s="540" t="s">
        <v>870</v>
      </c>
      <c r="D115" s="540"/>
      <c r="E115" s="540"/>
      <c r="F115" s="555"/>
    </row>
    <row r="116" spans="1:6" ht="12.75">
      <c r="A116" s="68" t="s">
        <v>538</v>
      </c>
      <c r="B116" s="72"/>
      <c r="C116" s="554"/>
      <c r="D116" s="554"/>
      <c r="E116" s="554"/>
      <c r="F116" s="556">
        <f>C116-E116</f>
        <v>0</v>
      </c>
    </row>
    <row r="117" spans="1:6" ht="12.75">
      <c r="A117" s="68" t="s">
        <v>541</v>
      </c>
      <c r="B117" s="72"/>
      <c r="C117" s="554"/>
      <c r="D117" s="554"/>
      <c r="E117" s="554"/>
      <c r="F117" s="556">
        <f aca="true" t="shared" si="6" ref="F117:F130">C117-E117</f>
        <v>0</v>
      </c>
    </row>
    <row r="118" spans="1:6" ht="12.75">
      <c r="A118" s="68" t="s">
        <v>544</v>
      </c>
      <c r="B118" s="72"/>
      <c r="C118" s="554"/>
      <c r="D118" s="554"/>
      <c r="E118" s="554"/>
      <c r="F118" s="556">
        <f t="shared" si="6"/>
        <v>0</v>
      </c>
    </row>
    <row r="119" spans="1:6" ht="12.75">
      <c r="A119" s="68" t="s">
        <v>547</v>
      </c>
      <c r="B119" s="72"/>
      <c r="C119" s="554"/>
      <c r="D119" s="554"/>
      <c r="E119" s="554"/>
      <c r="F119" s="556">
        <f t="shared" si="6"/>
        <v>0</v>
      </c>
    </row>
    <row r="120" spans="1:6" ht="12.75">
      <c r="A120" s="68">
        <v>5</v>
      </c>
      <c r="B120" s="69"/>
      <c r="C120" s="554"/>
      <c r="D120" s="554"/>
      <c r="E120" s="554"/>
      <c r="F120" s="556">
        <f t="shared" si="6"/>
        <v>0</v>
      </c>
    </row>
    <row r="121" spans="1:6" ht="12.75">
      <c r="A121" s="68">
        <v>6</v>
      </c>
      <c r="B121" s="69"/>
      <c r="C121" s="554"/>
      <c r="D121" s="554"/>
      <c r="E121" s="554"/>
      <c r="F121" s="556">
        <f t="shared" si="6"/>
        <v>0</v>
      </c>
    </row>
    <row r="122" spans="1:6" ht="12.75">
      <c r="A122" s="68">
        <v>7</v>
      </c>
      <c r="B122" s="69"/>
      <c r="C122" s="554"/>
      <c r="D122" s="554"/>
      <c r="E122" s="554"/>
      <c r="F122" s="556">
        <f t="shared" si="6"/>
        <v>0</v>
      </c>
    </row>
    <row r="123" spans="1:6" ht="12.75">
      <c r="A123" s="68">
        <v>8</v>
      </c>
      <c r="B123" s="69"/>
      <c r="C123" s="554"/>
      <c r="D123" s="554"/>
      <c r="E123" s="554"/>
      <c r="F123" s="556">
        <f t="shared" si="6"/>
        <v>0</v>
      </c>
    </row>
    <row r="124" spans="1:6" ht="12" customHeight="1">
      <c r="A124" s="68">
        <v>9</v>
      </c>
      <c r="B124" s="69"/>
      <c r="C124" s="554"/>
      <c r="D124" s="554"/>
      <c r="E124" s="554"/>
      <c r="F124" s="556">
        <f t="shared" si="6"/>
        <v>0</v>
      </c>
    </row>
    <row r="125" spans="1:6" ht="12.75">
      <c r="A125" s="68">
        <v>10</v>
      </c>
      <c r="B125" s="69"/>
      <c r="C125" s="554"/>
      <c r="D125" s="554"/>
      <c r="E125" s="554"/>
      <c r="F125" s="556">
        <f t="shared" si="6"/>
        <v>0</v>
      </c>
    </row>
    <row r="126" spans="1:6" ht="12.75">
      <c r="A126" s="68">
        <v>11</v>
      </c>
      <c r="B126" s="69"/>
      <c r="C126" s="554"/>
      <c r="D126" s="554"/>
      <c r="E126" s="554"/>
      <c r="F126" s="556">
        <f t="shared" si="6"/>
        <v>0</v>
      </c>
    </row>
    <row r="127" spans="1:6" ht="12.75">
      <c r="A127" s="68">
        <v>12</v>
      </c>
      <c r="B127" s="69"/>
      <c r="C127" s="554"/>
      <c r="D127" s="554"/>
      <c r="E127" s="554"/>
      <c r="F127" s="556">
        <f t="shared" si="6"/>
        <v>0</v>
      </c>
    </row>
    <row r="128" spans="1:6" ht="12.75">
      <c r="A128" s="68">
        <v>13</v>
      </c>
      <c r="B128" s="69"/>
      <c r="C128" s="554"/>
      <c r="D128" s="554"/>
      <c r="E128" s="554"/>
      <c r="F128" s="556">
        <f t="shared" si="6"/>
        <v>0</v>
      </c>
    </row>
    <row r="129" spans="1:6" ht="12" customHeight="1">
      <c r="A129" s="68">
        <v>14</v>
      </c>
      <c r="B129" s="69"/>
      <c r="C129" s="554"/>
      <c r="D129" s="554"/>
      <c r="E129" s="554"/>
      <c r="F129" s="556">
        <f t="shared" si="6"/>
        <v>0</v>
      </c>
    </row>
    <row r="130" spans="1:6" ht="12.75">
      <c r="A130" s="68">
        <v>15</v>
      </c>
      <c r="B130" s="69"/>
      <c r="C130" s="554"/>
      <c r="D130" s="554"/>
      <c r="E130" s="554"/>
      <c r="F130" s="556">
        <f t="shared" si="6"/>
        <v>0</v>
      </c>
    </row>
    <row r="131" spans="1:16" ht="15.75" customHeight="1">
      <c r="A131" s="70" t="s">
        <v>595</v>
      </c>
      <c r="B131" s="71" t="s">
        <v>838</v>
      </c>
      <c r="C131" s="540">
        <f>SUM(C116:C130)</f>
        <v>0</v>
      </c>
      <c r="D131" s="540"/>
      <c r="E131" s="540">
        <f>SUM(E116:E130)</f>
        <v>0</v>
      </c>
      <c r="F131" s="555">
        <f>SUM(F116:F130)</f>
        <v>0</v>
      </c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</row>
    <row r="132" spans="1:6" ht="12.75" customHeight="1">
      <c r="A132" s="68" t="s">
        <v>830</v>
      </c>
      <c r="B132" s="72"/>
      <c r="C132" s="540" t="s">
        <v>870</v>
      </c>
      <c r="D132" s="540"/>
      <c r="E132" s="540"/>
      <c r="F132" s="555"/>
    </row>
    <row r="133" spans="1:6" ht="12.75">
      <c r="A133" s="68" t="s">
        <v>538</v>
      </c>
      <c r="B133" s="72"/>
      <c r="C133" s="554"/>
      <c r="D133" s="554"/>
      <c r="E133" s="554"/>
      <c r="F133" s="556">
        <f>C133-E133</f>
        <v>0</v>
      </c>
    </row>
    <row r="134" spans="1:6" ht="12.75">
      <c r="A134" s="68" t="s">
        <v>541</v>
      </c>
      <c r="B134" s="72"/>
      <c r="C134" s="554"/>
      <c r="D134" s="554"/>
      <c r="E134" s="554"/>
      <c r="F134" s="556">
        <f aca="true" t="shared" si="7" ref="F134:F147">C134-E134</f>
        <v>0</v>
      </c>
    </row>
    <row r="135" spans="1:6" ht="12.75">
      <c r="A135" s="68" t="s">
        <v>544</v>
      </c>
      <c r="B135" s="72"/>
      <c r="C135" s="554"/>
      <c r="D135" s="554"/>
      <c r="E135" s="554"/>
      <c r="F135" s="556">
        <f t="shared" si="7"/>
        <v>0</v>
      </c>
    </row>
    <row r="136" spans="1:6" ht="12.75">
      <c r="A136" s="68" t="s">
        <v>547</v>
      </c>
      <c r="B136" s="72"/>
      <c r="C136" s="554"/>
      <c r="D136" s="554"/>
      <c r="E136" s="554"/>
      <c r="F136" s="556">
        <f t="shared" si="7"/>
        <v>0</v>
      </c>
    </row>
    <row r="137" spans="1:6" ht="12.75">
      <c r="A137" s="68">
        <v>5</v>
      </c>
      <c r="B137" s="69"/>
      <c r="C137" s="554"/>
      <c r="D137" s="554"/>
      <c r="E137" s="554"/>
      <c r="F137" s="556">
        <f t="shared" si="7"/>
        <v>0</v>
      </c>
    </row>
    <row r="138" spans="1:6" ht="12.75">
      <c r="A138" s="68">
        <v>6</v>
      </c>
      <c r="B138" s="69"/>
      <c r="C138" s="554"/>
      <c r="D138" s="554"/>
      <c r="E138" s="554"/>
      <c r="F138" s="556">
        <f t="shared" si="7"/>
        <v>0</v>
      </c>
    </row>
    <row r="139" spans="1:6" ht="12.75">
      <c r="A139" s="68">
        <v>7</v>
      </c>
      <c r="B139" s="69"/>
      <c r="C139" s="554"/>
      <c r="D139" s="554"/>
      <c r="E139" s="554"/>
      <c r="F139" s="556">
        <f t="shared" si="7"/>
        <v>0</v>
      </c>
    </row>
    <row r="140" spans="1:6" ht="12.75">
      <c r="A140" s="68">
        <v>8</v>
      </c>
      <c r="B140" s="69"/>
      <c r="C140" s="554"/>
      <c r="D140" s="554"/>
      <c r="E140" s="554"/>
      <c r="F140" s="556">
        <f t="shared" si="7"/>
        <v>0</v>
      </c>
    </row>
    <row r="141" spans="1:6" ht="12" customHeight="1">
      <c r="A141" s="68">
        <v>9</v>
      </c>
      <c r="B141" s="69"/>
      <c r="C141" s="554"/>
      <c r="D141" s="554"/>
      <c r="E141" s="554"/>
      <c r="F141" s="556">
        <f t="shared" si="7"/>
        <v>0</v>
      </c>
    </row>
    <row r="142" spans="1:6" ht="12.75">
      <c r="A142" s="68">
        <v>10</v>
      </c>
      <c r="B142" s="69"/>
      <c r="C142" s="554"/>
      <c r="D142" s="554"/>
      <c r="E142" s="554"/>
      <c r="F142" s="556">
        <f t="shared" si="7"/>
        <v>0</v>
      </c>
    </row>
    <row r="143" spans="1:6" ht="12.75">
      <c r="A143" s="68">
        <v>11</v>
      </c>
      <c r="B143" s="69"/>
      <c r="C143" s="554"/>
      <c r="D143" s="554"/>
      <c r="E143" s="554"/>
      <c r="F143" s="556">
        <f t="shared" si="7"/>
        <v>0</v>
      </c>
    </row>
    <row r="144" spans="1:6" ht="12.75">
      <c r="A144" s="68">
        <v>12</v>
      </c>
      <c r="B144" s="69"/>
      <c r="C144" s="554"/>
      <c r="D144" s="554"/>
      <c r="E144" s="554"/>
      <c r="F144" s="556">
        <f t="shared" si="7"/>
        <v>0</v>
      </c>
    </row>
    <row r="145" spans="1:6" ht="12.75">
      <c r="A145" s="68">
        <v>13</v>
      </c>
      <c r="B145" s="69"/>
      <c r="C145" s="554"/>
      <c r="D145" s="554"/>
      <c r="E145" s="554"/>
      <c r="F145" s="556">
        <f t="shared" si="7"/>
        <v>0</v>
      </c>
    </row>
    <row r="146" spans="1:6" ht="12" customHeight="1">
      <c r="A146" s="68">
        <v>14</v>
      </c>
      <c r="B146" s="69"/>
      <c r="C146" s="554"/>
      <c r="D146" s="554"/>
      <c r="E146" s="554"/>
      <c r="F146" s="556">
        <f t="shared" si="7"/>
        <v>0</v>
      </c>
    </row>
    <row r="147" spans="1:6" ht="12.75">
      <c r="A147" s="68">
        <v>15</v>
      </c>
      <c r="B147" s="69"/>
      <c r="C147" s="554"/>
      <c r="D147" s="554"/>
      <c r="E147" s="554"/>
      <c r="F147" s="556">
        <f t="shared" si="7"/>
        <v>0</v>
      </c>
    </row>
    <row r="148" spans="1:16" ht="17.25" customHeight="1">
      <c r="A148" s="70" t="s">
        <v>831</v>
      </c>
      <c r="B148" s="71" t="s">
        <v>839</v>
      </c>
      <c r="C148" s="540">
        <f>SUM(C133:C147)</f>
        <v>0</v>
      </c>
      <c r="D148" s="540"/>
      <c r="E148" s="540">
        <f>SUM(E133:E147)</f>
        <v>0</v>
      </c>
      <c r="F148" s="555">
        <f>SUM(F133:F147)</f>
        <v>0</v>
      </c>
      <c r="G148" s="530"/>
      <c r="H148" s="530"/>
      <c r="I148" s="530"/>
      <c r="J148" s="530"/>
      <c r="K148" s="530"/>
      <c r="L148" s="530"/>
      <c r="M148" s="530"/>
      <c r="N148" s="530"/>
      <c r="O148" s="530"/>
      <c r="P148" s="530"/>
    </row>
    <row r="149" spans="1:16" ht="19.5" customHeight="1">
      <c r="A149" s="73" t="s">
        <v>840</v>
      </c>
      <c r="B149" s="71" t="s">
        <v>841</v>
      </c>
      <c r="C149" s="540">
        <f>C148+C131+C114+C97</f>
        <v>0</v>
      </c>
      <c r="D149" s="540"/>
      <c r="E149" s="540">
        <f>E148+E131+E114+E97</f>
        <v>0</v>
      </c>
      <c r="F149" s="555">
        <f>F148+F131+F114+F97</f>
        <v>0</v>
      </c>
      <c r="G149" s="530"/>
      <c r="H149" s="530"/>
      <c r="I149" s="530"/>
      <c r="J149" s="530"/>
      <c r="K149" s="530"/>
      <c r="L149" s="530"/>
      <c r="M149" s="530"/>
      <c r="N149" s="530"/>
      <c r="O149" s="530"/>
      <c r="P149" s="530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6" t="s">
        <v>875</v>
      </c>
      <c r="B151" s="567"/>
      <c r="C151" s="625" t="s">
        <v>868</v>
      </c>
      <c r="D151" s="625"/>
      <c r="E151" s="625"/>
      <c r="F151" s="625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5" t="s">
        <v>867</v>
      </c>
      <c r="D153" s="625"/>
      <c r="E153" s="625"/>
      <c r="F153" s="625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</cp:lastModifiedBy>
  <cp:lastPrinted>2008-01-24T13:40:27Z</cp:lastPrinted>
  <dcterms:created xsi:type="dcterms:W3CDTF">2000-06-29T12:02:40Z</dcterms:created>
  <dcterms:modified xsi:type="dcterms:W3CDTF">2008-10-29T08:56:33Z</dcterms:modified>
  <cp:category/>
  <cp:version/>
  <cp:contentType/>
  <cp:contentStatus/>
</cp:coreProperties>
</file>