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'ОФС'!$A$1:$C$83</definedName>
  </definedNames>
  <calcPr fullCalcOnLoad="1"/>
</workbook>
</file>

<file path=xl/sharedStrings.xml><?xml version="1.0" encoding="utf-8"?>
<sst xmlns="http://schemas.openxmlformats.org/spreadsheetml/2006/main" count="205" uniqueCount="178">
  <si>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</si>
  <si>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</si>
  <si>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</si>
  <si>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</si>
  <si>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</si>
  <si>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</si>
  <si>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</si>
  <si>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</si>
  <si>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</si>
  <si>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</si>
  <si>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</si>
  <si>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</si>
  <si>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</si>
  <si>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</si>
  <si>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</si>
  <si>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</si>
  <si>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</si>
  <si>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</si>
  <si>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</si>
  <si>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</si>
  <si>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</si>
  <si>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</si>
  <si>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</si>
  <si>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</si>
  <si>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</si>
  <si>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</si>
  <si>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</si>
  <si>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</si>
  <si>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</si>
  <si>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</si>
  <si>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</si>
  <si>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</si>
  <si>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</si>
  <si>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</si>
  <si>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</si>
  <si>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</si>
  <si>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</si>
  <si>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</si>
  <si>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</si>
  <si>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</si>
  <si>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</si>
  <si>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</si>
  <si>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</si>
  <si>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</si>
  <si>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</si>
  <si>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</si>
  <si>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</si>
  <si>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</si>
  <si>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</si>
  <si>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</si>
  <si>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</si>
  <si>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</si>
  <si>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</si>
  <si>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</si>
  <si>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</si>
  <si>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</si>
  <si>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</si>
  <si>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</si>
  <si>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</si>
  <si>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</si>
  <si>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</si>
  <si>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</si>
  <si>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</si>
  <si>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</si>
  <si>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</si>
  <si>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</si>
  <si>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</si>
  <si>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</si>
  <si>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</si>
  <si>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</si>
  <si>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</si>
  <si>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</si>
  <si>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</si>
  <si>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</si>
  <si>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</si>
  <si>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</si>
  <si>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</si>
  <si>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</si>
  <si>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</si>
  <si>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</si>
  <si>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</si>
  <si>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</si>
  <si>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</si>
  <si>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</si>
  <si>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</si>
  <si>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</si>
  <si>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</si>
  <si>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</si>
  <si>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</si>
  <si>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</si>
  <si>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</si>
  <si>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</si>
  <si>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</si>
  <si>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</si>
  <si>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</si>
  <si>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</si>
  <si>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</si>
  <si>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</si>
  <si>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</si>
  <si>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</si>
  <si>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</si>
  <si>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</si>
  <si>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</si>
  <si>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</si>
  <si>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</si>
  <si>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</si>
  <si>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</si>
  <si>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</si>
  <si>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</si>
  <si>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</si>
  <si>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</si>
  <si>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</si>
  <si>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</si>
  <si>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</si>
  <si>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</si>
  <si>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</si>
  <si>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</si>
  <si>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</si>
  <si>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</si>
  <si>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</si>
  <si>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</si>
  <si>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</si>
  <si>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</si>
  <si>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</si>
  <si>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</si>
  <si>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</si>
  <si>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</si>
  <si>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</si>
  <si>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</si>
  <si>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</si>
  <si>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</si>
  <si>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</si>
  <si>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</si>
  <si>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</si>
  <si>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</si>
  <si>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</si>
  <si>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</si>
  <si>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</si>
  <si>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</si>
  <si>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</si>
  <si>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</si>
  <si>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</si>
  <si>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</si>
  <si>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</si>
  <si>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</si>
  <si>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</si>
  <si>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</si>
  <si>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</si>
  <si>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</si>
  <si>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</si>
  <si>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</si>
  <si>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</si>
  <si>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</si>
  <si>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</si>
  <si>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</si>
  <si>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</si>
  <si>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</si>
  <si>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</si>
  <si>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</si>
  <si>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</si>
  <si>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</si>
  <si>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</si>
  <si>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Други разпределения на печалбата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</si>
  <si>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</si>
  <si>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</si>
  <si>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</si>
  <si>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</si>
  <si>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</si>
  <si>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Други постъпления /плащания от инвестиционна дейност</t>
  </si>
  <si>
    <t>Плащания/постъпления свързани с финансови активи,държани с цел търговия</t>
  </si>
  <si>
    <t>Постъпления от емитиране на ценни книжа</t>
  </si>
  <si>
    <t>към 31.12.2012 г.</t>
  </si>
  <si>
    <t>Други материални запаси</t>
  </si>
  <si>
    <t>Резерви</t>
  </si>
  <si>
    <t>Дата на съставяне: 28.02.2013 г.</t>
  </si>
  <si>
    <t>Покупка на инвестиции</t>
  </si>
  <si>
    <t>към  31.12.2012 г.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</si>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</sst>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>
      <alignment/>
      <protection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3" fontId="7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33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0" fontId="7" fillId="0" borderId="17" xfId="62" applyFont="1" applyBorder="1" applyAlignment="1" applyProtection="1">
      <alignment vertical="top" wrapText="1"/>
      <protection/>
    </xf>
    <xf numFmtId="185" fontId="12" fillId="0" borderId="27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  <xf numFmtId="3" fontId="7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200" t="s">
        <v>40</v>
      </c>
      <c r="B1" s="200"/>
      <c r="C1" s="200"/>
      <c r="D1" s="166"/>
      <c r="E1" s="166"/>
      <c r="F1" s="166"/>
      <c r="G1" s="166"/>
    </row>
    <row r="2" spans="1:4" ht="15.75">
      <c r="A2" s="199" t="s">
        <v>133</v>
      </c>
      <c r="B2" s="199"/>
      <c r="C2" s="199"/>
      <c r="D2" s="199"/>
    </row>
    <row r="3" spans="1:3" ht="15">
      <c r="A3" s="195" t="s">
        <v>171</v>
      </c>
      <c r="B3" s="195"/>
      <c r="C3" s="195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41274</v>
      </c>
      <c r="C5" s="20">
        <v>40908</v>
      </c>
    </row>
    <row r="6" spans="1:3" s="44" customFormat="1" ht="15.75">
      <c r="A6" s="196" t="s">
        <v>106</v>
      </c>
      <c r="B6" s="197"/>
      <c r="C6" s="198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97</v>
      </c>
      <c r="B8" s="22">
        <v>4290</v>
      </c>
      <c r="C8" s="22">
        <v>4269</v>
      </c>
    </row>
    <row r="9" spans="1:3" s="15" customFormat="1" ht="15">
      <c r="A9" s="41" t="s">
        <v>98</v>
      </c>
      <c r="B9" s="22">
        <v>24493</v>
      </c>
      <c r="C9" s="22">
        <v>22039</v>
      </c>
    </row>
    <row r="10" spans="1:3" s="15" customFormat="1" ht="15">
      <c r="A10" s="41" t="s">
        <v>99</v>
      </c>
      <c r="B10" s="22">
        <v>21797</v>
      </c>
      <c r="C10" s="22">
        <v>25128</v>
      </c>
    </row>
    <row r="11" spans="1:3" s="15" customFormat="1" ht="15">
      <c r="A11" s="41" t="s">
        <v>100</v>
      </c>
      <c r="B11" s="22">
        <v>6772</v>
      </c>
      <c r="C11" s="22">
        <v>5788</v>
      </c>
    </row>
    <row r="12" spans="1:3" s="15" customFormat="1" ht="15">
      <c r="A12" s="41" t="s">
        <v>101</v>
      </c>
      <c r="B12" s="22">
        <v>1173</v>
      </c>
      <c r="C12" s="22">
        <v>1293</v>
      </c>
    </row>
    <row r="13" spans="1:3" s="15" customFormat="1" ht="15">
      <c r="A13" s="41" t="s">
        <v>102</v>
      </c>
      <c r="B13" s="22">
        <v>500</v>
      </c>
      <c r="C13" s="22">
        <v>581</v>
      </c>
    </row>
    <row r="14" spans="1:3" s="15" customFormat="1" ht="15">
      <c r="A14" s="41" t="s">
        <v>103</v>
      </c>
      <c r="B14" s="22">
        <v>8328</v>
      </c>
      <c r="C14" s="22">
        <v>6871</v>
      </c>
    </row>
    <row r="15" spans="1:3" s="15" customFormat="1" ht="15">
      <c r="A15" s="41" t="s">
        <v>104</v>
      </c>
      <c r="B15" s="22">
        <v>93</v>
      </c>
      <c r="C15" s="22">
        <v>68</v>
      </c>
    </row>
    <row r="16" spans="1:3" s="15" customFormat="1" ht="15">
      <c r="A16" s="41" t="s">
        <v>52</v>
      </c>
      <c r="B16" s="22">
        <v>841</v>
      </c>
      <c r="C16" s="22">
        <v>170</v>
      </c>
    </row>
    <row r="17" spans="1:3" s="15" customFormat="1" ht="15">
      <c r="A17" s="41" t="s">
        <v>135</v>
      </c>
      <c r="B17" s="22">
        <v>420</v>
      </c>
      <c r="C17" s="22">
        <v>324</v>
      </c>
    </row>
    <row r="18" spans="1:3" s="15" customFormat="1" ht="15">
      <c r="A18" s="41" t="s">
        <v>140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7010</v>
      </c>
      <c r="C19" s="22">
        <v>7010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120</v>
      </c>
      <c r="B21" s="67">
        <v>680</v>
      </c>
      <c r="C21" s="67">
        <v>680</v>
      </c>
    </row>
    <row r="22" spans="1:3" s="15" customFormat="1" ht="15">
      <c r="A22" s="60" t="s">
        <v>139</v>
      </c>
      <c r="B22" s="67">
        <v>97</v>
      </c>
      <c r="C22" s="67">
        <v>97</v>
      </c>
    </row>
    <row r="23" spans="1:3" s="15" customFormat="1" ht="15">
      <c r="A23" s="66" t="s">
        <v>136</v>
      </c>
      <c r="B23" s="67">
        <v>46</v>
      </c>
      <c r="C23" s="67">
        <v>51</v>
      </c>
    </row>
    <row r="24" spans="1:3" s="15" customFormat="1" ht="16.5" thickBot="1">
      <c r="A24" s="141" t="s">
        <v>108</v>
      </c>
      <c r="B24" s="70">
        <f>SUM(B8:B23)</f>
        <v>77310</v>
      </c>
      <c r="C24" s="70">
        <f>SUM(C8:C23)</f>
        <v>75139</v>
      </c>
    </row>
    <row r="25" spans="1:3" s="15" customFormat="1" ht="6" customHeight="1">
      <c r="A25" s="23"/>
      <c r="B25" s="24"/>
      <c r="C25" s="24"/>
    </row>
    <row r="26" spans="1:3" s="15" customFormat="1" ht="15.75">
      <c r="A26" s="201" t="s">
        <v>107</v>
      </c>
      <c r="B26" s="202"/>
      <c r="C26" s="203"/>
    </row>
    <row r="27" spans="1:3" s="15" customFormat="1" ht="15">
      <c r="A27" s="60" t="s">
        <v>53</v>
      </c>
      <c r="B27" s="22">
        <v>15725</v>
      </c>
      <c r="C27" s="22">
        <v>17921</v>
      </c>
    </row>
    <row r="28" spans="1:3" s="15" customFormat="1" ht="15">
      <c r="A28" s="60" t="s">
        <v>54</v>
      </c>
      <c r="B28" s="22">
        <v>4906</v>
      </c>
      <c r="C28" s="22">
        <v>4620</v>
      </c>
    </row>
    <row r="29" spans="1:3" s="15" customFormat="1" ht="15">
      <c r="A29" s="60" t="s">
        <v>55</v>
      </c>
      <c r="B29" s="22">
        <v>198</v>
      </c>
      <c r="C29" s="22">
        <v>138</v>
      </c>
    </row>
    <row r="30" spans="1:3" s="15" customFormat="1" ht="15">
      <c r="A30" s="60" t="s">
        <v>56</v>
      </c>
      <c r="B30" s="22">
        <v>11482</v>
      </c>
      <c r="C30" s="22">
        <v>10174</v>
      </c>
    </row>
    <row r="31" spans="1:3" s="15" customFormat="1" ht="15">
      <c r="A31" s="60" t="s">
        <v>172</v>
      </c>
      <c r="B31" s="22">
        <v>24</v>
      </c>
      <c r="C31" s="22"/>
    </row>
    <row r="32" spans="1:3" s="15" customFormat="1" ht="15">
      <c r="A32" s="60" t="s">
        <v>57</v>
      </c>
      <c r="B32" s="22">
        <v>23120</v>
      </c>
      <c r="C32" s="22">
        <v>23587</v>
      </c>
    </row>
    <row r="33" spans="1:3" s="15" customFormat="1" ht="15">
      <c r="A33" s="60" t="s">
        <v>58</v>
      </c>
      <c r="B33" s="22">
        <v>2547</v>
      </c>
      <c r="C33" s="22">
        <v>1644</v>
      </c>
    </row>
    <row r="34" spans="1:3" s="15" customFormat="1" ht="15">
      <c r="A34" s="60" t="s">
        <v>117</v>
      </c>
      <c r="B34" s="22">
        <v>1797</v>
      </c>
      <c r="C34" s="22">
        <v>1750</v>
      </c>
    </row>
    <row r="35" spans="1:3" s="15" customFormat="1" ht="15">
      <c r="A35" s="60" t="s">
        <v>59</v>
      </c>
      <c r="B35" s="22">
        <v>31</v>
      </c>
      <c r="C35" s="22">
        <v>107</v>
      </c>
    </row>
    <row r="36" spans="1:3" s="15" customFormat="1" ht="15">
      <c r="A36" s="60" t="s">
        <v>14</v>
      </c>
      <c r="B36" s="22">
        <v>2719</v>
      </c>
      <c r="C36" s="22">
        <v>2874</v>
      </c>
    </row>
    <row r="37" spans="1:3" s="15" customFormat="1" ht="15">
      <c r="A37" s="60" t="s">
        <v>60</v>
      </c>
      <c r="B37" s="22">
        <v>2868</v>
      </c>
      <c r="C37" s="22">
        <v>2399</v>
      </c>
    </row>
    <row r="38" spans="1:3" s="15" customFormat="1" ht="15">
      <c r="A38" s="21" t="s">
        <v>125</v>
      </c>
      <c r="B38" s="22">
        <v>2084</v>
      </c>
      <c r="C38" s="22">
        <v>310</v>
      </c>
    </row>
    <row r="39" spans="1:3" s="15" customFormat="1" ht="15">
      <c r="A39" s="60" t="s">
        <v>15</v>
      </c>
      <c r="B39" s="22">
        <v>23075</v>
      </c>
      <c r="C39" s="22">
        <v>22520</v>
      </c>
    </row>
    <row r="40" spans="1:3" s="15" customFormat="1" ht="15">
      <c r="A40" s="21" t="s">
        <v>16</v>
      </c>
      <c r="B40" s="22">
        <v>336</v>
      </c>
      <c r="C40" s="22">
        <v>367</v>
      </c>
    </row>
    <row r="41" spans="1:3" s="15" customFormat="1" ht="16.5" thickBot="1">
      <c r="A41" s="141" t="s">
        <v>109</v>
      </c>
      <c r="B41" s="70">
        <f>SUM(B27:B40)</f>
        <v>90912</v>
      </c>
      <c r="C41" s="70">
        <f>SUM(C27:C40)</f>
        <v>88411</v>
      </c>
    </row>
    <row r="42" spans="1:3" s="15" customFormat="1" ht="16.5" thickBot="1">
      <c r="A42" s="124" t="s">
        <v>105</v>
      </c>
      <c r="B42" s="64">
        <f>B24+B41</f>
        <v>168222</v>
      </c>
      <c r="C42" s="27">
        <f>C24+C41</f>
        <v>163550</v>
      </c>
    </row>
    <row r="43" spans="1:3" s="15" customFormat="1" ht="9" customHeight="1" thickTop="1">
      <c r="A43" s="26"/>
      <c r="B43" s="26"/>
      <c r="C43" s="26"/>
    </row>
    <row r="44" spans="1:3" s="15" customFormat="1" ht="15.75">
      <c r="A44" s="192" t="s">
        <v>38</v>
      </c>
      <c r="B44" s="193"/>
      <c r="C44" s="194"/>
    </row>
    <row r="45" spans="1:3" s="15" customFormat="1" ht="15">
      <c r="A45" s="60" t="s">
        <v>17</v>
      </c>
      <c r="B45" s="22">
        <v>20729</v>
      </c>
      <c r="C45" s="22">
        <v>20729</v>
      </c>
    </row>
    <row r="46" spans="1:3" s="15" customFormat="1" ht="15">
      <c r="A46" s="60" t="s">
        <v>173</v>
      </c>
      <c r="B46" s="22">
        <v>9734</v>
      </c>
      <c r="C46" s="22">
        <v>6374</v>
      </c>
    </row>
    <row r="47" spans="1:3" s="15" customFormat="1" ht="15">
      <c r="A47" s="60" t="s">
        <v>18</v>
      </c>
      <c r="B47" s="22">
        <v>34260</v>
      </c>
      <c r="C47" s="22">
        <v>28896</v>
      </c>
    </row>
    <row r="48" spans="1:3" s="15" customFormat="1" ht="15">
      <c r="A48" s="60" t="s">
        <v>19</v>
      </c>
      <c r="B48" s="22">
        <v>5411</v>
      </c>
      <c r="C48" s="22">
        <v>9151</v>
      </c>
    </row>
    <row r="49" spans="1:3" s="15" customFormat="1" ht="16.5" thickBot="1">
      <c r="A49" s="125" t="s">
        <v>20</v>
      </c>
      <c r="B49" s="25">
        <f>SUM(B45:B48)</f>
        <v>70134</v>
      </c>
      <c r="C49" s="25">
        <f>SUM(C45:C48)</f>
        <v>65150</v>
      </c>
    </row>
    <row r="50" spans="1:3" s="15" customFormat="1" ht="9" customHeight="1" thickTop="1">
      <c r="A50" s="28"/>
      <c r="B50" s="24"/>
      <c r="C50" s="24"/>
    </row>
    <row r="51" spans="1:3" s="15" customFormat="1" ht="16.5" thickBot="1">
      <c r="A51" s="131" t="s">
        <v>61</v>
      </c>
      <c r="B51" s="25">
        <v>70448</v>
      </c>
      <c r="C51" s="25">
        <v>65635</v>
      </c>
    </row>
    <row r="52" spans="1:3" s="15" customFormat="1" ht="9.75" customHeight="1" thickTop="1">
      <c r="A52" s="130"/>
      <c r="B52" s="24"/>
      <c r="C52" s="24"/>
    </row>
    <row r="53" spans="1:3" s="15" customFormat="1" ht="15.75">
      <c r="A53" s="189" t="s">
        <v>111</v>
      </c>
      <c r="B53" s="190"/>
      <c r="C53" s="191"/>
    </row>
    <row r="54" spans="1:3" s="15" customFormat="1" ht="15.75">
      <c r="A54" s="132" t="s">
        <v>39</v>
      </c>
      <c r="B54" s="133"/>
      <c r="C54" s="134"/>
    </row>
    <row r="55" spans="1:3" s="15" customFormat="1" ht="15">
      <c r="A55" s="21" t="s">
        <v>63</v>
      </c>
      <c r="B55" s="22">
        <v>1464</v>
      </c>
      <c r="C55" s="22">
        <v>1553</v>
      </c>
    </row>
    <row r="56" spans="1:3" s="15" customFormat="1" ht="15">
      <c r="A56" s="21" t="s">
        <v>62</v>
      </c>
      <c r="B56" s="22">
        <v>540</v>
      </c>
      <c r="C56" s="22">
        <v>656</v>
      </c>
    </row>
    <row r="57" spans="1:3" s="15" customFormat="1" ht="15">
      <c r="A57" s="135" t="s">
        <v>141</v>
      </c>
      <c r="B57" s="22">
        <v>519</v>
      </c>
      <c r="C57" s="22">
        <v>519</v>
      </c>
    </row>
    <row r="58" spans="1:3" s="15" customFormat="1" ht="15">
      <c r="A58" s="135" t="s">
        <v>138</v>
      </c>
      <c r="B58" s="22">
        <v>242</v>
      </c>
      <c r="C58" s="22">
        <v>278</v>
      </c>
    </row>
    <row r="59" spans="1:3" s="15" customFormat="1" ht="15.75">
      <c r="A59" s="106" t="s">
        <v>112</v>
      </c>
      <c r="B59" s="29">
        <f>SUM(B55:B58)</f>
        <v>2765</v>
      </c>
      <c r="C59" s="29">
        <f>SUM(C55:C58)</f>
        <v>3006</v>
      </c>
    </row>
    <row r="60" spans="1:3" s="15" customFormat="1" ht="15.75">
      <c r="A60" s="192" t="s">
        <v>21</v>
      </c>
      <c r="B60" s="193"/>
      <c r="C60" s="194"/>
    </row>
    <row r="61" spans="1:3" s="15" customFormat="1" ht="15">
      <c r="A61" s="21" t="s">
        <v>63</v>
      </c>
      <c r="B61" s="22">
        <v>1874</v>
      </c>
      <c r="C61" s="22">
        <v>2150</v>
      </c>
    </row>
    <row r="62" spans="1:3" s="15" customFormat="1" ht="15">
      <c r="A62" s="31" t="s">
        <v>65</v>
      </c>
      <c r="B62" s="22">
        <v>630</v>
      </c>
      <c r="C62" s="22">
        <v>594</v>
      </c>
    </row>
    <row r="63" spans="1:3" s="15" customFormat="1" ht="15">
      <c r="A63" s="60" t="s">
        <v>66</v>
      </c>
      <c r="B63" s="67">
        <v>14032</v>
      </c>
      <c r="C63" s="67">
        <v>16309</v>
      </c>
    </row>
    <row r="64" spans="1:3" s="15" customFormat="1" ht="15">
      <c r="A64" s="136" t="s">
        <v>67</v>
      </c>
      <c r="B64" s="67">
        <v>895</v>
      </c>
      <c r="C64" s="67">
        <v>1473</v>
      </c>
    </row>
    <row r="65" spans="1:3" s="15" customFormat="1" ht="15">
      <c r="A65" s="55" t="s">
        <v>6</v>
      </c>
      <c r="B65" s="67">
        <v>2461</v>
      </c>
      <c r="C65" s="67">
        <v>2915</v>
      </c>
    </row>
    <row r="66" spans="1:3" s="15" customFormat="1" ht="15">
      <c r="A66" s="136" t="s">
        <v>68</v>
      </c>
      <c r="B66" s="63">
        <v>840</v>
      </c>
      <c r="C66" s="63">
        <v>960</v>
      </c>
    </row>
    <row r="67" spans="1:3" s="15" customFormat="1" ht="15">
      <c r="A67" s="55" t="s">
        <v>69</v>
      </c>
      <c r="B67" s="67">
        <v>836</v>
      </c>
      <c r="C67" s="67">
        <v>1350</v>
      </c>
    </row>
    <row r="68" spans="1:3" s="15" customFormat="1" ht="15">
      <c r="A68" s="136" t="s">
        <v>62</v>
      </c>
      <c r="B68" s="63">
        <v>1635</v>
      </c>
      <c r="C68" s="63">
        <v>1982</v>
      </c>
    </row>
    <row r="69" spans="1:3" s="15" customFormat="1" ht="15">
      <c r="A69" s="55" t="s">
        <v>70</v>
      </c>
      <c r="B69" s="63">
        <v>330</v>
      </c>
      <c r="C69" s="63">
        <v>408</v>
      </c>
    </row>
    <row r="70" spans="1:3" s="15" customFormat="1" ht="15">
      <c r="A70" s="137" t="s">
        <v>64</v>
      </c>
      <c r="B70" s="63">
        <v>167</v>
      </c>
      <c r="C70" s="63">
        <v>21</v>
      </c>
    </row>
    <row r="71" spans="1:3" s="15" customFormat="1" ht="15">
      <c r="A71" s="135" t="s">
        <v>138</v>
      </c>
      <c r="B71" s="63">
        <v>1175</v>
      </c>
      <c r="C71" s="63">
        <v>1597</v>
      </c>
    </row>
    <row r="72" spans="1:3" s="68" customFormat="1" ht="15.75">
      <c r="A72" s="106" t="s">
        <v>113</v>
      </c>
      <c r="B72" s="67">
        <f>SUM(B61:B71)</f>
        <v>24875</v>
      </c>
      <c r="C72" s="67">
        <f>SUM(C61:C71)</f>
        <v>29759</v>
      </c>
    </row>
    <row r="73" spans="1:3" s="68" customFormat="1" ht="15.75">
      <c r="A73" s="162"/>
      <c r="B73" s="163"/>
      <c r="C73" s="163"/>
    </row>
    <row r="74" spans="1:3" s="15" customFormat="1" ht="16.5" thickBot="1">
      <c r="A74" s="127" t="s">
        <v>114</v>
      </c>
      <c r="B74" s="61">
        <f>B59+B72</f>
        <v>27640</v>
      </c>
      <c r="C74" s="61">
        <f>C59+C72</f>
        <v>32765</v>
      </c>
    </row>
    <row r="75" spans="1:3" s="15" customFormat="1" ht="8.25" customHeight="1" thickBot="1" thickTop="1">
      <c r="A75" s="71"/>
      <c r="B75" s="72"/>
      <c r="C75" s="69"/>
    </row>
    <row r="76" spans="1:3" s="15" customFormat="1" ht="16.5" thickBot="1">
      <c r="A76" s="126" t="s">
        <v>110</v>
      </c>
      <c r="B76" s="34">
        <f>B49+B51+B59+B72</f>
        <v>168222</v>
      </c>
      <c r="C76" s="34">
        <f>C49+C51+C59+C72</f>
        <v>163550</v>
      </c>
    </row>
    <row r="77" spans="1:3" s="15" customFormat="1" ht="7.5" customHeight="1" thickTop="1">
      <c r="A77" s="28"/>
      <c r="B77" s="24"/>
      <c r="C77" s="24"/>
    </row>
    <row r="78" spans="1:4" s="15" customFormat="1" ht="15.75">
      <c r="A78" s="31" t="s">
        <v>177</v>
      </c>
      <c r="B78" s="29">
        <v>810</v>
      </c>
      <c r="C78" s="29">
        <v>1702</v>
      </c>
      <c r="D78" s="107"/>
    </row>
    <row r="79" spans="1:3" s="108" customFormat="1" ht="9" customHeight="1">
      <c r="A79" s="105"/>
      <c r="B79" s="107"/>
      <c r="C79" s="107"/>
    </row>
    <row r="80" spans="1:3" s="109" customFormat="1" ht="14.25">
      <c r="A80" s="2" t="s">
        <v>174</v>
      </c>
      <c r="B80" s="110"/>
      <c r="C80" s="110"/>
    </row>
    <row r="81" spans="1:3" s="109" customFormat="1" ht="14.25">
      <c r="A81" s="2"/>
      <c r="B81" s="110"/>
      <c r="C81" s="110"/>
    </row>
    <row r="82" spans="1:3" s="109" customFormat="1" ht="14.25">
      <c r="A82" s="8" t="s">
        <v>122</v>
      </c>
      <c r="B82" s="148" t="s">
        <v>142</v>
      </c>
      <c r="C82" s="111"/>
    </row>
    <row r="83" spans="1:3" s="109" customFormat="1" ht="14.25">
      <c r="A83" s="8" t="s">
        <v>121</v>
      </c>
      <c r="B83" s="110"/>
      <c r="C83" s="112" t="s">
        <v>123</v>
      </c>
    </row>
  </sheetData>
  <sheetProtection/>
  <mergeCells count="8">
    <mergeCell ref="A53:C53"/>
    <mergeCell ref="A60:C60"/>
    <mergeCell ref="A3:C3"/>
    <mergeCell ref="A6:C6"/>
    <mergeCell ref="A2:D2"/>
    <mergeCell ref="A1:C1"/>
    <mergeCell ref="A26:C26"/>
    <mergeCell ref="A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9:C79 D78 B75:C77 B43:C46 B50:C52 B61:C73 B8:C25 B27: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200" t="s">
        <v>40</v>
      </c>
      <c r="B1" s="200"/>
      <c r="C1" s="200"/>
      <c r="D1" s="166"/>
      <c r="E1" s="166"/>
      <c r="F1" s="166"/>
      <c r="G1" s="166"/>
    </row>
    <row r="2" spans="1:3" s="38" customFormat="1" ht="15.75">
      <c r="A2" s="18"/>
      <c r="B2" s="53"/>
      <c r="C2" s="53"/>
    </row>
    <row r="3" spans="1:4" s="38" customFormat="1" ht="15.75">
      <c r="A3" s="204" t="s">
        <v>134</v>
      </c>
      <c r="B3" s="204"/>
      <c r="C3" s="204"/>
      <c r="D3" s="204"/>
    </row>
    <row r="4" spans="1:3" ht="17.25" customHeight="1">
      <c r="A4" s="195" t="s">
        <v>171</v>
      </c>
      <c r="B4" s="195"/>
      <c r="C4" s="195"/>
    </row>
    <row r="5" spans="2:3" ht="17.25" customHeight="1">
      <c r="B5" s="48"/>
      <c r="C5" s="101" t="s">
        <v>0</v>
      </c>
    </row>
    <row r="6" spans="1:3" ht="15.75">
      <c r="A6" s="19"/>
      <c r="B6" s="20">
        <v>41274</v>
      </c>
      <c r="C6" s="20">
        <v>40908</v>
      </c>
    </row>
    <row r="7" spans="1:3" ht="15">
      <c r="A7" s="41" t="s">
        <v>71</v>
      </c>
      <c r="B7" s="65">
        <v>155204</v>
      </c>
      <c r="C7" s="65">
        <v>180338</v>
      </c>
    </row>
    <row r="8" spans="1:3" ht="15">
      <c r="A8" s="41" t="s">
        <v>72</v>
      </c>
      <c r="B8" s="65">
        <v>2116</v>
      </c>
      <c r="C8" s="65">
        <v>2082</v>
      </c>
    </row>
    <row r="9" spans="1:3" ht="15">
      <c r="A9" s="41" t="s">
        <v>73</v>
      </c>
      <c r="B9" s="65">
        <v>2492</v>
      </c>
      <c r="C9" s="65">
        <v>1118</v>
      </c>
    </row>
    <row r="10" spans="1:3" ht="15">
      <c r="A10" s="41" t="s">
        <v>74</v>
      </c>
      <c r="B10" s="65">
        <v>4060</v>
      </c>
      <c r="C10" s="65">
        <v>8247</v>
      </c>
    </row>
    <row r="11" spans="1:3" ht="15">
      <c r="A11" s="41" t="s">
        <v>84</v>
      </c>
      <c r="B11" s="65">
        <v>497</v>
      </c>
      <c r="C11" s="65">
        <v>544</v>
      </c>
    </row>
    <row r="12" spans="1:3" ht="15">
      <c r="A12" s="41" t="s">
        <v>160</v>
      </c>
      <c r="B12" s="65">
        <v>90</v>
      </c>
      <c r="C12" s="65">
        <v>48</v>
      </c>
    </row>
    <row r="13" spans="1:4" ht="15">
      <c r="A13" s="31" t="s">
        <v>115</v>
      </c>
      <c r="B13" s="62">
        <v>1018</v>
      </c>
      <c r="C13" s="62">
        <v>754</v>
      </c>
      <c r="D13" s="150"/>
    </row>
    <row r="14" spans="1:4" ht="15">
      <c r="A14" s="31" t="s">
        <v>75</v>
      </c>
      <c r="B14" s="62">
        <v>-93</v>
      </c>
      <c r="C14" s="62">
        <v>157</v>
      </c>
      <c r="D14" s="150"/>
    </row>
    <row r="15" spans="1:4" ht="15">
      <c r="A15" s="31" t="s">
        <v>128</v>
      </c>
      <c r="B15" s="62">
        <v>15</v>
      </c>
      <c r="C15" s="62">
        <v>21</v>
      </c>
      <c r="D15" s="150"/>
    </row>
    <row r="16" spans="1:4" ht="15">
      <c r="A16" s="31" t="s">
        <v>76</v>
      </c>
      <c r="B16" s="62">
        <v>-278</v>
      </c>
      <c r="C16" s="62">
        <v>-303</v>
      </c>
      <c r="D16" s="150"/>
    </row>
    <row r="17" spans="1:4" ht="15">
      <c r="A17" s="31" t="s">
        <v>77</v>
      </c>
      <c r="B17" s="62">
        <v>-86461</v>
      </c>
      <c r="C17" s="62">
        <v>-100637</v>
      </c>
      <c r="D17" s="150"/>
    </row>
    <row r="18" spans="1:4" ht="15">
      <c r="A18" s="31" t="s">
        <v>78</v>
      </c>
      <c r="B18" s="52">
        <v>-14241</v>
      </c>
      <c r="C18" s="52">
        <v>-18537</v>
      </c>
      <c r="D18" s="150"/>
    </row>
    <row r="19" spans="1:4" ht="15">
      <c r="A19" s="31" t="s">
        <v>79</v>
      </c>
      <c r="B19" s="52">
        <v>-11966</v>
      </c>
      <c r="C19" s="52">
        <v>-11298</v>
      </c>
      <c r="D19" s="150"/>
    </row>
    <row r="20" spans="1:4" ht="15">
      <c r="A20" s="31" t="s">
        <v>80</v>
      </c>
      <c r="B20" s="52">
        <v>-27422</v>
      </c>
      <c r="C20" s="52">
        <v>-29474</v>
      </c>
      <c r="D20" s="150"/>
    </row>
    <row r="21" spans="1:4" ht="15">
      <c r="A21" s="31" t="s">
        <v>81</v>
      </c>
      <c r="B21" s="52">
        <v>-5662</v>
      </c>
      <c r="C21" s="52">
        <v>-5891</v>
      </c>
      <c r="D21" s="150"/>
    </row>
    <row r="22" spans="1:4" ht="33" customHeight="1">
      <c r="A22" s="31" t="s">
        <v>82</v>
      </c>
      <c r="B22" s="52">
        <v>1362</v>
      </c>
      <c r="C22" s="52">
        <v>1856</v>
      </c>
      <c r="D22" s="150"/>
    </row>
    <row r="23" spans="1:4" ht="15">
      <c r="A23" s="31" t="s">
        <v>83</v>
      </c>
      <c r="B23" s="52">
        <v>-3450</v>
      </c>
      <c r="C23" s="52">
        <v>-3995</v>
      </c>
      <c r="D23" s="150"/>
    </row>
    <row r="24" spans="1:4" ht="15">
      <c r="A24" s="31" t="s">
        <v>44</v>
      </c>
      <c r="B24" s="62">
        <v>-761</v>
      </c>
      <c r="C24" s="62">
        <v>-1229</v>
      </c>
      <c r="D24" s="150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16520</v>
      </c>
      <c r="C26" s="29">
        <f>SUM(C7:C25)</f>
        <v>23801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1884</v>
      </c>
      <c r="C28" s="67">
        <v>2258</v>
      </c>
    </row>
    <row r="29" spans="1:3" ht="15.75">
      <c r="A29" s="46" t="s">
        <v>85</v>
      </c>
      <c r="B29" s="29">
        <f>B26-B28</f>
        <v>14636</v>
      </c>
      <c r="C29" s="29">
        <f>C26-C28</f>
        <v>21543</v>
      </c>
    </row>
    <row r="30" spans="1:3" ht="15.75">
      <c r="A30" s="128"/>
      <c r="B30" s="129"/>
      <c r="C30" s="129"/>
    </row>
    <row r="31" spans="1:3" ht="15">
      <c r="A31" s="31" t="s">
        <v>86</v>
      </c>
      <c r="B31" s="22">
        <v>9225</v>
      </c>
      <c r="C31" s="22">
        <v>12392</v>
      </c>
    </row>
    <row r="32" spans="1:3" s="138" customFormat="1" ht="16.5" thickBot="1">
      <c r="A32" s="131" t="s">
        <v>87</v>
      </c>
      <c r="B32" s="25">
        <f>B29-B31</f>
        <v>5411</v>
      </c>
      <c r="C32" s="25">
        <f>C29-C31</f>
        <v>9151</v>
      </c>
    </row>
    <row r="33" spans="1:3" ht="15.75" thickTop="1">
      <c r="A33" s="39"/>
      <c r="B33" s="30"/>
      <c r="C33" s="30"/>
    </row>
    <row r="34" spans="1:3" ht="16.5" thickBot="1">
      <c r="A34" s="131" t="s">
        <v>47</v>
      </c>
      <c r="B34" s="139">
        <f>B32/21000</f>
        <v>0.25766666666666665</v>
      </c>
      <c r="C34" s="139">
        <f>C32/21000</f>
        <v>0.43576190476190474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/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61" t="s">
        <v>124</v>
      </c>
      <c r="B38" s="205" t="s">
        <v>142</v>
      </c>
      <c r="C38" s="205"/>
      <c r="D38" s="205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9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200" t="s">
        <v>40</v>
      </c>
      <c r="B1" s="200"/>
      <c r="C1" s="200"/>
      <c r="D1" s="166"/>
      <c r="E1" s="166"/>
      <c r="F1" s="166"/>
      <c r="G1" s="166"/>
    </row>
    <row r="2" spans="1:3" ht="20.25">
      <c r="A2" s="12"/>
      <c r="B2" s="12"/>
      <c r="C2" s="12"/>
    </row>
    <row r="3" spans="1:3" ht="15.75">
      <c r="A3" s="206" t="s">
        <v>88</v>
      </c>
      <c r="B3" s="206"/>
      <c r="C3" s="206"/>
    </row>
    <row r="4" spans="1:3" ht="15" customHeight="1">
      <c r="A4" s="195" t="s">
        <v>171</v>
      </c>
      <c r="B4" s="195"/>
      <c r="C4" s="195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41274</v>
      </c>
      <c r="C7" s="20">
        <v>40908</v>
      </c>
    </row>
    <row r="8" spans="1:3" ht="18" customHeight="1">
      <c r="A8" s="31" t="s">
        <v>89</v>
      </c>
      <c r="B8" s="54">
        <v>173466</v>
      </c>
      <c r="C8" s="54">
        <v>196851</v>
      </c>
    </row>
    <row r="9" spans="1:3" ht="18" customHeight="1">
      <c r="A9" s="31" t="s">
        <v>23</v>
      </c>
      <c r="B9" s="54">
        <v>-118409</v>
      </c>
      <c r="C9" s="54">
        <v>-141028</v>
      </c>
    </row>
    <row r="10" spans="1:3" ht="18" customHeight="1">
      <c r="A10" s="31" t="s">
        <v>169</v>
      </c>
      <c r="B10" s="54">
        <v>-183</v>
      </c>
      <c r="C10" s="54">
        <v>62</v>
      </c>
    </row>
    <row r="11" spans="1:3" ht="15">
      <c r="A11" s="99" t="s">
        <v>25</v>
      </c>
      <c r="B11" s="54">
        <v>-35214</v>
      </c>
      <c r="C11" s="54">
        <v>-34964</v>
      </c>
    </row>
    <row r="12" spans="1:3" ht="18" customHeight="1">
      <c r="A12" s="99" t="s">
        <v>119</v>
      </c>
      <c r="B12" s="54">
        <v>1909</v>
      </c>
      <c r="C12" s="54">
        <v>3929</v>
      </c>
    </row>
    <row r="13" spans="1:3" ht="18" customHeight="1">
      <c r="A13" s="55" t="s">
        <v>127</v>
      </c>
      <c r="B13" s="140">
        <v>599</v>
      </c>
      <c r="C13" s="140">
        <v>431</v>
      </c>
    </row>
    <row r="14" spans="1:3" ht="18" customHeight="1" thickBot="1">
      <c r="A14" s="100" t="s">
        <v>24</v>
      </c>
      <c r="B14" s="57">
        <v>-1302</v>
      </c>
      <c r="C14" s="57">
        <v>-1433</v>
      </c>
    </row>
    <row r="15" spans="1:3" ht="18" customHeight="1">
      <c r="A15" s="143" t="s">
        <v>29</v>
      </c>
      <c r="B15" s="144">
        <f>SUM(B8:B14)</f>
        <v>20866</v>
      </c>
      <c r="C15" s="144">
        <f>SUM(C8:C14)</f>
        <v>23848</v>
      </c>
    </row>
    <row r="16" spans="1:3" ht="18" customHeight="1">
      <c r="A16" s="142"/>
      <c r="B16" s="145"/>
      <c r="C16" s="145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-13107</v>
      </c>
      <c r="C18" s="54">
        <v>-9293</v>
      </c>
    </row>
    <row r="19" spans="1:3" ht="18" customHeight="1">
      <c r="A19" s="31" t="s">
        <v>137</v>
      </c>
      <c r="B19" s="54">
        <v>53</v>
      </c>
      <c r="C19" s="54">
        <v>96</v>
      </c>
    </row>
    <row r="20" spans="1:3" ht="18" customHeight="1">
      <c r="A20" s="31" t="s">
        <v>90</v>
      </c>
      <c r="B20" s="54">
        <v>-44</v>
      </c>
      <c r="C20" s="54">
        <v>0</v>
      </c>
    </row>
    <row r="21" spans="1:3" ht="18" customHeight="1">
      <c r="A21" s="31" t="s">
        <v>91</v>
      </c>
      <c r="B21" s="54"/>
      <c r="C21" s="54">
        <v>0</v>
      </c>
    </row>
    <row r="22" spans="1:3" ht="18" customHeight="1">
      <c r="A22" s="31" t="s">
        <v>118</v>
      </c>
      <c r="B22" s="54">
        <v>125</v>
      </c>
      <c r="C22" s="54">
        <v>15</v>
      </c>
    </row>
    <row r="23" spans="1:3" ht="18" customHeight="1">
      <c r="A23" s="31" t="s">
        <v>175</v>
      </c>
      <c r="B23" s="56">
        <v>0</v>
      </c>
      <c r="C23" s="54">
        <v>-1980</v>
      </c>
    </row>
    <row r="24" spans="1:3" ht="18" customHeight="1">
      <c r="A24" s="183" t="s">
        <v>167</v>
      </c>
      <c r="B24" s="56">
        <v>10</v>
      </c>
      <c r="C24" s="54">
        <v>6</v>
      </c>
    </row>
    <row r="25" spans="1:3" ht="18" customHeight="1">
      <c r="A25" s="186" t="s">
        <v>168</v>
      </c>
      <c r="B25" s="187">
        <v>-1578</v>
      </c>
      <c r="C25" s="54">
        <v>2598</v>
      </c>
    </row>
    <row r="26" spans="1:3" ht="18" customHeight="1">
      <c r="A26" s="46" t="s">
        <v>30</v>
      </c>
      <c r="B26" s="188">
        <f>SUM(B18:B25)</f>
        <v>-14541</v>
      </c>
      <c r="C26" s="73">
        <f>SUM(C18:C25)</f>
        <v>-8558</v>
      </c>
    </row>
    <row r="27" spans="1:3" ht="18" customHeight="1">
      <c r="A27" s="184"/>
      <c r="B27" s="185"/>
      <c r="C27" s="73"/>
    </row>
    <row r="28" spans="1:3" ht="18" customHeight="1">
      <c r="A28" s="46" t="s">
        <v>27</v>
      </c>
      <c r="B28" s="54"/>
      <c r="C28" s="145"/>
    </row>
    <row r="29" spans="1:3" ht="18" customHeight="1">
      <c r="A29" s="31" t="s">
        <v>170</v>
      </c>
      <c r="B29" s="54">
        <v>2</v>
      </c>
      <c r="C29" s="54"/>
    </row>
    <row r="30" spans="1:3" ht="18" customHeight="1">
      <c r="A30" s="31" t="s">
        <v>161</v>
      </c>
      <c r="B30" s="54">
        <v>-27</v>
      </c>
      <c r="C30" s="54"/>
    </row>
    <row r="31" spans="1:3" ht="18" customHeight="1">
      <c r="A31" s="31" t="s">
        <v>35</v>
      </c>
      <c r="B31" s="54">
        <v>1192</v>
      </c>
      <c r="C31" s="54">
        <v>1081</v>
      </c>
    </row>
    <row r="32" spans="1:3" ht="18" customHeight="1">
      <c r="A32" s="31" t="s">
        <v>36</v>
      </c>
      <c r="B32" s="54">
        <v>-2013</v>
      </c>
      <c r="C32" s="54">
        <v>-4148</v>
      </c>
    </row>
    <row r="33" spans="1:3" ht="18" customHeight="1">
      <c r="A33" s="55" t="s">
        <v>92</v>
      </c>
      <c r="B33" s="140">
        <v>-76</v>
      </c>
      <c r="C33" s="140">
        <v>-185</v>
      </c>
    </row>
    <row r="34" spans="1:3" ht="18" customHeight="1">
      <c r="A34" s="55" t="s">
        <v>93</v>
      </c>
      <c r="B34" s="140">
        <v>-132</v>
      </c>
      <c r="C34" s="140">
        <v>-152</v>
      </c>
    </row>
    <row r="35" spans="1:3" ht="18" customHeight="1">
      <c r="A35" s="55" t="s">
        <v>37</v>
      </c>
      <c r="B35" s="140">
        <v>-4239</v>
      </c>
      <c r="C35" s="140">
        <v>-2326</v>
      </c>
    </row>
    <row r="36" spans="1:3" ht="18" customHeight="1" thickBot="1">
      <c r="A36" s="32" t="s">
        <v>94</v>
      </c>
      <c r="B36" s="57">
        <v>-930</v>
      </c>
      <c r="C36" s="57">
        <v>-1875</v>
      </c>
    </row>
    <row r="37" spans="1:3" ht="18" customHeight="1">
      <c r="A37" s="45" t="s">
        <v>31</v>
      </c>
      <c r="B37" s="73">
        <f>SUM(B29:B36)</f>
        <v>-6223</v>
      </c>
      <c r="C37" s="73">
        <f>SUM(C31:C36)</f>
        <v>-7605</v>
      </c>
    </row>
    <row r="38" spans="1:3" ht="18" customHeight="1">
      <c r="A38" s="142"/>
      <c r="B38" s="145"/>
      <c r="C38" s="145"/>
    </row>
    <row r="39" spans="1:3" ht="18" customHeight="1">
      <c r="A39" s="31" t="s">
        <v>32</v>
      </c>
      <c r="B39" s="54">
        <f>B15+B26+B37</f>
        <v>102</v>
      </c>
      <c r="C39" s="54">
        <f>C15+C26+C37</f>
        <v>7685</v>
      </c>
    </row>
    <row r="40" spans="1:3" ht="18" customHeight="1">
      <c r="A40" s="55" t="s">
        <v>33</v>
      </c>
      <c r="B40" s="140">
        <v>22973</v>
      </c>
      <c r="C40" s="140">
        <v>14835</v>
      </c>
    </row>
    <row r="41" spans="1:3" ht="15.75" thickBot="1">
      <c r="A41" s="146"/>
      <c r="B41" s="147"/>
      <c r="C41" s="147"/>
    </row>
    <row r="42" spans="1:3" ht="18" customHeight="1">
      <c r="A42" s="45" t="s">
        <v>34</v>
      </c>
      <c r="B42" s="56">
        <f>B40+B39</f>
        <v>23075</v>
      </c>
      <c r="C42" s="56">
        <f>C40+C39</f>
        <v>22520</v>
      </c>
    </row>
    <row r="43" spans="1:3" ht="18" customHeight="1">
      <c r="A43" s="6"/>
      <c r="B43" s="7"/>
      <c r="C43" s="7"/>
    </row>
    <row r="44" spans="1:3" ht="18" customHeight="1">
      <c r="A44" s="2"/>
      <c r="B44" s="7"/>
      <c r="C44" s="7"/>
    </row>
    <row r="45" spans="1:3" ht="18" customHeight="1">
      <c r="A45" s="2"/>
      <c r="B45" s="7"/>
      <c r="C45" s="7"/>
    </row>
    <row r="46" spans="1:4" s="109" customFormat="1" ht="14.25">
      <c r="A46" s="161" t="s">
        <v>124</v>
      </c>
      <c r="B46" s="207" t="s">
        <v>142</v>
      </c>
      <c r="C46" s="207"/>
      <c r="D46" s="207"/>
    </row>
    <row r="47" spans="1:3" ht="25.5" customHeight="1">
      <c r="A47" s="9"/>
      <c r="B47" s="10"/>
      <c r="C47" s="3"/>
    </row>
  </sheetData>
  <sheetProtection/>
  <mergeCells count="4">
    <mergeCell ref="A3:C3"/>
    <mergeCell ref="A4:C4"/>
    <mergeCell ref="B46:D46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3:C45 B26:B38 B40:C40 B8:C20 C25:C38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75" zoomScaleNormal="75" zoomScalePageLayoutView="0" workbookViewId="0" topLeftCell="A1">
      <selection activeCell="A1" sqref="A1:F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0.140625" style="79" customWidth="1"/>
    <col min="4" max="4" width="16.57421875" style="79" customWidth="1"/>
    <col min="5" max="5" width="16.00390625" style="79" customWidth="1"/>
    <col min="6" max="6" width="16.140625" style="79" customWidth="1"/>
    <col min="7" max="16384" width="9.28125" style="79" customWidth="1"/>
  </cols>
  <sheetData>
    <row r="1" spans="1:6" ht="36" customHeight="1">
      <c r="A1" s="200" t="s">
        <v>40</v>
      </c>
      <c r="B1" s="200"/>
      <c r="C1" s="200"/>
      <c r="D1" s="200"/>
      <c r="E1" s="200"/>
      <c r="F1" s="200"/>
    </row>
    <row r="2" spans="1:5" ht="15.75">
      <c r="A2" s="80"/>
      <c r="B2" s="80"/>
      <c r="C2" s="80"/>
      <c r="D2" s="80"/>
      <c r="E2" s="80"/>
    </row>
    <row r="3" spans="1:6" s="81" customFormat="1" ht="15.75">
      <c r="A3" s="208" t="s">
        <v>95</v>
      </c>
      <c r="B3" s="208"/>
      <c r="C3" s="208"/>
      <c r="D3" s="208"/>
      <c r="E3" s="208"/>
      <c r="F3" s="208"/>
    </row>
    <row r="4" spans="1:6" s="81" customFormat="1" ht="15.75">
      <c r="A4" s="209" t="s">
        <v>176</v>
      </c>
      <c r="B4" s="209"/>
      <c r="C4" s="209"/>
      <c r="D4" s="209"/>
      <c r="E4" s="209"/>
      <c r="F4" s="209"/>
    </row>
    <row r="5" spans="1:5" s="81" customFormat="1" ht="15.75">
      <c r="A5" s="42"/>
      <c r="B5" s="82"/>
      <c r="C5" s="82"/>
      <c r="D5" s="82"/>
      <c r="E5" s="83"/>
    </row>
    <row r="6" spans="1:6" s="81" customFormat="1" ht="15.75">
      <c r="A6" s="42"/>
      <c r="B6" s="84"/>
      <c r="C6" s="84"/>
      <c r="D6" s="84"/>
      <c r="F6" s="102" t="s">
        <v>0</v>
      </c>
    </row>
    <row r="7" spans="1:6" s="103" customFormat="1" ht="42.75">
      <c r="A7" s="158" t="s">
        <v>41</v>
      </c>
      <c r="B7" s="159" t="s">
        <v>48</v>
      </c>
      <c r="C7" s="159" t="s">
        <v>173</v>
      </c>
      <c r="D7" s="159" t="s">
        <v>49</v>
      </c>
      <c r="E7" s="159" t="s">
        <v>50</v>
      </c>
      <c r="F7" s="159" t="s">
        <v>96</v>
      </c>
    </row>
    <row r="8" spans="1:6" ht="37.5" customHeight="1">
      <c r="A8" s="152" t="s">
        <v>129</v>
      </c>
      <c r="B8" s="85">
        <v>20729</v>
      </c>
      <c r="C8" s="153">
        <v>6019</v>
      </c>
      <c r="D8" s="85">
        <v>29499</v>
      </c>
      <c r="E8" s="85">
        <f>SUM(B8:D8)</f>
        <v>56247</v>
      </c>
      <c r="F8" s="85">
        <v>23282</v>
      </c>
    </row>
    <row r="9" spans="1:6" ht="30" customHeight="1">
      <c r="A9" s="152" t="s">
        <v>42</v>
      </c>
      <c r="B9" s="86"/>
      <c r="C9" s="86"/>
      <c r="D9" s="154">
        <v>9151</v>
      </c>
      <c r="E9" s="155">
        <f>D9</f>
        <v>9151</v>
      </c>
      <c r="F9" s="155">
        <v>12392</v>
      </c>
    </row>
    <row r="10" spans="1:6" ht="30" customHeight="1">
      <c r="A10" s="156" t="s">
        <v>116</v>
      </c>
      <c r="B10" s="86"/>
      <c r="C10" s="86"/>
      <c r="D10" s="154">
        <v>-274</v>
      </c>
      <c r="E10" s="155">
        <f>D10</f>
        <v>-274</v>
      </c>
      <c r="F10" s="155">
        <v>-2226</v>
      </c>
    </row>
    <row r="11" spans="1:6" ht="30" customHeight="1">
      <c r="A11" s="156" t="s">
        <v>130</v>
      </c>
      <c r="B11" s="86"/>
      <c r="C11" s="151">
        <v>277</v>
      </c>
      <c r="D11" s="157">
        <v>-277</v>
      </c>
      <c r="E11" s="160"/>
      <c r="F11" s="160"/>
    </row>
    <row r="12" spans="1:6" ht="30" customHeight="1">
      <c r="A12" s="156" t="s">
        <v>162</v>
      </c>
      <c r="B12" s="86"/>
      <c r="C12" s="151"/>
      <c r="D12" s="157">
        <v>-278</v>
      </c>
      <c r="E12" s="157">
        <v>-278</v>
      </c>
      <c r="F12" s="160">
        <v>-419</v>
      </c>
    </row>
    <row r="13" spans="1:6" ht="30" customHeight="1">
      <c r="A13" s="156" t="s">
        <v>51</v>
      </c>
      <c r="B13" s="86"/>
      <c r="C13" s="151"/>
      <c r="D13" s="157">
        <v>254</v>
      </c>
      <c r="E13" s="160">
        <v>254</v>
      </c>
      <c r="F13" s="160">
        <v>3</v>
      </c>
    </row>
    <row r="14" spans="1:6" ht="30" customHeight="1">
      <c r="A14" s="156" t="s">
        <v>131</v>
      </c>
      <c r="B14" s="87"/>
      <c r="C14" s="87">
        <v>78</v>
      </c>
      <c r="D14" s="157">
        <v>-28</v>
      </c>
      <c r="E14" s="160">
        <v>50</v>
      </c>
      <c r="F14" s="151">
        <v>32603</v>
      </c>
    </row>
    <row r="15" spans="1:6" ht="30" customHeight="1">
      <c r="A15" s="152" t="s">
        <v>132</v>
      </c>
      <c r="B15" s="85">
        <v>20729</v>
      </c>
      <c r="C15" s="85">
        <f>SUM(C8:C14)</f>
        <v>6374</v>
      </c>
      <c r="D15" s="85">
        <f>SUM(D8:D14)</f>
        <v>38047</v>
      </c>
      <c r="E15" s="85">
        <f>SUM(E8:E14)</f>
        <v>65150</v>
      </c>
      <c r="F15" s="85">
        <v>65635</v>
      </c>
    </row>
    <row r="16" spans="1:6" s="122" customFormat="1" ht="30" customHeight="1">
      <c r="A16" s="152" t="s">
        <v>42</v>
      </c>
      <c r="B16" s="86"/>
      <c r="C16" s="86"/>
      <c r="D16" s="154">
        <v>5411</v>
      </c>
      <c r="E16" s="155">
        <f>D16</f>
        <v>5411</v>
      </c>
      <c r="F16" s="155">
        <v>9225</v>
      </c>
    </row>
    <row r="17" spans="1:6" s="122" customFormat="1" ht="30" customHeight="1">
      <c r="A17" s="156" t="s">
        <v>116</v>
      </c>
      <c r="B17" s="86"/>
      <c r="C17" s="86"/>
      <c r="D17" s="157">
        <v>-290</v>
      </c>
      <c r="E17" s="160">
        <f>D17</f>
        <v>-290</v>
      </c>
      <c r="F17" s="160">
        <v>-4177</v>
      </c>
    </row>
    <row r="18" spans="1:6" s="122" customFormat="1" ht="30" customHeight="1">
      <c r="A18" s="156" t="s">
        <v>162</v>
      </c>
      <c r="B18" s="86"/>
      <c r="C18" s="151">
        <v>2885</v>
      </c>
      <c r="D18" s="157">
        <v>-3339</v>
      </c>
      <c r="E18" s="160">
        <f>SUM(B18:D18)</f>
        <v>-454</v>
      </c>
      <c r="F18" s="160">
        <v>-736</v>
      </c>
    </row>
    <row r="19" spans="1:6" s="14" customFormat="1" ht="30" customHeight="1">
      <c r="A19" s="156" t="s">
        <v>131</v>
      </c>
      <c r="B19" s="87"/>
      <c r="C19" s="87">
        <v>475</v>
      </c>
      <c r="D19" s="157">
        <v>-158</v>
      </c>
      <c r="E19" s="160">
        <f>SUM(B19:D19)</f>
        <v>317</v>
      </c>
      <c r="F19" s="151">
        <v>501</v>
      </c>
    </row>
    <row r="20" spans="1:6" s="14" customFormat="1" ht="30" customHeight="1">
      <c r="A20" s="152" t="s">
        <v>43</v>
      </c>
      <c r="B20" s="85">
        <f>SUM(B15:B19)</f>
        <v>20729</v>
      </c>
      <c r="C20" s="85">
        <f>SUM(C15:C19)</f>
        <v>9734</v>
      </c>
      <c r="D20" s="85">
        <f>SUM(D15:D19)</f>
        <v>39671</v>
      </c>
      <c r="E20" s="85">
        <f>SUM(E15:E19)</f>
        <v>70134</v>
      </c>
      <c r="F20" s="85">
        <f>SUM(F15:F19)</f>
        <v>70448</v>
      </c>
    </row>
    <row r="21" spans="1:4" s="14" customFormat="1" ht="15">
      <c r="A21" s="17"/>
      <c r="B21" s="16"/>
      <c r="C21" s="17"/>
      <c r="D21" s="91"/>
    </row>
    <row r="22" spans="1:4" s="14" customFormat="1" ht="15">
      <c r="A22" s="2"/>
      <c r="B22" s="16"/>
      <c r="C22" s="17"/>
      <c r="D22" s="91"/>
    </row>
    <row r="23" spans="1:6" ht="15">
      <c r="A23" s="8" t="s">
        <v>124</v>
      </c>
      <c r="D23" s="207" t="s">
        <v>142</v>
      </c>
      <c r="E23" s="207"/>
      <c r="F23" s="207"/>
    </row>
    <row r="24" spans="1:5" ht="15.75">
      <c r="A24" s="88"/>
      <c r="B24" s="89"/>
      <c r="C24" s="89"/>
      <c r="D24" s="89"/>
      <c r="E24" s="90"/>
    </row>
    <row r="25" spans="1:5" ht="15.75">
      <c r="A25" s="88"/>
      <c r="B25" s="89"/>
      <c r="C25" s="89"/>
      <c r="D25" s="89"/>
      <c r="E25" s="90"/>
    </row>
    <row r="26" spans="1:5" ht="15">
      <c r="A26" s="92"/>
      <c r="B26" s="90"/>
      <c r="C26" s="90"/>
      <c r="D26" s="90"/>
      <c r="E26" s="90"/>
    </row>
    <row r="27" spans="1:5" ht="15" customHeight="1">
      <c r="A27" s="93"/>
      <c r="B27" s="94"/>
      <c r="C27" s="94"/>
      <c r="D27" s="94"/>
      <c r="E27" s="58"/>
    </row>
    <row r="28" spans="1:5" ht="15">
      <c r="A28" s="93"/>
      <c r="B28" s="94"/>
      <c r="C28" s="94"/>
      <c r="D28" s="94"/>
      <c r="E28" s="95"/>
    </row>
    <row r="29" spans="1:5" ht="15">
      <c r="A29" s="93"/>
      <c r="B29" s="94"/>
      <c r="C29" s="94"/>
      <c r="D29" s="94"/>
      <c r="E29" s="95"/>
    </row>
    <row r="30" spans="1:5" ht="15">
      <c r="A30" s="93"/>
      <c r="B30" s="94"/>
      <c r="C30" s="94"/>
      <c r="D30" s="94"/>
      <c r="E30" s="95"/>
    </row>
    <row r="31" spans="1:5" ht="15">
      <c r="A31" s="93"/>
      <c r="B31" s="94"/>
      <c r="C31" s="94"/>
      <c r="D31" s="94"/>
      <c r="E31" s="94"/>
    </row>
    <row r="32" spans="1:5" ht="15">
      <c r="A32" s="93"/>
      <c r="B32" s="94"/>
      <c r="C32" s="94"/>
      <c r="D32" s="94"/>
      <c r="E32" s="94"/>
    </row>
    <row r="34" ht="15" customHeight="1">
      <c r="D34" s="97"/>
    </row>
    <row r="35" ht="15" customHeight="1">
      <c r="D35" s="59"/>
    </row>
  </sheetData>
  <sheetProtection/>
  <mergeCells count="4">
    <mergeCell ref="D23:F23"/>
    <mergeCell ref="A1:F1"/>
    <mergeCell ref="A3:F3"/>
    <mergeCell ref="A4:F4"/>
  </mergeCells>
  <hyperlinks>
    <hyperlink ref="A1:C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200" t="s">
        <v>40</v>
      </c>
      <c r="B1" s="200"/>
      <c r="C1" s="200"/>
      <c r="D1" s="166"/>
      <c r="E1" s="166"/>
      <c r="F1" s="166"/>
      <c r="G1" s="166"/>
    </row>
    <row r="2" spans="1:3" ht="15.75">
      <c r="A2" s="74"/>
      <c r="B2" s="74"/>
      <c r="C2" s="74"/>
    </row>
    <row r="3" spans="1:3" ht="15.75">
      <c r="A3" s="212" t="s">
        <v>126</v>
      </c>
      <c r="B3" s="212"/>
      <c r="C3" s="212"/>
    </row>
    <row r="4" spans="1:3" ht="15.75">
      <c r="A4" s="212" t="s">
        <v>7</v>
      </c>
      <c r="B4" s="212"/>
      <c r="C4" s="212"/>
    </row>
    <row r="5" spans="1:3" ht="15.75">
      <c r="A5" s="213" t="s">
        <v>176</v>
      </c>
      <c r="B5" s="213"/>
      <c r="C5" s="213"/>
    </row>
    <row r="6" spans="2:3" s="76" customFormat="1" ht="15">
      <c r="B6" s="77"/>
      <c r="C6" s="77"/>
    </row>
    <row r="7" spans="1:4" s="104" customFormat="1" ht="75">
      <c r="A7" s="167" t="s">
        <v>8</v>
      </c>
      <c r="B7" s="168" t="s">
        <v>9</v>
      </c>
      <c r="C7" s="168" t="s">
        <v>10</v>
      </c>
      <c r="D7" s="169"/>
    </row>
    <row r="8" spans="1:3" ht="30" customHeight="1">
      <c r="A8" s="210" t="s">
        <v>11</v>
      </c>
      <c r="B8" s="211"/>
      <c r="C8" s="211"/>
    </row>
    <row r="9" spans="1:3" ht="20.25" customHeight="1">
      <c r="A9" s="164" t="s">
        <v>143</v>
      </c>
      <c r="B9" s="176">
        <v>0</v>
      </c>
      <c r="C9" s="177">
        <v>64.53</v>
      </c>
    </row>
    <row r="10" spans="1:3" ht="20.25" customHeight="1">
      <c r="A10" s="164" t="s">
        <v>146</v>
      </c>
      <c r="B10" s="176">
        <v>0</v>
      </c>
      <c r="C10" s="177">
        <v>51.4</v>
      </c>
    </row>
    <row r="11" spans="1:3" ht="20.25" customHeight="1">
      <c r="A11" s="164" t="s">
        <v>147</v>
      </c>
      <c r="B11" s="176">
        <v>0</v>
      </c>
      <c r="C11" s="177">
        <v>53.6</v>
      </c>
    </row>
    <row r="12" spans="1:3" ht="20.25" customHeight="1">
      <c r="A12" s="164" t="s">
        <v>144</v>
      </c>
      <c r="B12" s="176">
        <v>0</v>
      </c>
      <c r="C12" s="177">
        <v>98.74</v>
      </c>
    </row>
    <row r="13" spans="1:3" ht="20.25" customHeight="1">
      <c r="A13" s="164" t="s">
        <v>145</v>
      </c>
      <c r="B13" s="176">
        <v>0</v>
      </c>
      <c r="C13" s="177">
        <v>86.88</v>
      </c>
    </row>
    <row r="14" spans="1:3" ht="20.25" customHeight="1">
      <c r="A14" s="164" t="s">
        <v>148</v>
      </c>
      <c r="B14" s="176">
        <v>0</v>
      </c>
      <c r="C14" s="177">
        <v>65</v>
      </c>
    </row>
    <row r="15" spans="1:3" ht="20.25" customHeight="1">
      <c r="A15" s="178" t="s">
        <v>3</v>
      </c>
      <c r="B15" s="179">
        <f>SUM(B9:B14)</f>
        <v>0</v>
      </c>
      <c r="C15" s="180"/>
    </row>
    <row r="16" spans="1:3" ht="33" customHeight="1">
      <c r="A16" s="210" t="s">
        <v>164</v>
      </c>
      <c r="B16" s="211"/>
      <c r="C16" s="211"/>
    </row>
    <row r="17" spans="1:3" ht="20.25" customHeight="1">
      <c r="A17" s="164" t="s">
        <v>149</v>
      </c>
      <c r="B17" s="176">
        <v>0</v>
      </c>
      <c r="C17" s="177">
        <v>30.91</v>
      </c>
    </row>
    <row r="18" spans="1:3" ht="20.25" customHeight="1">
      <c r="A18" s="164" t="s">
        <v>150</v>
      </c>
      <c r="B18" s="176">
        <v>0</v>
      </c>
      <c r="C18" s="177">
        <v>49.99</v>
      </c>
    </row>
    <row r="19" spans="1:4" ht="20.25" customHeight="1">
      <c r="A19" s="164" t="s">
        <v>166</v>
      </c>
      <c r="B19" s="176">
        <v>0</v>
      </c>
      <c r="C19" s="177">
        <v>50</v>
      </c>
      <c r="D19" s="165"/>
    </row>
    <row r="20" spans="1:3" ht="20.25" customHeight="1">
      <c r="A20" s="164" t="s">
        <v>151</v>
      </c>
      <c r="B20" s="176">
        <v>0</v>
      </c>
      <c r="C20" s="177">
        <v>50</v>
      </c>
    </row>
    <row r="21" spans="1:3" ht="20.25" customHeight="1">
      <c r="A21" s="178" t="s">
        <v>5</v>
      </c>
      <c r="B21" s="179">
        <f>SUM(B17:B20)</f>
        <v>0</v>
      </c>
      <c r="C21" s="180"/>
    </row>
    <row r="22" spans="1:3" ht="29.25" customHeight="1">
      <c r="A22" s="210" t="s">
        <v>165</v>
      </c>
      <c r="B22" s="211"/>
      <c r="C22" s="211"/>
    </row>
    <row r="23" spans="1:3" ht="20.25" customHeight="1">
      <c r="A23" s="164" t="s">
        <v>157</v>
      </c>
      <c r="B23" s="179">
        <v>746</v>
      </c>
      <c r="C23" s="180">
        <v>31.98</v>
      </c>
    </row>
    <row r="24" spans="1:3" ht="20.25" customHeight="1">
      <c r="A24" s="178" t="s">
        <v>4</v>
      </c>
      <c r="B24" s="179">
        <f>SUM(B23)</f>
        <v>746</v>
      </c>
      <c r="C24" s="180"/>
    </row>
    <row r="25" spans="1:3" ht="28.5" customHeight="1">
      <c r="A25" s="210" t="s">
        <v>156</v>
      </c>
      <c r="B25" s="211"/>
      <c r="C25" s="211"/>
    </row>
    <row r="26" spans="1:3" ht="20.25" customHeight="1">
      <c r="A26" s="164" t="s">
        <v>163</v>
      </c>
      <c r="B26" s="181">
        <v>3942</v>
      </c>
      <c r="C26" s="180">
        <v>12.97</v>
      </c>
    </row>
    <row r="27" spans="1:3" ht="20.25" customHeight="1">
      <c r="A27" s="164" t="s">
        <v>154</v>
      </c>
      <c r="B27" s="181">
        <v>2574</v>
      </c>
      <c r="C27" s="180">
        <v>8.28</v>
      </c>
    </row>
    <row r="28" spans="1:3" ht="20.25" customHeight="1">
      <c r="A28" s="164" t="s">
        <v>146</v>
      </c>
      <c r="B28" s="181">
        <v>165</v>
      </c>
      <c r="C28" s="180">
        <v>0.8</v>
      </c>
    </row>
    <row r="29" spans="1:3" ht="20.25" customHeight="1">
      <c r="A29" s="164" t="s">
        <v>152</v>
      </c>
      <c r="B29" s="179">
        <v>13</v>
      </c>
      <c r="C29" s="180">
        <v>5</v>
      </c>
    </row>
    <row r="30" spans="1:3" ht="20.25" customHeight="1">
      <c r="A30" s="164" t="s">
        <v>148</v>
      </c>
      <c r="B30" s="181">
        <v>4</v>
      </c>
      <c r="C30" s="180">
        <v>20</v>
      </c>
    </row>
    <row r="31" spans="1:3" ht="20.25" customHeight="1">
      <c r="A31" s="164" t="s">
        <v>155</v>
      </c>
      <c r="B31" s="176">
        <v>287</v>
      </c>
      <c r="C31" s="180">
        <v>24.2</v>
      </c>
    </row>
    <row r="32" spans="1:3" ht="20.25" customHeight="1">
      <c r="A32" s="164" t="s">
        <v>153</v>
      </c>
      <c r="B32" s="181">
        <v>9</v>
      </c>
      <c r="C32" s="180">
        <v>16.67</v>
      </c>
    </row>
    <row r="33" spans="1:3" ht="20.25" customHeight="1">
      <c r="A33" s="164" t="s">
        <v>62</v>
      </c>
      <c r="B33" s="176">
        <v>16</v>
      </c>
      <c r="C33" s="180"/>
    </row>
    <row r="34" spans="1:3" ht="20.25" customHeight="1">
      <c r="A34" s="178" t="s">
        <v>159</v>
      </c>
      <c r="B34" s="179">
        <f>SUM(B26:B33)</f>
        <v>7010</v>
      </c>
      <c r="C34" s="180"/>
    </row>
    <row r="35" spans="1:3" ht="26.25" customHeight="1">
      <c r="A35" s="182" t="s">
        <v>158</v>
      </c>
      <c r="B35" s="179">
        <f>B15+B24+B21+B34</f>
        <v>7756</v>
      </c>
      <c r="C35" s="180"/>
    </row>
    <row r="36" spans="1:4" s="123" customFormat="1" ht="24" customHeight="1">
      <c r="A36" s="170"/>
      <c r="B36" s="171"/>
      <c r="C36" s="171"/>
      <c r="D36" s="75"/>
    </row>
    <row r="37" spans="1:4" s="123" customFormat="1" ht="15">
      <c r="A37" s="172"/>
      <c r="B37" s="173"/>
      <c r="C37" s="173"/>
      <c r="D37" s="75"/>
    </row>
    <row r="38" spans="1:4" s="109" customFormat="1" ht="15">
      <c r="A38" s="174" t="s">
        <v>124</v>
      </c>
      <c r="B38" s="214" t="s">
        <v>142</v>
      </c>
      <c r="C38" s="214"/>
      <c r="D38" s="214"/>
    </row>
    <row r="39" spans="1:4" s="123" customFormat="1" ht="15">
      <c r="A39" s="175"/>
      <c r="B39" s="16"/>
      <c r="C39" s="14"/>
      <c r="D39" s="75"/>
    </row>
    <row r="42" spans="1:2" ht="15">
      <c r="A42" s="78"/>
      <c r="B42" s="78"/>
    </row>
    <row r="43" ht="15">
      <c r="B43" s="78"/>
    </row>
    <row r="44" spans="1:2" ht="15">
      <c r="A44" s="78"/>
      <c r="B44" s="78"/>
    </row>
    <row r="46" spans="1:2" ht="15">
      <c r="A46" s="78"/>
      <c r="B46" s="78"/>
    </row>
    <row r="48" spans="1:2" ht="15">
      <c r="A48" s="78"/>
      <c r="B48" s="78"/>
    </row>
  </sheetData>
  <sheetProtection/>
  <mergeCells count="9">
    <mergeCell ref="A1:C1"/>
    <mergeCell ref="A8:C8"/>
    <mergeCell ref="A3:C3"/>
    <mergeCell ref="A4:C4"/>
    <mergeCell ref="A5:C5"/>
    <mergeCell ref="B38:D38"/>
    <mergeCell ref="A22:C22"/>
    <mergeCell ref="A16:C16"/>
    <mergeCell ref="A25:C2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3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2013-02-28T10:39:12Z</cp:lastPrinted>
  <dcterms:created xsi:type="dcterms:W3CDTF">2004-07-26T14:28:27Z</dcterms:created>
  <dcterms:modified xsi:type="dcterms:W3CDTF">2013-02-28T10:39:21Z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