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4940" windowHeight="8400" tabRatio="822" activeTab="0"/>
  </bookViews>
  <sheets>
    <sheet name="ОФС" sheetId="1" r:id="rId1"/>
    <sheet name="ОВД" sheetId="2" r:id="rId2"/>
    <sheet name="ОПП " sheetId="3" r:id="rId3"/>
    <sheet name="ИСК" sheetId="4" r:id="rId4"/>
    <sheet name="Спр.инв." sheetId="5" r:id="rId5"/>
  </sheets>
  <definedNames>
    <definedName name="_xlnm.Print_Area" localSheetId="0">'ОФС'!$A$1:$C$85</definedName>
  </definedNames>
  <calcPr calcMode="autoNoTable" fullCalcOnLoad="1"/>
</workbook>
</file>

<file path=xl/sharedStrings.xml><?xml version="1.0" encoding="utf-8"?>
<sst xmlns="http://schemas.openxmlformats.org/spreadsheetml/2006/main" count="206" uniqueCount="177">
  <si>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</si>
  <si>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</si>
  <si>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</si>
  <si>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</si>
  <si>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</si>
  <si>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</si>
  <si>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</si>
  <si>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</si>
  <si>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</si>
  <si>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</si>
  <si>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</si>
  <si>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</si>
  <si>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Инвестиции в други предприятия</t>
  </si>
  <si>
    <t>Дългосрочни вземания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</si>
  <si>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</si>
  <si>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</si>
  <si>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</si>
  <si>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</si>
  <si>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</si>
  <si>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</si>
  <si>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</si>
  <si>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</si>
  <si>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</si>
  <si>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</si>
  <si>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</si>
  <si>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</si>
  <si>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</si>
  <si>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</si>
  <si>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</si>
  <si>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</si>
  <si>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</si>
  <si>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</si>
  <si>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</si>
  <si>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</si>
  <si>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</si>
  <si>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</si>
  <si>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</si>
  <si>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</si>
  <si>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</si>
  <si>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</si>
  <si>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</si>
  <si>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</si>
  <si>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</si>
  <si>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</si>
  <si>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</si>
  <si>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</si>
  <si>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</si>
  <si>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</si>
  <si>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Последващи оценки на финансови активи и инструменти</t>
  </si>
  <si>
    <t>Нематериални активи</t>
  </si>
  <si>
    <t xml:space="preserve">Материали </t>
  </si>
  <si>
    <t xml:space="preserve">Продукция </t>
  </si>
  <si>
    <t>Стоки</t>
  </si>
  <si>
    <t>Незавършено производство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</si>
  <si>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</si>
  <si>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</si>
  <si>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</si>
  <si>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</si>
  <si>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Малцинствени участия</t>
  </si>
  <si>
    <t>Други</t>
  </si>
  <si>
    <t xml:space="preserve">Задължения по получени заеми </t>
  </si>
  <si>
    <t>Отсрочени приходи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</si>
  <si>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</si>
  <si>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</si>
  <si>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</si>
  <si>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</si>
  <si>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</si>
  <si>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</si>
  <si>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>Приходи от продажба на продукция</t>
  </si>
  <si>
    <t>Приходи от продажба на стоки</t>
  </si>
  <si>
    <t>Приходи от продажба на услуги</t>
  </si>
  <si>
    <t>Приходи от други продажби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</si>
  <si>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</si>
  <si>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</si>
  <si>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</si>
  <si>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</si>
  <si>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</si>
  <si>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възнаграждение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</si>
  <si>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</si>
  <si>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</si>
  <si>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</si>
  <si>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 от финансирания</t>
  </si>
  <si>
    <t>Печалба след облагане с данъци</t>
  </si>
  <si>
    <t>Малцинствено участие печалба/загуба</t>
  </si>
  <si>
    <t>Нетна печалба за периода</t>
  </si>
  <si>
    <t>КОНСОЛИДИРАН  ОТЧЕТ ЗА ПАРИЧНИТЕ ПОТОЦИ ПО ПРЕКИЯ МЕТОД</t>
  </si>
  <si>
    <t>Постъпления от клиенти</t>
  </si>
  <si>
    <t>Предоставени заеми</t>
  </si>
  <si>
    <t>Плащания по лизингови договори</t>
  </si>
  <si>
    <t>Изплащане на лихви, такси и комисионни</t>
  </si>
  <si>
    <t>Други плащания за финансова дейност</t>
  </si>
  <si>
    <t xml:space="preserve"> КОНСОЛИДИРАН ОТЧЕТ  ЗА ИЗМЕНЕНИЯТА В СОБСТВЕНИЯ  КАПИТАЛ</t>
  </si>
  <si>
    <t>Малцинствено участие</t>
  </si>
  <si>
    <t>Земи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</si>
  <si>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</si>
  <si>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</si>
  <si>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</si>
  <si>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</si>
  <si>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</si>
  <si>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</si>
  <si>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</si>
  <si>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</si>
  <si>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</si>
  <si>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</si>
  <si>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</si>
  <si>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</si>
  <si>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</si>
  <si>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</si>
  <si>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</si>
  <si>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</si>
  <si>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</si>
  <si>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</si>
  <si>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Разпределение на печалбата за дивиденти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</si>
  <si>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</si>
  <si>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</si>
  <si>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</si>
  <si>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>Дългосрочни вземания по предоставени търговски заеми</t>
  </si>
  <si>
    <t xml:space="preserve">                                                                  </t>
  </si>
  <si>
    <t xml:space="preserve">                                             Съставител: Кремена Дюлгерова</t>
  </si>
  <si>
    <t xml:space="preserve">                        </t>
  </si>
  <si>
    <t>Съставител: Кремена Дюлгерова</t>
  </si>
  <si>
    <t>Финансови активи</t>
  </si>
  <si>
    <t xml:space="preserve">КОНСОЛИДИРАНА СПРАВКА </t>
  </si>
  <si>
    <t>Получени/платени на лихви, такси и комисионни</t>
  </si>
  <si>
    <t>Разлики от операции с финансови активи /нетно/</t>
  </si>
  <si>
    <t>Други изменения</t>
  </si>
  <si>
    <t>КОНСОЛИДИРАН ОТЧЕТ ЗА ФИНАНСОВОТО СЪСТОЯНИЕ</t>
  </si>
  <si>
    <t xml:space="preserve">КОНСОЛИДИРАН ОТЧЕТ ЗА ВСЕОБХВАТНИЯ ДОХОД  </t>
  </si>
  <si>
    <t>Търговска репутация</t>
  </si>
  <si>
    <t>Активи по отсрочени данъци</t>
  </si>
  <si>
    <t>Постъпления от продажба на дълготрайни активи</t>
  </si>
  <si>
    <t>Финансирания</t>
  </si>
  <si>
    <t>Вземания по финансов лизинг</t>
  </si>
  <si>
    <t>Инвестиции в смесени предприятия</t>
  </si>
  <si>
    <t>Пасиви по отсрочени данъци</t>
  </si>
  <si>
    <t>Ръководител: Васил Велев</t>
  </si>
  <si>
    <t>Хидрaвлични елементи  и системи АД</t>
  </si>
  <si>
    <t>Славяна АД</t>
  </si>
  <si>
    <t>Фазан АД</t>
  </si>
  <si>
    <t>Елхим Искра АД</t>
  </si>
  <si>
    <t>Пътстройинжинеринг АД</t>
  </si>
  <si>
    <t>СПХ Транс ООД</t>
  </si>
  <si>
    <t>М+С Хидравлик АД</t>
  </si>
  <si>
    <t>Българска роза АД</t>
  </si>
  <si>
    <t>Форсан България ООД</t>
  </si>
  <si>
    <t>Лизингова компания АД</t>
  </si>
  <si>
    <t>ЕКОБАТ АД</t>
  </si>
  <si>
    <t>Хидравлични елементи и системи АД</t>
  </si>
  <si>
    <t>Птици и птичи продукти АД</t>
  </si>
  <si>
    <t>IV. Инвестиции в други предприятия</t>
  </si>
  <si>
    <t>МС 2 ДЗЗД</t>
  </si>
  <si>
    <t>Обща сума (I+II+III+IV):</t>
  </si>
  <si>
    <t>Обща сума IV:</t>
  </si>
  <si>
    <t>Приходи от дивиденти</t>
  </si>
  <si>
    <t>Плащания при обратно придобиване на ценни книжа</t>
  </si>
  <si>
    <t>Други разпределения на печалбата</t>
  </si>
  <si>
    <t>Интернешънъл Асет Банк АД</t>
  </si>
  <si>
    <t>II. Инвестиции в асоциирани предприятия</t>
  </si>
  <si>
    <t>ІII. Инвестиции в смесени предприятия</t>
  </si>
  <si>
    <t xml:space="preserve">Боряна АД </t>
  </si>
  <si>
    <t>Получени дивиденти от инвестиции</t>
  </si>
  <si>
    <t>Други постъпления /плащания от инвестиционна дейност</t>
  </si>
  <si>
    <t>Плащания/постъпления свързани с финансови активи,държани с цел търговия</t>
  </si>
  <si>
    <t>Постъпления от емитиране на ценни книжа</t>
  </si>
  <si>
    <t>към 31.12.2012 г.</t>
  </si>
  <si>
    <t>Покупка на инвестиции</t>
  </si>
  <si>
    <t>към  31.12.2012 г.</t>
  </si>
  <si>
    <r>
      <t xml:space="preserve">Условни задължения </t>
    </r>
    <r>
      <rPr>
        <sz val="9"/>
        <color indexed="8"/>
        <rFont val="Arial"/>
        <family val="2"/>
      </rPr>
      <t xml:space="preserve"> (бел. 9)</t>
    </r>
  </si>
  <si>
    <t>Непокрита загуба</t>
  </si>
  <si>
    <t>Дата на съставяне: 25.04.2013 г.</t>
  </si>
  <si>
    <t xml:space="preserve">Салдо в началото на отчетния период </t>
  </si>
  <si>
    <t>Премиен резерв</t>
  </si>
  <si>
    <t>Резерв от последващи оценки</t>
  </si>
  <si>
    <t>Други резерви</t>
  </si>
  <si>
    <t>Основен капитал</t>
  </si>
  <si>
    <t>Натрупани печалби/ загуби</t>
  </si>
  <si>
    <t>Общо собствен капитал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</si>
</sst>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0\ &quot;лв.&quot;;\-#,##0\ &quot;лв.&quot;"/>
    <numFmt numFmtId="198" formatCode="#,##0\ &quot;лв.&quot;;[Red]\-#,##0\ &quot;лв.&quot;"/>
    <numFmt numFmtId="199" formatCode="#,##0.00\ &quot;лв.&quot;;\-#,##0.00\ &quot;лв.&quot;"/>
    <numFmt numFmtId="200" formatCode="#,##0.00\ &quot;лв.&quot;;[Red]\-#,##0.00\ &quot;лв.&quot;"/>
    <numFmt numFmtId="201" formatCode="_-* #,##0\ &quot;лв.&quot;_-;\-* #,##0\ &quot;лв.&quot;_-;_-* &quot;-&quot;\ &quot;лв.&quot;_-;_-@_-"/>
    <numFmt numFmtId="202" formatCode="_-* #,##0\ _л_в_._-;\-* #,##0\ _л_в_._-;_-* &quot;-&quot;\ _л_в_._-;_-@_-"/>
    <numFmt numFmtId="203" formatCode="_-* #,##0.00\ &quot;лв.&quot;_-;\-* #,##0.00\ &quot;лв.&quot;_-;_-* &quot;-&quot;??\ &quot;лв.&quot;_-;_-@_-"/>
    <numFmt numFmtId="204" formatCode="_-* #,##0.00\ _л_в_._-;\-* #,##0.00\ _л_в_._-;_-* &quot;-&quot;??\ _л_в_._-;_-@_-"/>
    <numFmt numFmtId="205" formatCode="#,###"/>
    <numFmt numFmtId="206" formatCode="###\'#"/>
    <numFmt numFmtId="207" formatCode="dd\-mmm\-yy_)"/>
    <numFmt numFmtId="208" formatCode="0.0000000"/>
    <numFmt numFmtId="209" formatCode="0.000000"/>
    <numFmt numFmtId="210" formatCode="0.00000"/>
    <numFmt numFmtId="211" formatCode="mm/dd/yy"/>
    <numFmt numFmtId="212" formatCode="0.0000000000"/>
    <numFmt numFmtId="213" formatCode="0.00000000000"/>
    <numFmt numFmtId="214" formatCode="0.000000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* #,###\2_);_(* \(#,##0\);_(* &quot;-&quot;_);_(@_)"/>
    <numFmt numFmtId="221" formatCode="_(* #,##0_);_(* \(#,###\2\);_(* &quot;-&quot;_);_(@_)"/>
    <numFmt numFmtId="222" formatCode="_(* #,##0_);_(* \(#,##0\);_(* &quot;-&quot;\2_);_(@_)"/>
    <numFmt numFmtId="223" formatCode="_(* #,##0.00_);_(* \(#,##0\);_(* &quot;-&quot;_);_(@_)"/>
    <numFmt numFmtId="224" formatCode="_(* #,##0_);_(* \(#,##0.00\);_(* &quot;-&quot;_);_(@_)"/>
  </numFmts>
  <fonts count="53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5" fillId="0" borderId="0" xfId="6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62" applyFont="1" applyAlignment="1" applyProtection="1">
      <alignment wrapText="1"/>
      <protection/>
    </xf>
    <xf numFmtId="0" fontId="6" fillId="0" borderId="0" xfId="61" applyFont="1" applyFill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6" fillId="0" borderId="0" xfId="62" applyFont="1" applyBorder="1" applyAlignment="1" applyProtection="1">
      <alignment wrapText="1"/>
      <protection/>
    </xf>
    <xf numFmtId="1" fontId="6" fillId="33" borderId="0" xfId="62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62" applyFont="1" applyAlignment="1" applyProtection="1">
      <alignment vertical="top" wrapText="1"/>
      <protection/>
    </xf>
    <xf numFmtId="1" fontId="6" fillId="0" borderId="0" xfId="61" applyNumberFormat="1" applyFont="1" applyBorder="1" applyAlignment="1" applyProtection="1">
      <alignment horizontal="right" vertical="top"/>
      <protection locked="0"/>
    </xf>
    <xf numFmtId="0" fontId="6" fillId="0" borderId="0" xfId="62" applyFont="1" applyFill="1" applyAlignment="1" applyProtection="1">
      <alignment wrapText="1"/>
      <protection/>
    </xf>
    <xf numFmtId="0" fontId="9" fillId="0" borderId="0" xfId="62" applyFont="1" applyAlignment="1" applyProtection="1">
      <alignment horizontal="center" wrapText="1"/>
      <protection locked="0"/>
    </xf>
    <xf numFmtId="0" fontId="10" fillId="0" borderId="0" xfId="62" applyFont="1" applyAlignment="1" applyProtection="1">
      <alignment wrapText="1"/>
      <protection/>
    </xf>
    <xf numFmtId="0" fontId="7" fillId="0" borderId="0" xfId="61" applyFont="1" applyAlignment="1">
      <alignment vertical="top"/>
      <protection/>
    </xf>
    <xf numFmtId="0" fontId="7" fillId="0" borderId="0" xfId="61" applyFont="1" applyAlignment="1">
      <alignment/>
      <protection/>
    </xf>
    <xf numFmtId="3" fontId="7" fillId="0" borderId="0" xfId="61" applyNumberFormat="1" applyFont="1" applyAlignment="1" applyProtection="1">
      <alignment vertical="top" wrapText="1"/>
      <protection locked="0"/>
    </xf>
    <xf numFmtId="0" fontId="7" fillId="0" borderId="0" xfId="61" applyFont="1" applyAlignment="1" applyProtection="1">
      <alignment vertical="top" wrapText="1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8" fillId="0" borderId="10" xfId="61" applyFont="1" applyBorder="1" applyAlignment="1" applyProtection="1">
      <alignment horizontal="left" vertical="center"/>
      <protection/>
    </xf>
    <xf numFmtId="14" fontId="7" fillId="0" borderId="10" xfId="61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justify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3" fontId="11" fillId="0" borderId="11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1" fillId="34" borderId="0" xfId="61" applyFont="1" applyFill="1" applyBorder="1" applyAlignment="1" applyProtection="1">
      <alignment horizontal="left" wrapText="1"/>
      <protection/>
    </xf>
    <xf numFmtId="3" fontId="11" fillId="0" borderId="14" xfId="0" applyNumberFormat="1" applyFont="1" applyBorder="1" applyAlignment="1">
      <alignment vertical="top" wrapText="1"/>
    </xf>
    <xf numFmtId="3" fontId="7" fillId="0" borderId="0" xfId="61" applyNumberFormat="1" applyFont="1" applyBorder="1" applyAlignment="1" applyProtection="1">
      <alignment vertical="top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0" fontId="11" fillId="34" borderId="15" xfId="61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>
      <alignment wrapText="1"/>
    </xf>
    <xf numFmtId="0" fontId="8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center" vertical="top"/>
      <protection locked="0"/>
    </xf>
    <xf numFmtId="0" fontId="8" fillId="0" borderId="0" xfId="61" applyFont="1" applyAlignment="1">
      <alignment vertical="top"/>
      <protection/>
    </xf>
    <xf numFmtId="0" fontId="11" fillId="0" borderId="1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7" fillId="0" borderId="0" xfId="63" applyFont="1" applyBorder="1" applyAlignment="1">
      <alignment vertical="center" wrapText="1"/>
      <protection/>
    </xf>
    <xf numFmtId="3" fontId="8" fillId="0" borderId="0" xfId="63" applyNumberFormat="1" applyFont="1" applyBorder="1" applyAlignment="1" applyProtection="1">
      <alignment horizontal="right" vertical="center"/>
      <protection locked="0"/>
    </xf>
    <xf numFmtId="0" fontId="7" fillId="0" borderId="0" xfId="63" applyFont="1" applyBorder="1" applyAlignment="1">
      <alignment vertical="center"/>
      <protection/>
    </xf>
    <xf numFmtId="3" fontId="7" fillId="0" borderId="0" xfId="63" applyNumberFormat="1" applyFont="1" applyBorder="1" applyAlignment="1">
      <alignment vertical="center" wrapText="1"/>
      <protection/>
    </xf>
    <xf numFmtId="3" fontId="7" fillId="0" borderId="0" xfId="63" applyNumberFormat="1" applyFont="1" applyBorder="1" applyAlignment="1">
      <alignment vertical="center"/>
      <protection/>
    </xf>
    <xf numFmtId="185" fontId="7" fillId="0" borderId="16" xfId="0" applyNumberFormat="1" applyFont="1" applyBorder="1" applyAlignment="1">
      <alignment/>
    </xf>
    <xf numFmtId="0" fontId="8" fillId="0" borderId="0" xfId="63" applyNumberFormat="1" applyFont="1" applyBorder="1" applyAlignment="1" applyProtection="1">
      <alignment vertical="center"/>
      <protection locked="0"/>
    </xf>
    <xf numFmtId="185" fontId="12" fillId="0" borderId="10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vertical="top" wrapText="1"/>
    </xf>
    <xf numFmtId="185" fontId="12" fillId="0" borderId="16" xfId="0" applyNumberFormat="1" applyFont="1" applyBorder="1" applyAlignment="1">
      <alignment horizontal="right" vertical="top" wrapText="1"/>
    </xf>
    <xf numFmtId="185" fontId="12" fillId="0" borderId="13" xfId="0" applyNumberFormat="1" applyFont="1" applyBorder="1" applyAlignment="1">
      <alignment horizontal="right" vertical="top" wrapText="1"/>
    </xf>
    <xf numFmtId="1" fontId="7" fillId="0" borderId="0" xfId="61" applyNumberFormat="1" applyFont="1" applyBorder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/>
    </xf>
    <xf numFmtId="3" fontId="11" fillId="0" borderId="18" xfId="0" applyNumberFormat="1" applyFont="1" applyBorder="1" applyAlignment="1">
      <alignment horizontal="right" vertical="top" wrapText="1"/>
    </xf>
    <xf numFmtId="185" fontId="7" fillId="0" borderId="10" xfId="0" applyNumberFormat="1" applyFont="1" applyBorder="1" applyAlignment="1">
      <alignment/>
    </xf>
    <xf numFmtId="0" fontId="12" fillId="0" borderId="17" xfId="0" applyFont="1" applyBorder="1" applyAlignment="1">
      <alignment horizontal="right" vertical="top" wrapText="1"/>
    </xf>
    <xf numFmtId="3" fontId="11" fillId="0" borderId="19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justify" vertical="top" wrapText="1"/>
    </xf>
    <xf numFmtId="3" fontId="12" fillId="0" borderId="17" xfId="0" applyNumberFormat="1" applyFont="1" applyBorder="1" applyAlignment="1">
      <alignment horizontal="right" vertical="top" wrapText="1"/>
    </xf>
    <xf numFmtId="0" fontId="7" fillId="0" borderId="0" xfId="61" applyFont="1" applyBorder="1" applyAlignment="1">
      <alignment/>
      <protection/>
    </xf>
    <xf numFmtId="3" fontId="11" fillId="0" borderId="20" xfId="0" applyNumberFormat="1" applyFont="1" applyBorder="1" applyAlignment="1">
      <alignment horizontal="right" vertical="top" wrapText="1"/>
    </xf>
    <xf numFmtId="3" fontId="11" fillId="0" borderId="13" xfId="0" applyNumberFormat="1" applyFont="1" applyBorder="1" applyAlignment="1">
      <alignment horizontal="right" vertical="top" wrapText="1"/>
    </xf>
    <xf numFmtId="0" fontId="11" fillId="0" borderId="20" xfId="0" applyFont="1" applyBorder="1" applyAlignment="1">
      <alignment vertical="top" wrapText="1"/>
    </xf>
    <xf numFmtId="3" fontId="11" fillId="0" borderId="20" xfId="0" applyNumberFormat="1" applyFont="1" applyBorder="1" applyAlignment="1">
      <alignment vertical="top" wrapText="1"/>
    </xf>
    <xf numFmtId="185" fontId="11" fillId="0" borderId="16" xfId="0" applyNumberFormat="1" applyFont="1" applyBorder="1" applyAlignment="1">
      <alignment horizontal="right" vertical="top" wrapText="1"/>
    </xf>
    <xf numFmtId="0" fontId="13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/>
      <protection/>
    </xf>
    <xf numFmtId="0" fontId="7" fillId="0" borderId="0" xfId="59" applyFont="1" applyBorder="1" applyAlignment="1">
      <alignment vertical="justify"/>
      <protection/>
    </xf>
    <xf numFmtId="3" fontId="7" fillId="0" borderId="0" xfId="60" applyNumberFormat="1" applyFont="1">
      <alignment/>
      <protection/>
    </xf>
    <xf numFmtId="0" fontId="7" fillId="0" borderId="0" xfId="64" applyFont="1">
      <alignment/>
      <protection/>
    </xf>
    <xf numFmtId="0" fontId="8" fillId="0" borderId="0" xfId="64" applyFont="1" applyAlignment="1">
      <alignment horizontal="center" wrapText="1"/>
      <protection/>
    </xf>
    <xf numFmtId="0" fontId="8" fillId="0" borderId="0" xfId="64" applyFont="1">
      <alignment/>
      <protection/>
    </xf>
    <xf numFmtId="0" fontId="8" fillId="0" borderId="0" xfId="64" applyFont="1" applyBorder="1" applyAlignment="1" applyProtection="1">
      <alignment horizontal="left" vertical="center" wrapText="1"/>
      <protection/>
    </xf>
    <xf numFmtId="0" fontId="7" fillId="0" borderId="0" xfId="61" applyFont="1" applyAlignment="1">
      <alignment vertical="top" wrapText="1"/>
      <protection/>
    </xf>
    <xf numFmtId="0" fontId="8" fillId="0" borderId="0" xfId="64" applyFont="1" applyBorder="1" applyAlignment="1">
      <alignment horizontal="left" vertical="top" wrapText="1"/>
      <protection/>
    </xf>
    <xf numFmtId="3" fontId="8" fillId="33" borderId="10" xfId="64" applyNumberFormat="1" applyFont="1" applyFill="1" applyBorder="1" applyAlignment="1" applyProtection="1">
      <alignment/>
      <protection/>
    </xf>
    <xf numFmtId="3" fontId="8" fillId="33" borderId="10" xfId="64" applyNumberFormat="1" applyFont="1" applyFill="1" applyBorder="1" applyAlignment="1" applyProtection="1">
      <alignment/>
      <protection locked="0"/>
    </xf>
    <xf numFmtId="3" fontId="7" fillId="33" borderId="10" xfId="64" applyNumberFormat="1" applyFont="1" applyFill="1" applyBorder="1" applyAlignment="1" applyProtection="1">
      <alignment/>
      <protection/>
    </xf>
    <xf numFmtId="0" fontId="8" fillId="0" borderId="0" xfId="64" applyFont="1" applyBorder="1" applyAlignment="1" applyProtection="1">
      <alignment vertical="center" wrapText="1"/>
      <protection locked="0"/>
    </xf>
    <xf numFmtId="3" fontId="7" fillId="0" borderId="0" xfId="64" applyNumberFormat="1" applyFont="1" applyBorder="1" applyAlignment="1" applyProtection="1">
      <alignment vertical="center"/>
      <protection locked="0"/>
    </xf>
    <xf numFmtId="0" fontId="7" fillId="0" borderId="0" xfId="64" applyFont="1" applyBorder="1" applyProtection="1">
      <alignment/>
      <protection locked="0"/>
    </xf>
    <xf numFmtId="3" fontId="7" fillId="0" borderId="0" xfId="61" applyNumberFormat="1" applyFont="1" applyAlignment="1" applyProtection="1">
      <alignment vertical="top"/>
      <protection locked="0"/>
    </xf>
    <xf numFmtId="0" fontId="7" fillId="0" borderId="0" xfId="64" applyFont="1" applyBorder="1" applyAlignment="1" applyProtection="1">
      <alignment wrapText="1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0" xfId="64" applyFont="1" applyProtection="1">
      <alignment/>
      <protection locked="0"/>
    </xf>
    <xf numFmtId="1" fontId="7" fillId="0" borderId="0" xfId="61" applyNumberFormat="1" applyFont="1" applyBorder="1" applyAlignment="1" applyProtection="1">
      <alignment horizontal="right" vertical="top" wrapText="1"/>
      <protection locked="0"/>
    </xf>
    <xf numFmtId="0" fontId="7" fillId="0" borderId="0" xfId="64" applyFont="1" applyAlignment="1">
      <alignment wrapText="1"/>
      <protection/>
    </xf>
    <xf numFmtId="0" fontId="7" fillId="0" borderId="0" xfId="61" applyFont="1" applyAlignment="1" applyProtection="1">
      <alignment horizontal="center" vertical="top" wrapText="1"/>
      <protection locked="0"/>
    </xf>
    <xf numFmtId="0" fontId="6" fillId="0" borderId="0" xfId="62" applyFont="1" applyFill="1" applyBorder="1" applyAlignment="1" applyProtection="1">
      <alignment horizontal="right" vertical="center" wrapText="1"/>
      <protection locked="0"/>
    </xf>
    <xf numFmtId="0" fontId="7" fillId="0" borderId="10" xfId="62" applyFont="1" applyBorder="1" applyAlignment="1" applyProtection="1">
      <alignment vertical="top" wrapText="1"/>
      <protection/>
    </xf>
    <xf numFmtId="0" fontId="7" fillId="0" borderId="13" xfId="62" applyFont="1" applyBorder="1" applyAlignment="1" applyProtection="1">
      <alignment vertical="top" wrapText="1"/>
      <protection/>
    </xf>
    <xf numFmtId="3" fontId="6" fillId="0" borderId="0" xfId="62" applyNumberFormat="1" applyFont="1" applyBorder="1" applyAlignment="1" applyProtection="1">
      <alignment horizontal="right" wrapText="1"/>
      <protection locked="0"/>
    </xf>
    <xf numFmtId="0" fontId="6" fillId="0" borderId="0" xfId="62" applyFont="1" applyAlignment="1">
      <alignment horizontal="right" wrapText="1"/>
      <protection/>
    </xf>
    <xf numFmtId="0" fontId="5" fillId="0" borderId="0" xfId="64" applyFont="1" applyAlignment="1">
      <alignment horizontal="center" vertical="center" wrapText="1"/>
      <protection/>
    </xf>
    <xf numFmtId="0" fontId="5" fillId="0" borderId="0" xfId="60" applyFont="1">
      <alignment/>
      <protection/>
    </xf>
    <xf numFmtId="0" fontId="16" fillId="34" borderId="0" xfId="61" applyFont="1" applyFill="1" applyBorder="1" applyAlignment="1" applyProtection="1">
      <alignment wrapText="1"/>
      <protection/>
    </xf>
    <xf numFmtId="0" fontId="11" fillId="0" borderId="21" xfId="0" applyFont="1" applyBorder="1" applyAlignment="1">
      <alignment vertical="top" wrapText="1"/>
    </xf>
    <xf numFmtId="3" fontId="6" fillId="33" borderId="0" xfId="61" applyNumberFormat="1" applyFont="1" applyFill="1" applyBorder="1" applyAlignment="1" applyProtection="1">
      <alignment wrapText="1"/>
      <protection locked="0"/>
    </xf>
    <xf numFmtId="0" fontId="6" fillId="0" borderId="0" xfId="61" applyFont="1" applyAlignment="1">
      <alignment/>
      <protection/>
    </xf>
    <xf numFmtId="0" fontId="6" fillId="0" borderId="0" xfId="61" applyFont="1" applyAlignment="1">
      <alignment vertical="top"/>
      <protection/>
    </xf>
    <xf numFmtId="3" fontId="6" fillId="0" borderId="0" xfId="61" applyNumberFormat="1" applyFont="1" applyAlignment="1" applyProtection="1">
      <alignment horizontal="left" vertical="top" wrapText="1"/>
      <protection locked="0"/>
    </xf>
    <xf numFmtId="3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right"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7" fillId="0" borderId="0" xfId="63" applyFont="1" applyBorder="1" applyAlignment="1" applyProtection="1">
      <alignment horizontal="right" vertical="center" wrapText="1"/>
      <protection/>
    </xf>
    <xf numFmtId="3" fontId="6" fillId="0" borderId="0" xfId="63" applyNumberFormat="1" applyFont="1" applyBorder="1" applyAlignment="1" applyProtection="1">
      <alignment horizontal="center" vertical="center" wrapText="1"/>
      <protection/>
    </xf>
    <xf numFmtId="3" fontId="5" fillId="33" borderId="0" xfId="63" applyNumberFormat="1" applyFont="1" applyFill="1" applyBorder="1" applyAlignment="1" applyProtection="1">
      <alignment vertical="center" wrapText="1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vertical="top" wrapText="1"/>
      <protection locked="0"/>
    </xf>
    <xf numFmtId="0" fontId="6" fillId="0" borderId="0" xfId="61" applyFont="1" applyBorder="1" applyAlignment="1">
      <alignment vertical="top"/>
      <protection/>
    </xf>
    <xf numFmtId="3" fontId="6" fillId="0" borderId="0" xfId="61" applyNumberFormat="1" applyFont="1" applyBorder="1" applyAlignment="1" applyProtection="1">
      <alignment horizontal="right" vertical="top" wrapText="1"/>
      <protection locked="0"/>
    </xf>
    <xf numFmtId="0" fontId="6" fillId="0" borderId="0" xfId="60" applyFont="1">
      <alignment/>
      <protection/>
    </xf>
    <xf numFmtId="0" fontId="11" fillId="0" borderId="19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24" xfId="0" applyFont="1" applyFill="1" applyBorder="1" applyAlignment="1">
      <alignment horizontal="justify" vertical="top" wrapText="1"/>
    </xf>
    <xf numFmtId="3" fontId="11" fillId="0" borderId="25" xfId="0" applyNumberFormat="1" applyFont="1" applyFill="1" applyBorder="1" applyAlignment="1">
      <alignment horizontal="right" vertical="top" wrapText="1"/>
    </xf>
    <xf numFmtId="3" fontId="11" fillId="0" borderId="26" xfId="0" applyNumberFormat="1" applyFont="1" applyFill="1" applyBorder="1" applyAlignment="1">
      <alignment horizontal="right" vertical="top" wrapText="1"/>
    </xf>
    <xf numFmtId="0" fontId="12" fillId="0" borderId="21" xfId="0" applyFont="1" applyBorder="1" applyAlignment="1">
      <alignment horizontal="justify" vertical="top" wrapText="1"/>
    </xf>
    <xf numFmtId="0" fontId="7" fillId="0" borderId="17" xfId="0" applyFont="1" applyBorder="1" applyAlignment="1">
      <alignment/>
    </xf>
    <xf numFmtId="0" fontId="12" fillId="0" borderId="21" xfId="0" applyFont="1" applyBorder="1" applyAlignment="1">
      <alignment vertical="top" wrapText="1"/>
    </xf>
    <xf numFmtId="0" fontId="8" fillId="0" borderId="0" xfId="63" applyFont="1" applyBorder="1" applyAlignment="1">
      <alignment vertical="center"/>
      <protection/>
    </xf>
    <xf numFmtId="2" fontId="11" fillId="0" borderId="11" xfId="0" applyNumberFormat="1" applyFont="1" applyBorder="1" applyAlignment="1">
      <alignment horizontal="right" vertical="top" wrapText="1"/>
    </xf>
    <xf numFmtId="185" fontId="12" fillId="0" borderId="17" xfId="0" applyNumberFormat="1" applyFont="1" applyBorder="1" applyAlignment="1">
      <alignment horizontal="right" vertical="top" wrapText="1"/>
    </xf>
    <xf numFmtId="0" fontId="11" fillId="0" borderId="13" xfId="0" applyFont="1" applyBorder="1" applyAlignment="1">
      <alignment horizontal="justify" vertical="top" wrapText="1"/>
    </xf>
    <xf numFmtId="0" fontId="7" fillId="0" borderId="24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185" fontId="11" fillId="0" borderId="27" xfId="0" applyNumberFormat="1" applyFont="1" applyBorder="1" applyAlignment="1">
      <alignment horizontal="right" vertical="top" wrapText="1"/>
    </xf>
    <xf numFmtId="185" fontId="12" fillId="0" borderId="25" xfId="0" applyNumberFormat="1" applyFont="1" applyBorder="1" applyAlignment="1">
      <alignment horizontal="right" vertical="top" wrapText="1"/>
    </xf>
    <xf numFmtId="0" fontId="7" fillId="0" borderId="28" xfId="62" applyFont="1" applyBorder="1" applyAlignment="1" applyProtection="1">
      <alignment wrapText="1"/>
      <protection/>
    </xf>
    <xf numFmtId="185" fontId="12" fillId="0" borderId="29" xfId="0" applyNumberFormat="1" applyFont="1" applyBorder="1" applyAlignment="1">
      <alignment horizontal="right" vertical="top" wrapText="1"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3" fontId="6" fillId="0" borderId="0" xfId="61" applyNumberFormat="1" applyFont="1" applyBorder="1" applyAlignment="1" applyProtection="1">
      <alignment horizontal="center"/>
      <protection locked="0"/>
    </xf>
    <xf numFmtId="185" fontId="7" fillId="0" borderId="0" xfId="0" applyNumberFormat="1" applyFont="1" applyBorder="1" applyAlignment="1">
      <alignment/>
    </xf>
    <xf numFmtId="3" fontId="7" fillId="33" borderId="10" xfId="64" applyNumberFormat="1" applyFont="1" applyFill="1" applyBorder="1" applyAlignment="1" applyProtection="1">
      <alignment/>
      <protection locked="0"/>
    </xf>
    <xf numFmtId="0" fontId="8" fillId="33" borderId="10" xfId="64" applyFont="1" applyFill="1" applyBorder="1" applyAlignment="1">
      <alignment wrapText="1"/>
      <protection/>
    </xf>
    <xf numFmtId="222" fontId="8" fillId="33" borderId="10" xfId="64" applyNumberFormat="1" applyFont="1" applyFill="1" applyBorder="1" applyAlignment="1" applyProtection="1">
      <alignment/>
      <protection locked="0"/>
    </xf>
    <xf numFmtId="222" fontId="8" fillId="33" borderId="10" xfId="64" applyNumberFormat="1" applyFont="1" applyFill="1" applyBorder="1" applyAlignment="1" applyProtection="1">
      <alignment/>
      <protection/>
    </xf>
    <xf numFmtId="0" fontId="7" fillId="33" borderId="10" xfId="64" applyFont="1" applyFill="1" applyBorder="1" applyAlignment="1">
      <alignment wrapText="1"/>
      <protection/>
    </xf>
    <xf numFmtId="222" fontId="7" fillId="33" borderId="10" xfId="64" applyNumberFormat="1" applyFont="1" applyFill="1" applyBorder="1" applyAlignment="1" applyProtection="1">
      <alignment/>
      <protection locked="0"/>
    </xf>
    <xf numFmtId="0" fontId="6" fillId="0" borderId="10" xfId="64" applyFont="1" applyBorder="1" applyAlignment="1">
      <alignment horizontal="center" wrapText="1"/>
      <protection/>
    </xf>
    <xf numFmtId="0" fontId="6" fillId="0" borderId="10" xfId="64" applyFont="1" applyBorder="1" applyAlignment="1">
      <alignment horizontal="centerContinuous" wrapText="1"/>
      <protection/>
    </xf>
    <xf numFmtId="222" fontId="7" fillId="33" borderId="10" xfId="64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 vertical="top"/>
      <protection/>
    </xf>
    <xf numFmtId="0" fontId="11" fillId="0" borderId="15" xfId="0" applyFont="1" applyBorder="1" applyAlignment="1">
      <alignment vertical="top" wrapText="1"/>
    </xf>
    <xf numFmtId="3" fontId="12" fillId="0" borderId="15" xfId="0" applyNumberFormat="1" applyFont="1" applyBorder="1" applyAlignment="1">
      <alignment horizontal="right" vertical="top" wrapText="1"/>
    </xf>
    <xf numFmtId="0" fontId="7" fillId="0" borderId="10" xfId="58" applyFont="1" applyBorder="1" applyAlignment="1">
      <alignment horizontal="left" vertical="center" wrapText="1"/>
      <protection/>
    </xf>
    <xf numFmtId="2" fontId="7" fillId="33" borderId="0" xfId="58" applyNumberFormat="1" applyFont="1" applyFill="1" applyBorder="1" applyAlignment="1">
      <alignment horizontal="right" wrapText="1"/>
      <protection/>
    </xf>
    <xf numFmtId="0" fontId="9" fillId="0" borderId="0" xfId="64" applyFont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8" fillId="0" borderId="0" xfId="60" applyFont="1">
      <alignment/>
      <protection/>
    </xf>
    <xf numFmtId="0" fontId="8" fillId="0" borderId="0" xfId="58" applyFont="1" applyBorder="1" applyAlignment="1">
      <alignment horizontal="left" vertical="center" wrapText="1"/>
      <protection/>
    </xf>
    <xf numFmtId="0" fontId="7" fillId="0" borderId="0" xfId="58" applyFont="1" applyBorder="1" applyAlignment="1">
      <alignment horizontal="left" vertical="center" wrapText="1"/>
      <protection/>
    </xf>
    <xf numFmtId="0" fontId="7" fillId="0" borderId="0" xfId="57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top"/>
      <protection/>
    </xf>
    <xf numFmtId="0" fontId="7" fillId="0" borderId="0" xfId="62" applyFont="1" applyAlignment="1" applyProtection="1">
      <alignment vertical="top" wrapText="1"/>
      <protection/>
    </xf>
    <xf numFmtId="3" fontId="7" fillId="33" borderId="10" xfId="58" applyNumberFormat="1" applyFont="1" applyFill="1" applyBorder="1" applyAlignment="1" applyProtection="1">
      <alignment horizontal="right" vertical="center" wrapText="1"/>
      <protection locked="0"/>
    </xf>
    <xf numFmtId="2" fontId="7" fillId="33" borderId="10" xfId="58" applyNumberFormat="1" applyFont="1" applyFill="1" applyBorder="1" applyAlignment="1">
      <alignment horizontal="right" vertical="center" wrapText="1"/>
      <protection/>
    </xf>
    <xf numFmtId="0" fontId="14" fillId="0" borderId="10" xfId="58" applyFont="1" applyBorder="1" applyAlignment="1">
      <alignment horizontal="right" vertical="center" wrapText="1"/>
      <protection/>
    </xf>
    <xf numFmtId="3" fontId="7" fillId="33" borderId="10" xfId="58" applyNumberFormat="1" applyFont="1" applyFill="1" applyBorder="1" applyAlignment="1">
      <alignment horizontal="right" vertical="center" wrapText="1"/>
      <protection/>
    </xf>
    <xf numFmtId="4" fontId="7" fillId="33" borderId="10" xfId="58" applyNumberFormat="1" applyFont="1" applyFill="1" applyBorder="1" applyAlignment="1">
      <alignment horizontal="right" vertical="center" wrapText="1"/>
      <protection/>
    </xf>
    <xf numFmtId="1" fontId="7" fillId="33" borderId="10" xfId="58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58" applyFont="1" applyBorder="1" applyAlignment="1">
      <alignment horizontal="left" vertical="center" wrapText="1"/>
      <protection/>
    </xf>
    <xf numFmtId="0" fontId="12" fillId="0" borderId="1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85" fontId="12" fillId="0" borderId="0" xfId="0" applyNumberFormat="1" applyFont="1" applyBorder="1" applyAlignment="1">
      <alignment horizontal="right" vertical="top" wrapText="1"/>
    </xf>
    <xf numFmtId="0" fontId="7" fillId="0" borderId="17" xfId="62" applyFont="1" applyBorder="1" applyAlignment="1" applyProtection="1">
      <alignment vertical="top" wrapText="1"/>
      <protection/>
    </xf>
    <xf numFmtId="185" fontId="12" fillId="0" borderId="27" xfId="0" applyNumberFormat="1" applyFont="1" applyBorder="1" applyAlignment="1">
      <alignment horizontal="right" vertical="top" wrapText="1"/>
    </xf>
    <xf numFmtId="185" fontId="11" fillId="0" borderId="10" xfId="0" applyNumberFormat="1" applyFont="1" applyBorder="1" applyAlignment="1">
      <alignment horizontal="right" vertical="top" wrapText="1"/>
    </xf>
    <xf numFmtId="0" fontId="8" fillId="0" borderId="21" xfId="61" applyFont="1" applyBorder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left" vertical="center"/>
      <protection/>
    </xf>
    <xf numFmtId="0" fontId="8" fillId="0" borderId="30" xfId="61" applyFont="1" applyBorder="1" applyAlignment="1" applyProtection="1">
      <alignment horizontal="left" vertical="center"/>
      <protection/>
    </xf>
    <xf numFmtId="0" fontId="11" fillId="0" borderId="24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5" fillId="0" borderId="0" xfId="61" applyFont="1" applyBorder="1" applyAlignment="1" applyProtection="1">
      <alignment horizontal="center" vertical="top"/>
      <protection locked="0"/>
    </xf>
    <xf numFmtId="0" fontId="11" fillId="34" borderId="31" xfId="61" applyFont="1" applyFill="1" applyBorder="1" applyAlignment="1" applyProtection="1">
      <alignment horizontal="left" wrapText="1"/>
      <protection/>
    </xf>
    <xf numFmtId="0" fontId="11" fillId="34" borderId="32" xfId="61" applyFont="1" applyFill="1" applyBorder="1" applyAlignment="1" applyProtection="1">
      <alignment horizontal="left" wrapText="1"/>
      <protection/>
    </xf>
    <xf numFmtId="0" fontId="11" fillId="34" borderId="33" xfId="61" applyFont="1" applyFill="1" applyBorder="1" applyAlignment="1" applyProtection="1">
      <alignment horizontal="left" wrapText="1"/>
      <protection/>
    </xf>
    <xf numFmtId="0" fontId="8" fillId="0" borderId="0" xfId="61" applyFont="1" applyBorder="1" applyAlignment="1" applyProtection="1">
      <alignment horizontal="center" vertical="top"/>
      <protection locked="0"/>
    </xf>
    <xf numFmtId="0" fontId="9" fillId="0" borderId="0" xfId="64" applyFont="1" applyAlignment="1">
      <alignment horizontal="center" vertical="center" wrapText="1"/>
      <protection/>
    </xf>
    <xf numFmtId="0" fontId="11" fillId="34" borderId="24" xfId="61" applyFont="1" applyFill="1" applyBorder="1" applyAlignment="1" applyProtection="1">
      <alignment horizontal="left" wrapText="1"/>
      <protection/>
    </xf>
    <xf numFmtId="0" fontId="11" fillId="34" borderId="25" xfId="61" applyFont="1" applyFill="1" applyBorder="1" applyAlignment="1" applyProtection="1">
      <alignment horizontal="left" wrapText="1"/>
      <protection/>
    </xf>
    <xf numFmtId="0" fontId="11" fillId="34" borderId="26" xfId="61" applyFont="1" applyFill="1" applyBorder="1" applyAlignment="1" applyProtection="1">
      <alignment horizontal="left" wrapText="1"/>
      <protection/>
    </xf>
    <xf numFmtId="0" fontId="8" fillId="0" borderId="0" xfId="63" applyNumberFormat="1" applyFont="1" applyBorder="1" applyAlignment="1" applyProtection="1">
      <alignment horizontal="center" vertical="center"/>
      <protection locked="0"/>
    </xf>
    <xf numFmtId="3" fontId="6" fillId="0" borderId="0" xfId="61" applyNumberFormat="1" applyFont="1" applyBorder="1" applyAlignment="1" applyProtection="1">
      <alignment horizontal="center" vertical="top"/>
      <protection locked="0"/>
    </xf>
    <xf numFmtId="0" fontId="8" fillId="0" borderId="0" xfId="62" applyFont="1" applyBorder="1" applyAlignment="1" applyProtection="1">
      <alignment horizontal="center" vertical="center"/>
      <protection locked="0"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0" fontId="8" fillId="0" borderId="0" xfId="64" applyFont="1" applyAlignment="1">
      <alignment horizontal="center" wrapText="1"/>
      <protection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8" fillId="0" borderId="24" xfId="58" applyFont="1" applyBorder="1" applyAlignment="1">
      <alignment horizontal="left" vertical="center" wrapText="1"/>
      <protection/>
    </xf>
    <xf numFmtId="0" fontId="8" fillId="0" borderId="25" xfId="58" applyFont="1" applyBorder="1" applyAlignment="1">
      <alignment horizontal="left" vertical="center" wrapText="1"/>
      <protection/>
    </xf>
    <xf numFmtId="49" fontId="8" fillId="0" borderId="0" xfId="58" applyNumberFormat="1" applyFont="1" applyAlignment="1">
      <alignment horizontal="center" vertical="center" wrapText="1"/>
      <protection/>
    </xf>
    <xf numFmtId="0" fontId="8" fillId="0" borderId="0" xfId="59" applyFont="1" applyAlignment="1">
      <alignment horizontal="center" vertical="justify"/>
      <protection/>
    </xf>
    <xf numFmtId="3" fontId="7" fillId="0" borderId="0" xfId="61" applyNumberFormat="1" applyFont="1" applyBorder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showGridLines="0" tabSelected="1" zoomScale="75" zoomScaleNormal="75" zoomScaleSheetLayoutView="75" zoomScalePageLayoutView="0" workbookViewId="0" topLeftCell="A1">
      <selection activeCell="A1" sqref="A1:C1"/>
    </sheetView>
  </sheetViews>
  <sheetFormatPr defaultColWidth="9.281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7" s="79" customFormat="1" ht="36" customHeight="1">
      <c r="A1" s="197" t="s">
        <v>40</v>
      </c>
      <c r="B1" s="197"/>
      <c r="C1" s="197"/>
      <c r="D1" s="164"/>
      <c r="E1" s="164"/>
      <c r="F1" s="164"/>
      <c r="G1" s="164"/>
    </row>
    <row r="2" spans="1:4" ht="15.75">
      <c r="A2" s="196" t="s">
        <v>126</v>
      </c>
      <c r="B2" s="196"/>
      <c r="C2" s="196"/>
      <c r="D2" s="196"/>
    </row>
    <row r="3" spans="1:3" ht="15">
      <c r="A3" s="192" t="s">
        <v>164</v>
      </c>
      <c r="B3" s="192"/>
      <c r="C3" s="192"/>
    </row>
    <row r="4" spans="1:3" ht="15.75">
      <c r="A4" s="42"/>
      <c r="B4" s="43"/>
      <c r="C4" s="101" t="s">
        <v>0</v>
      </c>
    </row>
    <row r="5" spans="1:3" ht="16.5" customHeight="1">
      <c r="A5" s="19" t="s">
        <v>1</v>
      </c>
      <c r="B5" s="20">
        <v>41274</v>
      </c>
      <c r="C5" s="20">
        <v>40908</v>
      </c>
    </row>
    <row r="6" spans="1:3" s="44" customFormat="1" ht="15.75">
      <c r="A6" s="193" t="s">
        <v>102</v>
      </c>
      <c r="B6" s="194"/>
      <c r="C6" s="195"/>
    </row>
    <row r="7" spans="1:3" s="44" customFormat="1" ht="6.75" customHeight="1">
      <c r="A7" s="33"/>
      <c r="B7" s="40"/>
      <c r="C7" s="40"/>
    </row>
    <row r="8" spans="1:3" s="15" customFormat="1" ht="15">
      <c r="A8" s="41" t="s">
        <v>93</v>
      </c>
      <c r="B8" s="22">
        <v>4290</v>
      </c>
      <c r="C8" s="22">
        <v>4269</v>
      </c>
    </row>
    <row r="9" spans="1:3" s="15" customFormat="1" ht="15">
      <c r="A9" s="41" t="s">
        <v>94</v>
      </c>
      <c r="B9" s="22">
        <v>24493</v>
      </c>
      <c r="C9" s="22">
        <v>22039</v>
      </c>
    </row>
    <row r="10" spans="1:3" s="15" customFormat="1" ht="15">
      <c r="A10" s="41" t="s">
        <v>95</v>
      </c>
      <c r="B10" s="22">
        <v>21797</v>
      </c>
      <c r="C10" s="22">
        <v>25128</v>
      </c>
    </row>
    <row r="11" spans="1:3" s="15" customFormat="1" ht="15">
      <c r="A11" s="41" t="s">
        <v>96</v>
      </c>
      <c r="B11" s="22">
        <v>6773</v>
      </c>
      <c r="C11" s="22">
        <v>5788</v>
      </c>
    </row>
    <row r="12" spans="1:3" s="15" customFormat="1" ht="15">
      <c r="A12" s="41" t="s">
        <v>97</v>
      </c>
      <c r="B12" s="22">
        <v>1173</v>
      </c>
      <c r="C12" s="22">
        <v>1293</v>
      </c>
    </row>
    <row r="13" spans="1:3" s="15" customFormat="1" ht="15">
      <c r="A13" s="41" t="s">
        <v>98</v>
      </c>
      <c r="B13" s="22">
        <v>500</v>
      </c>
      <c r="C13" s="22">
        <v>581</v>
      </c>
    </row>
    <row r="14" spans="1:3" s="15" customFormat="1" ht="15">
      <c r="A14" s="41" t="s">
        <v>99</v>
      </c>
      <c r="B14" s="22">
        <v>8332</v>
      </c>
      <c r="C14" s="22">
        <v>6871</v>
      </c>
    </row>
    <row r="15" spans="1:3" s="15" customFormat="1" ht="15">
      <c r="A15" s="41" t="s">
        <v>100</v>
      </c>
      <c r="B15" s="22">
        <v>93</v>
      </c>
      <c r="C15" s="22">
        <v>68</v>
      </c>
    </row>
    <row r="16" spans="1:3" s="15" customFormat="1" ht="15">
      <c r="A16" s="41" t="s">
        <v>49</v>
      </c>
      <c r="B16" s="22">
        <v>840</v>
      </c>
      <c r="C16" s="22">
        <v>170</v>
      </c>
    </row>
    <row r="17" spans="1:3" s="15" customFormat="1" ht="15">
      <c r="A17" s="41" t="s">
        <v>128</v>
      </c>
      <c r="B17" s="22">
        <v>324</v>
      </c>
      <c r="C17" s="22">
        <v>324</v>
      </c>
    </row>
    <row r="18" spans="1:3" s="15" customFormat="1" ht="15">
      <c r="A18" s="41" t="s">
        <v>133</v>
      </c>
      <c r="B18" s="22">
        <v>746</v>
      </c>
      <c r="C18" s="22">
        <v>746</v>
      </c>
    </row>
    <row r="19" spans="1:3" s="15" customFormat="1" ht="15">
      <c r="A19" s="41" t="s">
        <v>12</v>
      </c>
      <c r="B19" s="22">
        <v>6286</v>
      </c>
      <c r="C19" s="22">
        <v>7010</v>
      </c>
    </row>
    <row r="20" spans="1:3" s="15" customFormat="1" ht="15">
      <c r="A20" s="66" t="s">
        <v>13</v>
      </c>
      <c r="B20" s="67">
        <v>24</v>
      </c>
      <c r="C20" s="67">
        <v>24</v>
      </c>
    </row>
    <row r="21" spans="1:3" s="15" customFormat="1" ht="15">
      <c r="A21" s="60" t="s">
        <v>116</v>
      </c>
      <c r="B21" s="67"/>
      <c r="C21" s="67">
        <v>680</v>
      </c>
    </row>
    <row r="22" spans="1:3" s="15" customFormat="1" ht="15">
      <c r="A22" s="60" t="s">
        <v>132</v>
      </c>
      <c r="B22" s="67">
        <v>97</v>
      </c>
      <c r="C22" s="67">
        <v>97</v>
      </c>
    </row>
    <row r="23" spans="1:3" s="15" customFormat="1" ht="15">
      <c r="A23" s="66" t="s">
        <v>129</v>
      </c>
      <c r="B23" s="67">
        <v>2</v>
      </c>
      <c r="C23" s="67">
        <v>51</v>
      </c>
    </row>
    <row r="24" spans="1:3" s="15" customFormat="1" ht="16.5" thickBot="1">
      <c r="A24" s="140" t="s">
        <v>104</v>
      </c>
      <c r="B24" s="70">
        <f>SUM(B8:B23)</f>
        <v>75770</v>
      </c>
      <c r="C24" s="70">
        <f>SUM(C8:C23)</f>
        <v>75139</v>
      </c>
    </row>
    <row r="25" spans="1:3" s="15" customFormat="1" ht="6" customHeight="1">
      <c r="A25" s="23"/>
      <c r="B25" s="24"/>
      <c r="C25" s="24"/>
    </row>
    <row r="26" spans="1:3" s="15" customFormat="1" ht="15.75">
      <c r="A26" s="198" t="s">
        <v>103</v>
      </c>
      <c r="B26" s="199"/>
      <c r="C26" s="200"/>
    </row>
    <row r="27" spans="1:3" s="15" customFormat="1" ht="15">
      <c r="A27" s="60" t="s">
        <v>50</v>
      </c>
      <c r="B27" s="22">
        <v>15711</v>
      </c>
      <c r="C27" s="22">
        <v>17921</v>
      </c>
    </row>
    <row r="28" spans="1:3" s="15" customFormat="1" ht="15">
      <c r="A28" s="60" t="s">
        <v>51</v>
      </c>
      <c r="B28" s="22">
        <v>4914</v>
      </c>
      <c r="C28" s="22">
        <v>4620</v>
      </c>
    </row>
    <row r="29" spans="1:3" s="15" customFormat="1" ht="15">
      <c r="A29" s="60" t="s">
        <v>52</v>
      </c>
      <c r="B29" s="22">
        <v>200</v>
      </c>
      <c r="C29" s="22">
        <v>138</v>
      </c>
    </row>
    <row r="30" spans="1:3" s="15" customFormat="1" ht="15">
      <c r="A30" s="60" t="s">
        <v>53</v>
      </c>
      <c r="B30" s="22">
        <v>11496</v>
      </c>
      <c r="C30" s="22">
        <v>10174</v>
      </c>
    </row>
    <row r="31" spans="1:3" s="15" customFormat="1" ht="15">
      <c r="A31" s="60" t="s">
        <v>54</v>
      </c>
      <c r="B31" s="22">
        <v>22946</v>
      </c>
      <c r="C31" s="22">
        <v>23587</v>
      </c>
    </row>
    <row r="32" spans="1:3" s="15" customFormat="1" ht="15">
      <c r="A32" s="60" t="s">
        <v>55</v>
      </c>
      <c r="B32" s="22">
        <v>2569</v>
      </c>
      <c r="C32" s="22">
        <v>1644</v>
      </c>
    </row>
    <row r="33" spans="1:3" s="15" customFormat="1" ht="15">
      <c r="A33" s="60" t="s">
        <v>113</v>
      </c>
      <c r="B33" s="22">
        <v>2477</v>
      </c>
      <c r="C33" s="22">
        <v>1750</v>
      </c>
    </row>
    <row r="34" spans="1:3" s="15" customFormat="1" ht="15">
      <c r="A34" s="60" t="s">
        <v>56</v>
      </c>
      <c r="B34" s="22">
        <v>31</v>
      </c>
      <c r="C34" s="22">
        <v>107</v>
      </c>
    </row>
    <row r="35" spans="1:3" s="15" customFormat="1" ht="15">
      <c r="A35" s="60" t="s">
        <v>14</v>
      </c>
      <c r="B35" s="22">
        <v>2650</v>
      </c>
      <c r="C35" s="22">
        <v>2874</v>
      </c>
    </row>
    <row r="36" spans="1:3" s="15" customFormat="1" ht="15">
      <c r="A36" s="60" t="s">
        <v>57</v>
      </c>
      <c r="B36" s="22">
        <v>2762</v>
      </c>
      <c r="C36" s="22">
        <v>2399</v>
      </c>
    </row>
    <row r="37" spans="1:3" s="15" customFormat="1" ht="15">
      <c r="A37" s="21" t="s">
        <v>121</v>
      </c>
      <c r="B37" s="22">
        <v>2192</v>
      </c>
      <c r="C37" s="22">
        <v>310</v>
      </c>
    </row>
    <row r="38" spans="1:3" s="15" customFormat="1" ht="15">
      <c r="A38" s="60" t="s">
        <v>15</v>
      </c>
      <c r="B38" s="22">
        <v>23052</v>
      </c>
      <c r="C38" s="22">
        <v>22520</v>
      </c>
    </row>
    <row r="39" spans="1:3" s="15" customFormat="1" ht="15">
      <c r="A39" s="21" t="s">
        <v>16</v>
      </c>
      <c r="B39" s="22">
        <v>333</v>
      </c>
      <c r="C39" s="22">
        <v>367</v>
      </c>
    </row>
    <row r="40" spans="1:3" s="15" customFormat="1" ht="16.5" thickBot="1">
      <c r="A40" s="140" t="s">
        <v>105</v>
      </c>
      <c r="B40" s="70">
        <f>SUM(B27:B39)</f>
        <v>91333</v>
      </c>
      <c r="C40" s="70">
        <f>SUM(C27:C39)</f>
        <v>88411</v>
      </c>
    </row>
    <row r="41" spans="1:3" s="15" customFormat="1" ht="16.5" thickBot="1">
      <c r="A41" s="123" t="s">
        <v>101</v>
      </c>
      <c r="B41" s="64">
        <f>B24+B40</f>
        <v>167103</v>
      </c>
      <c r="C41" s="27">
        <f>C24+C40</f>
        <v>163550</v>
      </c>
    </row>
    <row r="42" spans="1:3" s="15" customFormat="1" ht="9" customHeight="1" thickTop="1">
      <c r="A42" s="26"/>
      <c r="B42" s="26"/>
      <c r="C42" s="26"/>
    </row>
    <row r="43" spans="1:3" s="15" customFormat="1" ht="15.75">
      <c r="A43" s="189" t="s">
        <v>38</v>
      </c>
      <c r="B43" s="190"/>
      <c r="C43" s="191"/>
    </row>
    <row r="44" spans="1:3" s="15" customFormat="1" ht="15">
      <c r="A44" s="60" t="s">
        <v>17</v>
      </c>
      <c r="B44" s="22">
        <v>20729</v>
      </c>
      <c r="C44" s="22">
        <v>20729</v>
      </c>
    </row>
    <row r="45" spans="1:3" s="15" customFormat="1" ht="15">
      <c r="A45" s="60" t="s">
        <v>171</v>
      </c>
      <c r="B45" s="22">
        <v>5180</v>
      </c>
      <c r="C45" s="22">
        <v>4991</v>
      </c>
    </row>
    <row r="46" spans="1:3" s="15" customFormat="1" ht="15">
      <c r="A46" s="60" t="s">
        <v>172</v>
      </c>
      <c r="B46" s="22">
        <v>8614</v>
      </c>
      <c r="C46" s="22">
        <v>9297</v>
      </c>
    </row>
    <row r="47" spans="1:3" s="15" customFormat="1" ht="15">
      <c r="A47" s="60" t="s">
        <v>173</v>
      </c>
      <c r="B47" s="22">
        <v>27287</v>
      </c>
      <c r="C47" s="22">
        <v>24223</v>
      </c>
    </row>
    <row r="48" spans="1:3" s="15" customFormat="1" ht="15">
      <c r="A48" s="60" t="s">
        <v>18</v>
      </c>
      <c r="B48" s="22">
        <v>5203</v>
      </c>
      <c r="C48" s="22"/>
    </row>
    <row r="49" spans="1:3" s="15" customFormat="1" ht="15">
      <c r="A49" s="60" t="s">
        <v>168</v>
      </c>
      <c r="B49" s="54">
        <v>-3066</v>
      </c>
      <c r="C49" s="54">
        <v>-3241</v>
      </c>
    </row>
    <row r="50" spans="1:3" s="15" customFormat="1" ht="15">
      <c r="A50" s="60" t="s">
        <v>19</v>
      </c>
      <c r="B50" s="65">
        <v>5239</v>
      </c>
      <c r="C50" s="65">
        <v>9151</v>
      </c>
    </row>
    <row r="51" spans="1:3" s="15" customFormat="1" ht="16.5" thickBot="1">
      <c r="A51" s="124" t="s">
        <v>20</v>
      </c>
      <c r="B51" s="25">
        <f>SUM(B44:B50)</f>
        <v>69186</v>
      </c>
      <c r="C51" s="25">
        <f>SUM(C44:C50)</f>
        <v>65150</v>
      </c>
    </row>
    <row r="52" spans="1:3" s="15" customFormat="1" ht="9" customHeight="1" thickTop="1">
      <c r="A52" s="28"/>
      <c r="B52" s="24"/>
      <c r="C52" s="24"/>
    </row>
    <row r="53" spans="1:3" s="15" customFormat="1" ht="16.5" thickBot="1">
      <c r="A53" s="130" t="s">
        <v>58</v>
      </c>
      <c r="B53" s="25">
        <v>70407</v>
      </c>
      <c r="C53" s="25">
        <v>65635</v>
      </c>
    </row>
    <row r="54" spans="1:3" s="15" customFormat="1" ht="9.75" customHeight="1" thickTop="1">
      <c r="A54" s="129"/>
      <c r="B54" s="24"/>
      <c r="C54" s="24"/>
    </row>
    <row r="55" spans="1:3" s="15" customFormat="1" ht="15.75">
      <c r="A55" s="186" t="s">
        <v>107</v>
      </c>
      <c r="B55" s="187"/>
      <c r="C55" s="188"/>
    </row>
    <row r="56" spans="1:3" s="15" customFormat="1" ht="15.75">
      <c r="A56" s="131" t="s">
        <v>39</v>
      </c>
      <c r="B56" s="132"/>
      <c r="C56" s="133"/>
    </row>
    <row r="57" spans="1:3" s="15" customFormat="1" ht="15">
      <c r="A57" s="21" t="s">
        <v>60</v>
      </c>
      <c r="B57" s="22">
        <v>1464</v>
      </c>
      <c r="C57" s="22">
        <v>1553</v>
      </c>
    </row>
    <row r="58" spans="1:3" s="15" customFormat="1" ht="15">
      <c r="A58" s="21" t="s">
        <v>59</v>
      </c>
      <c r="B58" s="22">
        <v>540</v>
      </c>
      <c r="C58" s="22">
        <v>656</v>
      </c>
    </row>
    <row r="59" spans="1:3" s="15" customFormat="1" ht="15">
      <c r="A59" s="134" t="s">
        <v>134</v>
      </c>
      <c r="B59" s="22">
        <v>424</v>
      </c>
      <c r="C59" s="22">
        <v>519</v>
      </c>
    </row>
    <row r="60" spans="1:3" s="15" customFormat="1" ht="15">
      <c r="A60" s="134" t="s">
        <v>131</v>
      </c>
      <c r="B60" s="22">
        <v>242</v>
      </c>
      <c r="C60" s="22">
        <v>278</v>
      </c>
    </row>
    <row r="61" spans="1:3" s="15" customFormat="1" ht="15.75">
      <c r="A61" s="106" t="s">
        <v>108</v>
      </c>
      <c r="B61" s="29">
        <f>SUM(B57:B60)</f>
        <v>2670</v>
      </c>
      <c r="C61" s="29">
        <f>SUM(C57:C60)</f>
        <v>3006</v>
      </c>
    </row>
    <row r="62" spans="1:3" s="15" customFormat="1" ht="15.75">
      <c r="A62" s="189" t="s">
        <v>21</v>
      </c>
      <c r="B62" s="190"/>
      <c r="C62" s="191"/>
    </row>
    <row r="63" spans="1:3" s="15" customFormat="1" ht="15">
      <c r="A63" s="21" t="s">
        <v>60</v>
      </c>
      <c r="B63" s="22">
        <v>1874</v>
      </c>
      <c r="C63" s="22">
        <v>2150</v>
      </c>
    </row>
    <row r="64" spans="1:3" s="15" customFormat="1" ht="15">
      <c r="A64" s="31" t="s">
        <v>62</v>
      </c>
      <c r="B64" s="22">
        <v>608</v>
      </c>
      <c r="C64" s="22">
        <v>594</v>
      </c>
    </row>
    <row r="65" spans="1:3" s="15" customFormat="1" ht="15">
      <c r="A65" s="60" t="s">
        <v>63</v>
      </c>
      <c r="B65" s="67">
        <v>13950</v>
      </c>
      <c r="C65" s="67">
        <v>16309</v>
      </c>
    </row>
    <row r="66" spans="1:3" s="15" customFormat="1" ht="15">
      <c r="A66" s="135" t="s">
        <v>64</v>
      </c>
      <c r="B66" s="67">
        <v>894</v>
      </c>
      <c r="C66" s="67">
        <v>1473</v>
      </c>
    </row>
    <row r="67" spans="1:3" s="15" customFormat="1" ht="15">
      <c r="A67" s="55" t="s">
        <v>6</v>
      </c>
      <c r="B67" s="67">
        <v>2455</v>
      </c>
      <c r="C67" s="67">
        <v>2915</v>
      </c>
    </row>
    <row r="68" spans="1:3" s="15" customFormat="1" ht="15">
      <c r="A68" s="135" t="s">
        <v>65</v>
      </c>
      <c r="B68" s="63">
        <v>843</v>
      </c>
      <c r="C68" s="63">
        <v>960</v>
      </c>
    </row>
    <row r="69" spans="1:3" s="15" customFormat="1" ht="15">
      <c r="A69" s="55" t="s">
        <v>66</v>
      </c>
      <c r="B69" s="67">
        <v>862</v>
      </c>
      <c r="C69" s="67">
        <v>1350</v>
      </c>
    </row>
    <row r="70" spans="1:3" s="15" customFormat="1" ht="15">
      <c r="A70" s="135" t="s">
        <v>59</v>
      </c>
      <c r="B70" s="63">
        <v>1682</v>
      </c>
      <c r="C70" s="63">
        <v>1982</v>
      </c>
    </row>
    <row r="71" spans="1:3" s="15" customFormat="1" ht="15">
      <c r="A71" s="55" t="s">
        <v>67</v>
      </c>
      <c r="B71" s="63">
        <v>330</v>
      </c>
      <c r="C71" s="63">
        <v>408</v>
      </c>
    </row>
    <row r="72" spans="1:3" s="15" customFormat="1" ht="15">
      <c r="A72" s="136" t="s">
        <v>61</v>
      </c>
      <c r="B72" s="63">
        <v>167</v>
      </c>
      <c r="C72" s="63">
        <v>21</v>
      </c>
    </row>
    <row r="73" spans="1:3" s="15" customFormat="1" ht="15">
      <c r="A73" s="134" t="s">
        <v>131</v>
      </c>
      <c r="B73" s="63">
        <v>1175</v>
      </c>
      <c r="C73" s="63">
        <v>1597</v>
      </c>
    </row>
    <row r="74" spans="1:3" s="68" customFormat="1" ht="15.75">
      <c r="A74" s="106" t="s">
        <v>109</v>
      </c>
      <c r="B74" s="67">
        <f>SUM(B63:B73)</f>
        <v>24840</v>
      </c>
      <c r="C74" s="67">
        <f>SUM(C63:C73)</f>
        <v>29759</v>
      </c>
    </row>
    <row r="75" spans="1:3" s="68" customFormat="1" ht="15.75">
      <c r="A75" s="160"/>
      <c r="B75" s="161"/>
      <c r="C75" s="161"/>
    </row>
    <row r="76" spans="1:3" s="15" customFormat="1" ht="16.5" thickBot="1">
      <c r="A76" s="126" t="s">
        <v>110</v>
      </c>
      <c r="B76" s="61">
        <f>B61+B74</f>
        <v>27510</v>
      </c>
      <c r="C76" s="61">
        <f>C61+C74</f>
        <v>32765</v>
      </c>
    </row>
    <row r="77" spans="1:3" s="15" customFormat="1" ht="8.25" customHeight="1" thickBot="1" thickTop="1">
      <c r="A77" s="71"/>
      <c r="B77" s="72"/>
      <c r="C77" s="69"/>
    </row>
    <row r="78" spans="1:3" s="15" customFormat="1" ht="16.5" thickBot="1">
      <c r="A78" s="125" t="s">
        <v>106</v>
      </c>
      <c r="B78" s="34">
        <f>B51+B53+B61+B74</f>
        <v>167103</v>
      </c>
      <c r="C78" s="34">
        <f>C51+C53+C61+C74</f>
        <v>163550</v>
      </c>
    </row>
    <row r="79" spans="1:3" s="15" customFormat="1" ht="7.5" customHeight="1" thickTop="1">
      <c r="A79" s="28"/>
      <c r="B79" s="24"/>
      <c r="C79" s="24"/>
    </row>
    <row r="80" spans="1:4" s="15" customFormat="1" ht="15.75">
      <c r="A80" s="31" t="s">
        <v>167</v>
      </c>
      <c r="B80" s="29">
        <v>810</v>
      </c>
      <c r="C80" s="29">
        <v>1702</v>
      </c>
      <c r="D80" s="107"/>
    </row>
    <row r="81" spans="1:3" s="108" customFormat="1" ht="9" customHeight="1">
      <c r="A81" s="105"/>
      <c r="B81" s="107"/>
      <c r="C81" s="107"/>
    </row>
    <row r="82" spans="1:3" s="109" customFormat="1" ht="14.25">
      <c r="A82" s="2" t="s">
        <v>169</v>
      </c>
      <c r="B82" s="110"/>
      <c r="C82" s="110"/>
    </row>
    <row r="83" spans="1:3" s="109" customFormat="1" ht="14.25">
      <c r="A83" s="2"/>
      <c r="B83" s="110"/>
      <c r="C83" s="110"/>
    </row>
    <row r="84" spans="1:3" s="109" customFormat="1" ht="14.25">
      <c r="A84" s="8" t="s">
        <v>118</v>
      </c>
      <c r="B84" s="147" t="s">
        <v>135</v>
      </c>
      <c r="C84" s="111"/>
    </row>
    <row r="85" spans="1:3" s="109" customFormat="1" ht="14.25">
      <c r="A85" s="8" t="s">
        <v>117</v>
      </c>
      <c r="B85" s="110"/>
      <c r="C85" s="112" t="s">
        <v>119</v>
      </c>
    </row>
  </sheetData>
  <sheetProtection/>
  <mergeCells count="8">
    <mergeCell ref="A55:C55"/>
    <mergeCell ref="A62:C62"/>
    <mergeCell ref="A3:C3"/>
    <mergeCell ref="A6:C6"/>
    <mergeCell ref="A2:D2"/>
    <mergeCell ref="A1:C1"/>
    <mergeCell ref="A26:C26"/>
    <mergeCell ref="A43:C4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1:C81 D80 B77:C79 B42:C47 B52:C54 B63:C75 B8:C25 B27: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5:C55">
      <formula1>-99999999999</formula1>
      <formula2>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31" bottom="0.33" header="0.19" footer="0.16"/>
  <pageSetup fitToHeight="1" fitToWidth="1" horizontalDpi="300" verticalDpi="3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55.8515625" style="47" customWidth="1"/>
    <col min="2" max="2" width="29.421875" style="50" customWidth="1"/>
    <col min="3" max="3" width="24.7109375" style="51" customWidth="1"/>
    <col min="4" max="4" width="15.140625" style="49" customWidth="1"/>
    <col min="5" max="16384" width="9.28125" style="49" customWidth="1"/>
  </cols>
  <sheetData>
    <row r="1" spans="1:7" s="79" customFormat="1" ht="36" customHeight="1">
      <c r="A1" s="197" t="s">
        <v>40</v>
      </c>
      <c r="B1" s="197"/>
      <c r="C1" s="197"/>
      <c r="D1" s="164"/>
      <c r="E1" s="164"/>
      <c r="F1" s="164"/>
      <c r="G1" s="164"/>
    </row>
    <row r="2" spans="1:3" s="38" customFormat="1" ht="15.75">
      <c r="A2" s="18"/>
      <c r="B2" s="53"/>
      <c r="C2" s="53"/>
    </row>
    <row r="3" spans="1:4" s="38" customFormat="1" ht="15.75">
      <c r="A3" s="201" t="s">
        <v>127</v>
      </c>
      <c r="B3" s="201"/>
      <c r="C3" s="201"/>
      <c r="D3" s="201"/>
    </row>
    <row r="4" spans="1:3" ht="17.25" customHeight="1">
      <c r="A4" s="192" t="s">
        <v>164</v>
      </c>
      <c r="B4" s="192"/>
      <c r="C4" s="192"/>
    </row>
    <row r="5" spans="2:3" ht="17.25" customHeight="1">
      <c r="B5" s="48"/>
      <c r="C5" s="101" t="s">
        <v>0</v>
      </c>
    </row>
    <row r="6" spans="1:3" ht="15.75">
      <c r="A6" s="19"/>
      <c r="B6" s="20">
        <v>41274</v>
      </c>
      <c r="C6" s="20">
        <v>40908</v>
      </c>
    </row>
    <row r="7" spans="1:3" ht="15">
      <c r="A7" s="41" t="s">
        <v>68</v>
      </c>
      <c r="B7" s="65">
        <v>155203</v>
      </c>
      <c r="C7" s="65">
        <v>180338</v>
      </c>
    </row>
    <row r="8" spans="1:3" ht="15">
      <c r="A8" s="41" t="s">
        <v>69</v>
      </c>
      <c r="B8" s="65">
        <v>2116</v>
      </c>
      <c r="C8" s="65">
        <v>2082</v>
      </c>
    </row>
    <row r="9" spans="1:3" ht="15">
      <c r="A9" s="41" t="s">
        <v>70</v>
      </c>
      <c r="B9" s="65">
        <v>2493</v>
      </c>
      <c r="C9" s="65">
        <v>1118</v>
      </c>
    </row>
    <row r="10" spans="1:3" ht="15">
      <c r="A10" s="41" t="s">
        <v>71</v>
      </c>
      <c r="B10" s="65">
        <v>4150</v>
      </c>
      <c r="C10" s="65">
        <v>8247</v>
      </c>
    </row>
    <row r="11" spans="1:3" ht="15">
      <c r="A11" s="41" t="s">
        <v>81</v>
      </c>
      <c r="B11" s="65">
        <v>497</v>
      </c>
      <c r="C11" s="65">
        <v>544</v>
      </c>
    </row>
    <row r="12" spans="1:3" ht="15">
      <c r="A12" s="41" t="s">
        <v>153</v>
      </c>
      <c r="B12" s="65">
        <v>94</v>
      </c>
      <c r="C12" s="65">
        <v>48</v>
      </c>
    </row>
    <row r="13" spans="1:4" ht="15">
      <c r="A13" s="31" t="s">
        <v>111</v>
      </c>
      <c r="B13" s="62">
        <v>1000</v>
      </c>
      <c r="C13" s="62">
        <v>754</v>
      </c>
      <c r="D13" s="149"/>
    </row>
    <row r="14" spans="1:4" ht="15">
      <c r="A14" s="31" t="s">
        <v>72</v>
      </c>
      <c r="B14" s="62">
        <v>-130</v>
      </c>
      <c r="C14" s="62">
        <v>157</v>
      </c>
      <c r="D14" s="149"/>
    </row>
    <row r="15" spans="1:4" ht="15">
      <c r="A15" s="31" t="s">
        <v>124</v>
      </c>
      <c r="B15" s="62">
        <v>-24</v>
      </c>
      <c r="C15" s="62">
        <v>21</v>
      </c>
      <c r="D15" s="149"/>
    </row>
    <row r="16" spans="1:4" ht="15">
      <c r="A16" s="31" t="s">
        <v>73</v>
      </c>
      <c r="B16" s="62">
        <v>-274</v>
      </c>
      <c r="C16" s="62">
        <v>-303</v>
      </c>
      <c r="D16" s="149"/>
    </row>
    <row r="17" spans="1:4" ht="15">
      <c r="A17" s="31" t="s">
        <v>74</v>
      </c>
      <c r="B17" s="62">
        <v>-86489</v>
      </c>
      <c r="C17" s="62">
        <v>-100637</v>
      </c>
      <c r="D17" s="149"/>
    </row>
    <row r="18" spans="1:4" ht="15">
      <c r="A18" s="31" t="s">
        <v>75</v>
      </c>
      <c r="B18" s="52">
        <v>-14320</v>
      </c>
      <c r="C18" s="52">
        <v>-18537</v>
      </c>
      <c r="D18" s="149"/>
    </row>
    <row r="19" spans="1:4" ht="15">
      <c r="A19" s="31" t="s">
        <v>76</v>
      </c>
      <c r="B19" s="52">
        <v>-11965</v>
      </c>
      <c r="C19" s="52">
        <v>-11298</v>
      </c>
      <c r="D19" s="149"/>
    </row>
    <row r="20" spans="1:4" ht="15">
      <c r="A20" s="31" t="s">
        <v>77</v>
      </c>
      <c r="B20" s="52">
        <v>-27413</v>
      </c>
      <c r="C20" s="52">
        <v>-29474</v>
      </c>
      <c r="D20" s="149"/>
    </row>
    <row r="21" spans="1:4" ht="15">
      <c r="A21" s="31" t="s">
        <v>78</v>
      </c>
      <c r="B21" s="52">
        <v>-5660</v>
      </c>
      <c r="C21" s="52">
        <v>-5891</v>
      </c>
      <c r="D21" s="149"/>
    </row>
    <row r="22" spans="1:4" ht="33" customHeight="1">
      <c r="A22" s="31" t="s">
        <v>79</v>
      </c>
      <c r="B22" s="52">
        <v>1381</v>
      </c>
      <c r="C22" s="52">
        <v>1856</v>
      </c>
      <c r="D22" s="149"/>
    </row>
    <row r="23" spans="1:4" ht="15">
      <c r="A23" s="31" t="s">
        <v>80</v>
      </c>
      <c r="B23" s="52">
        <v>-3451</v>
      </c>
      <c r="C23" s="52">
        <v>-3995</v>
      </c>
      <c r="D23" s="149"/>
    </row>
    <row r="24" spans="1:4" ht="15">
      <c r="A24" s="31" t="s">
        <v>44</v>
      </c>
      <c r="B24" s="62">
        <v>-872</v>
      </c>
      <c r="C24" s="62">
        <v>-1229</v>
      </c>
      <c r="D24" s="149"/>
    </row>
    <row r="25" spans="1:3" ht="15">
      <c r="A25" s="39"/>
      <c r="B25" s="30"/>
      <c r="C25" s="30"/>
    </row>
    <row r="26" spans="1:3" ht="15.75">
      <c r="A26" s="46" t="s">
        <v>45</v>
      </c>
      <c r="B26" s="29">
        <f>SUM(B7:B25)</f>
        <v>16336</v>
      </c>
      <c r="C26" s="29">
        <f>SUM(C7:C25)</f>
        <v>23801</v>
      </c>
    </row>
    <row r="27" spans="1:3" ht="15">
      <c r="A27" s="39"/>
      <c r="B27" s="30"/>
      <c r="C27" s="30"/>
    </row>
    <row r="28" spans="1:3" ht="15">
      <c r="A28" s="55" t="s">
        <v>46</v>
      </c>
      <c r="B28" s="67">
        <v>1905</v>
      </c>
      <c r="C28" s="67">
        <v>2258</v>
      </c>
    </row>
    <row r="29" spans="1:3" ht="15.75">
      <c r="A29" s="46" t="s">
        <v>82</v>
      </c>
      <c r="B29" s="29">
        <f>B26-B28</f>
        <v>14431</v>
      </c>
      <c r="C29" s="29">
        <f>C26-C28</f>
        <v>21543</v>
      </c>
    </row>
    <row r="30" spans="1:3" ht="15.75">
      <c r="A30" s="127"/>
      <c r="B30" s="128"/>
      <c r="C30" s="128"/>
    </row>
    <row r="31" spans="1:3" ht="15">
      <c r="A31" s="31" t="s">
        <v>83</v>
      </c>
      <c r="B31" s="22">
        <v>9192</v>
      </c>
      <c r="C31" s="22">
        <v>12392</v>
      </c>
    </row>
    <row r="32" spans="1:3" s="137" customFormat="1" ht="16.5" thickBot="1">
      <c r="A32" s="130" t="s">
        <v>84</v>
      </c>
      <c r="B32" s="25">
        <f>B29-B31</f>
        <v>5239</v>
      </c>
      <c r="C32" s="25">
        <f>C29-C31</f>
        <v>9151</v>
      </c>
    </row>
    <row r="33" spans="1:3" ht="15.75" thickTop="1">
      <c r="A33" s="39"/>
      <c r="B33" s="30"/>
      <c r="C33" s="30"/>
    </row>
    <row r="34" spans="1:3" ht="16.5" thickBot="1">
      <c r="A34" s="130" t="s">
        <v>47</v>
      </c>
      <c r="B34" s="138">
        <f>B32/20729</f>
        <v>0.2527377104539534</v>
      </c>
      <c r="C34" s="138">
        <f>C32/20729</f>
        <v>0.44145882579960444</v>
      </c>
    </row>
    <row r="35" spans="1:3" s="117" customFormat="1" ht="15.75" thickTop="1">
      <c r="A35" s="114"/>
      <c r="B35" s="115"/>
      <c r="C35" s="116"/>
    </row>
    <row r="36" spans="1:3" s="120" customFormat="1" ht="14.25">
      <c r="A36" s="2" t="s">
        <v>169</v>
      </c>
      <c r="B36" s="119"/>
      <c r="C36" s="119"/>
    </row>
    <row r="37" spans="1:3" s="120" customFormat="1" ht="14.25">
      <c r="A37" s="2"/>
      <c r="B37" s="119"/>
      <c r="C37" s="119"/>
    </row>
    <row r="38" spans="1:4" s="109" customFormat="1" ht="14.25">
      <c r="A38" s="159" t="s">
        <v>120</v>
      </c>
      <c r="B38" s="202" t="s">
        <v>135</v>
      </c>
      <c r="C38" s="202"/>
      <c r="D38" s="202"/>
    </row>
    <row r="39" spans="1:3" s="120" customFormat="1" ht="14.25">
      <c r="A39" s="118"/>
      <c r="B39" s="119"/>
      <c r="C39" s="119"/>
    </row>
    <row r="40" spans="1:3" s="109" customFormat="1" ht="14.25">
      <c r="A40" s="2"/>
      <c r="B40" s="110"/>
      <c r="C40" s="110"/>
    </row>
    <row r="41" spans="1:3" s="109" customFormat="1" ht="14.25">
      <c r="A41" s="8"/>
      <c r="B41" s="112"/>
      <c r="C41" s="111"/>
    </row>
    <row r="42" spans="1:3" s="109" customFormat="1" ht="14.25">
      <c r="A42" s="8"/>
      <c r="B42" s="110"/>
      <c r="C42" s="148"/>
    </row>
    <row r="43" spans="1:3" s="109" customFormat="1" ht="14.25" customHeight="1">
      <c r="A43" s="113"/>
      <c r="B43" s="111"/>
      <c r="C43" s="112"/>
    </row>
    <row r="44" spans="1:3" s="120" customFormat="1" ht="14.25">
      <c r="A44" s="118"/>
      <c r="B44" s="121"/>
      <c r="C44" s="119"/>
    </row>
    <row r="45" spans="1:3" s="38" customFormat="1" ht="15">
      <c r="A45" s="36"/>
      <c r="B45" s="35"/>
      <c r="C45" s="35"/>
    </row>
    <row r="46" spans="1:3" s="38" customFormat="1" ht="15">
      <c r="A46" s="36"/>
      <c r="B46" s="35"/>
      <c r="C46" s="37"/>
    </row>
  </sheetData>
  <sheetProtection/>
  <mergeCells count="4">
    <mergeCell ref="A4:C4"/>
    <mergeCell ref="A3:D3"/>
    <mergeCell ref="B38:D38"/>
    <mergeCell ref="A1:C1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7" s="79" customFormat="1" ht="36" customHeight="1">
      <c r="A1" s="197" t="s">
        <v>40</v>
      </c>
      <c r="B1" s="197"/>
      <c r="C1" s="197"/>
      <c r="D1" s="164"/>
      <c r="E1" s="164"/>
      <c r="F1" s="164"/>
      <c r="G1" s="164"/>
    </row>
    <row r="2" spans="1:3" ht="20.25">
      <c r="A2" s="12"/>
      <c r="B2" s="12"/>
      <c r="C2" s="12"/>
    </row>
    <row r="3" spans="1:3" ht="15.75">
      <c r="A3" s="203" t="s">
        <v>85</v>
      </c>
      <c r="B3" s="203"/>
      <c r="C3" s="203"/>
    </row>
    <row r="4" spans="1:3" ht="15" customHeight="1">
      <c r="A4" s="192" t="s">
        <v>164</v>
      </c>
      <c r="B4" s="192"/>
      <c r="C4" s="192"/>
    </row>
    <row r="5" spans="1:3" ht="15">
      <c r="A5" s="1"/>
      <c r="B5" s="4"/>
      <c r="C5" s="4"/>
    </row>
    <row r="6" spans="1:3" ht="15">
      <c r="A6" s="1"/>
      <c r="B6" s="5"/>
      <c r="C6" s="98" t="s">
        <v>2</v>
      </c>
    </row>
    <row r="7" spans="1:3" s="13" customFormat="1" ht="16.5" customHeight="1">
      <c r="A7" s="46" t="s">
        <v>22</v>
      </c>
      <c r="B7" s="20">
        <v>41274</v>
      </c>
      <c r="C7" s="20">
        <v>40908</v>
      </c>
    </row>
    <row r="8" spans="1:3" ht="18" customHeight="1">
      <c r="A8" s="31" t="s">
        <v>86</v>
      </c>
      <c r="B8" s="54">
        <v>173480</v>
      </c>
      <c r="C8" s="54">
        <v>196851</v>
      </c>
    </row>
    <row r="9" spans="1:3" ht="18" customHeight="1">
      <c r="A9" s="31" t="s">
        <v>23</v>
      </c>
      <c r="B9" s="54">
        <v>-118612</v>
      </c>
      <c r="C9" s="54">
        <v>-141028</v>
      </c>
    </row>
    <row r="10" spans="1:3" ht="18" customHeight="1">
      <c r="A10" s="31" t="s">
        <v>162</v>
      </c>
      <c r="B10" s="54">
        <v>-183</v>
      </c>
      <c r="C10" s="54">
        <v>62</v>
      </c>
    </row>
    <row r="11" spans="1:3" ht="15">
      <c r="A11" s="99" t="s">
        <v>25</v>
      </c>
      <c r="B11" s="54">
        <v>-35366</v>
      </c>
      <c r="C11" s="54">
        <v>-34964</v>
      </c>
    </row>
    <row r="12" spans="1:3" ht="18" customHeight="1">
      <c r="A12" s="99" t="s">
        <v>115</v>
      </c>
      <c r="B12" s="54">
        <v>1816</v>
      </c>
      <c r="C12" s="54">
        <v>3929</v>
      </c>
    </row>
    <row r="13" spans="1:3" ht="18" customHeight="1">
      <c r="A13" s="55" t="s">
        <v>123</v>
      </c>
      <c r="B13" s="139">
        <v>622</v>
      </c>
      <c r="C13" s="139">
        <v>431</v>
      </c>
    </row>
    <row r="14" spans="1:3" ht="18" customHeight="1" thickBot="1">
      <c r="A14" s="100" t="s">
        <v>24</v>
      </c>
      <c r="B14" s="57">
        <v>-1238</v>
      </c>
      <c r="C14" s="57">
        <v>-1433</v>
      </c>
    </row>
    <row r="15" spans="1:3" ht="18" customHeight="1">
      <c r="A15" s="142" t="s">
        <v>29</v>
      </c>
      <c r="B15" s="143">
        <f>SUM(B8:B14)</f>
        <v>20519</v>
      </c>
      <c r="C15" s="143">
        <f>SUM(C8:C14)</f>
        <v>23848</v>
      </c>
    </row>
    <row r="16" spans="1:3" ht="18" customHeight="1">
      <c r="A16" s="141"/>
      <c r="B16" s="144"/>
      <c r="C16" s="144"/>
    </row>
    <row r="17" spans="1:3" ht="15.75">
      <c r="A17" s="45" t="s">
        <v>26</v>
      </c>
      <c r="B17" s="45"/>
      <c r="C17" s="45"/>
    </row>
    <row r="18" spans="1:3" ht="18" customHeight="1">
      <c r="A18" s="31" t="s">
        <v>28</v>
      </c>
      <c r="B18" s="54">
        <v>-12761</v>
      </c>
      <c r="C18" s="54">
        <v>-9293</v>
      </c>
    </row>
    <row r="19" spans="1:3" ht="18" customHeight="1">
      <c r="A19" s="31" t="s">
        <v>130</v>
      </c>
      <c r="B19" s="54">
        <v>53</v>
      </c>
      <c r="C19" s="54">
        <v>96</v>
      </c>
    </row>
    <row r="20" spans="1:3" ht="18" customHeight="1">
      <c r="A20" s="31" t="s">
        <v>87</v>
      </c>
      <c r="B20" s="54">
        <v>-44</v>
      </c>
      <c r="C20" s="54"/>
    </row>
    <row r="21" spans="1:3" ht="18" customHeight="1">
      <c r="A21" s="31" t="s">
        <v>114</v>
      </c>
      <c r="B21" s="54">
        <v>125</v>
      </c>
      <c r="C21" s="54">
        <v>15</v>
      </c>
    </row>
    <row r="22" spans="1:3" ht="18" customHeight="1">
      <c r="A22" s="31" t="s">
        <v>165</v>
      </c>
      <c r="B22" s="56"/>
      <c r="C22" s="54">
        <v>-1980</v>
      </c>
    </row>
    <row r="23" spans="1:3" ht="18" customHeight="1">
      <c r="A23" s="180" t="s">
        <v>160</v>
      </c>
      <c r="B23" s="56">
        <v>10</v>
      </c>
      <c r="C23" s="54">
        <v>6</v>
      </c>
    </row>
    <row r="24" spans="1:3" ht="18" customHeight="1">
      <c r="A24" s="183" t="s">
        <v>161</v>
      </c>
      <c r="B24" s="184">
        <v>-1578</v>
      </c>
      <c r="C24" s="54">
        <v>2598</v>
      </c>
    </row>
    <row r="25" spans="1:3" ht="18" customHeight="1">
      <c r="A25" s="46" t="s">
        <v>30</v>
      </c>
      <c r="B25" s="185">
        <f>SUM(B18:B24)</f>
        <v>-14195</v>
      </c>
      <c r="C25" s="73">
        <f>SUM(C18:C24)</f>
        <v>-8558</v>
      </c>
    </row>
    <row r="26" spans="1:3" ht="18" customHeight="1">
      <c r="A26" s="181"/>
      <c r="B26" s="182"/>
      <c r="C26" s="73"/>
    </row>
    <row r="27" spans="1:3" ht="18" customHeight="1">
      <c r="A27" s="46" t="s">
        <v>27</v>
      </c>
      <c r="B27" s="54"/>
      <c r="C27" s="144"/>
    </row>
    <row r="28" spans="1:3" ht="18" customHeight="1">
      <c r="A28" s="31" t="s">
        <v>163</v>
      </c>
      <c r="B28" s="54">
        <v>2</v>
      </c>
      <c r="C28" s="54"/>
    </row>
    <row r="29" spans="1:3" ht="18" customHeight="1">
      <c r="A29" s="31" t="s">
        <v>154</v>
      </c>
      <c r="B29" s="54">
        <v>-27</v>
      </c>
      <c r="C29" s="54"/>
    </row>
    <row r="30" spans="1:3" ht="18" customHeight="1">
      <c r="A30" s="31" t="s">
        <v>35</v>
      </c>
      <c r="B30" s="54">
        <v>1192</v>
      </c>
      <c r="C30" s="54">
        <v>1081</v>
      </c>
    </row>
    <row r="31" spans="1:3" ht="18" customHeight="1">
      <c r="A31" s="31" t="s">
        <v>36</v>
      </c>
      <c r="B31" s="54">
        <v>-2013</v>
      </c>
      <c r="C31" s="54">
        <v>-4148</v>
      </c>
    </row>
    <row r="32" spans="1:3" ht="18" customHeight="1">
      <c r="A32" s="55" t="s">
        <v>88</v>
      </c>
      <c r="B32" s="139">
        <v>-79</v>
      </c>
      <c r="C32" s="139">
        <v>-185</v>
      </c>
    </row>
    <row r="33" spans="1:3" ht="18" customHeight="1">
      <c r="A33" s="55" t="s">
        <v>89</v>
      </c>
      <c r="B33" s="139">
        <v>-132</v>
      </c>
      <c r="C33" s="139">
        <v>-152</v>
      </c>
    </row>
    <row r="34" spans="1:3" ht="18" customHeight="1">
      <c r="A34" s="55" t="s">
        <v>37</v>
      </c>
      <c r="B34" s="139">
        <v>-4239</v>
      </c>
      <c r="C34" s="139">
        <v>-2326</v>
      </c>
    </row>
    <row r="35" spans="1:3" ht="18" customHeight="1" thickBot="1">
      <c r="A35" s="32" t="s">
        <v>90</v>
      </c>
      <c r="B35" s="57">
        <v>-949</v>
      </c>
      <c r="C35" s="57">
        <v>-1875</v>
      </c>
    </row>
    <row r="36" spans="1:3" ht="18" customHeight="1">
      <c r="A36" s="45" t="s">
        <v>31</v>
      </c>
      <c r="B36" s="73">
        <f>SUM(B28:B35)</f>
        <v>-6245</v>
      </c>
      <c r="C36" s="73">
        <f>SUM(C30:C35)</f>
        <v>-7605</v>
      </c>
    </row>
    <row r="37" spans="1:3" ht="18" customHeight="1">
      <c r="A37" s="141"/>
      <c r="B37" s="144"/>
      <c r="C37" s="144"/>
    </row>
    <row r="38" spans="1:3" ht="18" customHeight="1">
      <c r="A38" s="31" t="s">
        <v>32</v>
      </c>
      <c r="B38" s="54">
        <f>B15+B25+B36</f>
        <v>79</v>
      </c>
      <c r="C38" s="54">
        <f>C15+C25+C36</f>
        <v>7685</v>
      </c>
    </row>
    <row r="39" spans="1:3" ht="18" customHeight="1">
      <c r="A39" s="55" t="s">
        <v>33</v>
      </c>
      <c r="B39" s="139">
        <v>22973</v>
      </c>
      <c r="C39" s="139">
        <v>14835</v>
      </c>
    </row>
    <row r="40" spans="1:3" ht="15.75" thickBot="1">
      <c r="A40" s="145"/>
      <c r="B40" s="146"/>
      <c r="C40" s="146"/>
    </row>
    <row r="41" spans="1:3" ht="18" customHeight="1">
      <c r="A41" s="45" t="s">
        <v>34</v>
      </c>
      <c r="B41" s="56">
        <f>B39+B38</f>
        <v>23052</v>
      </c>
      <c r="C41" s="56">
        <f>C39+C38</f>
        <v>22520</v>
      </c>
    </row>
    <row r="42" spans="1:3" ht="18" customHeight="1">
      <c r="A42" s="6"/>
      <c r="B42" s="7"/>
      <c r="C42" s="7"/>
    </row>
    <row r="43" spans="1:3" ht="18" customHeight="1">
      <c r="A43" s="2" t="s">
        <v>169</v>
      </c>
      <c r="B43" s="7"/>
      <c r="C43" s="7"/>
    </row>
    <row r="44" spans="1:3" ht="18" customHeight="1">
      <c r="A44" s="2"/>
      <c r="B44" s="7"/>
      <c r="C44" s="7"/>
    </row>
    <row r="45" spans="1:4" s="109" customFormat="1" ht="14.25">
      <c r="A45" s="159" t="s">
        <v>120</v>
      </c>
      <c r="B45" s="204" t="s">
        <v>135</v>
      </c>
      <c r="C45" s="204"/>
      <c r="D45" s="204"/>
    </row>
    <row r="46" spans="1:3" ht="25.5" customHeight="1">
      <c r="A46" s="9"/>
      <c r="B46" s="10"/>
      <c r="C46" s="3"/>
    </row>
  </sheetData>
  <sheetProtection/>
  <mergeCells count="4">
    <mergeCell ref="A3:C3"/>
    <mergeCell ref="A4:C4"/>
    <mergeCell ref="B45:D45"/>
    <mergeCell ref="A1:C1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42:C44 B25:B37 B39:C39 B8:C20 C24:C37">
      <formula1>-999999999999999</formula1>
      <formula2>999999999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2"/>
  <ignoredErrors>
    <ignoredError sqref="B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zoomScale="75" zoomScaleNormal="75" zoomScalePageLayoutView="0" workbookViewId="0" topLeftCell="A1">
      <selection activeCell="A1" sqref="A1:H1"/>
    </sheetView>
  </sheetViews>
  <sheetFormatPr defaultColWidth="9.28125" defaultRowHeight="12.75"/>
  <cols>
    <col min="1" max="1" width="41.8515625" style="96" customWidth="1"/>
    <col min="2" max="2" width="11.421875" style="79" customWidth="1"/>
    <col min="3" max="3" width="11.00390625" style="79" customWidth="1"/>
    <col min="4" max="4" width="13.7109375" style="79" customWidth="1"/>
    <col min="5" max="5" width="10.140625" style="79" customWidth="1"/>
    <col min="6" max="6" width="16.57421875" style="79" customWidth="1"/>
    <col min="7" max="7" width="16.00390625" style="79" customWidth="1"/>
    <col min="8" max="8" width="16.140625" style="79" customWidth="1"/>
    <col min="9" max="16384" width="9.28125" style="79" customWidth="1"/>
  </cols>
  <sheetData>
    <row r="1" spans="1:8" ht="36" customHeight="1">
      <c r="A1" s="197" t="s">
        <v>40</v>
      </c>
      <c r="B1" s="197"/>
      <c r="C1" s="197"/>
      <c r="D1" s="197"/>
      <c r="E1" s="197"/>
      <c r="F1" s="197"/>
      <c r="G1" s="197"/>
      <c r="H1" s="197"/>
    </row>
    <row r="2" spans="1:7" ht="15.75">
      <c r="A2" s="80"/>
      <c r="B2" s="80"/>
      <c r="C2" s="80"/>
      <c r="D2" s="80"/>
      <c r="E2" s="80"/>
      <c r="F2" s="80"/>
      <c r="G2" s="80"/>
    </row>
    <row r="3" spans="1:8" s="81" customFormat="1" ht="15.75">
      <c r="A3" s="205" t="s">
        <v>91</v>
      </c>
      <c r="B3" s="205"/>
      <c r="C3" s="205"/>
      <c r="D3" s="205"/>
      <c r="E3" s="205"/>
      <c r="F3" s="205"/>
      <c r="G3" s="205"/>
      <c r="H3" s="205"/>
    </row>
    <row r="4" spans="1:8" s="81" customFormat="1" ht="15.75">
      <c r="A4" s="206" t="s">
        <v>166</v>
      </c>
      <c r="B4" s="206"/>
      <c r="C4" s="206"/>
      <c r="D4" s="206"/>
      <c r="E4" s="206"/>
      <c r="F4" s="206"/>
      <c r="G4" s="206"/>
      <c r="H4" s="206"/>
    </row>
    <row r="5" spans="1:7" s="81" customFormat="1" ht="15.75">
      <c r="A5" s="42"/>
      <c r="B5" s="82"/>
      <c r="C5" s="82"/>
      <c r="D5" s="82"/>
      <c r="E5" s="82"/>
      <c r="F5" s="82"/>
      <c r="G5" s="83"/>
    </row>
    <row r="6" spans="1:8" s="81" customFormat="1" ht="15.75">
      <c r="A6" s="42"/>
      <c r="B6" s="84"/>
      <c r="C6" s="84"/>
      <c r="D6" s="84"/>
      <c r="E6" s="84"/>
      <c r="F6" s="84"/>
      <c r="H6" s="102" t="s">
        <v>0</v>
      </c>
    </row>
    <row r="7" spans="1:8" s="103" customFormat="1" ht="42.75">
      <c r="A7" s="156" t="s">
        <v>41</v>
      </c>
      <c r="B7" s="156" t="s">
        <v>174</v>
      </c>
      <c r="C7" s="156" t="s">
        <v>171</v>
      </c>
      <c r="D7" s="157" t="s">
        <v>172</v>
      </c>
      <c r="E7" s="157" t="s">
        <v>173</v>
      </c>
      <c r="F7" s="157" t="s">
        <v>175</v>
      </c>
      <c r="G7" s="157" t="s">
        <v>176</v>
      </c>
      <c r="H7" s="157" t="s">
        <v>92</v>
      </c>
    </row>
    <row r="8" spans="1:8" ht="37.5" customHeight="1">
      <c r="A8" s="151" t="s">
        <v>170</v>
      </c>
      <c r="B8" s="85">
        <v>20729</v>
      </c>
      <c r="C8" s="85">
        <v>4991</v>
      </c>
      <c r="D8" s="85">
        <v>9297</v>
      </c>
      <c r="E8" s="86">
        <v>24223</v>
      </c>
      <c r="F8" s="85">
        <v>5910</v>
      </c>
      <c r="G8" s="85">
        <f>SUM(B8:F8)</f>
        <v>65150</v>
      </c>
      <c r="H8" s="85">
        <v>65635</v>
      </c>
    </row>
    <row r="9" spans="1:8" ht="30" customHeight="1">
      <c r="A9" s="151" t="s">
        <v>42</v>
      </c>
      <c r="B9" s="86"/>
      <c r="C9" s="86"/>
      <c r="D9" s="86"/>
      <c r="E9" s="86"/>
      <c r="F9" s="152">
        <v>5239</v>
      </c>
      <c r="G9" s="153">
        <f>F9</f>
        <v>5239</v>
      </c>
      <c r="H9" s="153">
        <v>9192</v>
      </c>
    </row>
    <row r="10" spans="1:8" ht="30" customHeight="1">
      <c r="A10" s="154" t="s">
        <v>112</v>
      </c>
      <c r="B10" s="86"/>
      <c r="C10" s="86"/>
      <c r="D10" s="86"/>
      <c r="E10" s="86"/>
      <c r="F10" s="155">
        <v>-290</v>
      </c>
      <c r="G10" s="158">
        <f>F10</f>
        <v>-290</v>
      </c>
      <c r="H10" s="158">
        <v>-4176</v>
      </c>
    </row>
    <row r="11" spans="1:8" ht="30" customHeight="1">
      <c r="A11" s="154" t="s">
        <v>155</v>
      </c>
      <c r="B11" s="86"/>
      <c r="C11" s="86"/>
      <c r="D11" s="86"/>
      <c r="E11" s="150">
        <v>2885</v>
      </c>
      <c r="F11" s="155">
        <v>-3339</v>
      </c>
      <c r="G11" s="158">
        <f>SUM(B11:F11)</f>
        <v>-454</v>
      </c>
      <c r="H11" s="158">
        <v>-737</v>
      </c>
    </row>
    <row r="12" spans="1:8" ht="30" customHeight="1">
      <c r="A12" s="154" t="s">
        <v>48</v>
      </c>
      <c r="B12" s="87"/>
      <c r="C12" s="87">
        <v>189</v>
      </c>
      <c r="D12" s="155">
        <v>-686</v>
      </c>
      <c r="E12" s="87"/>
      <c r="F12" s="155"/>
      <c r="G12" s="158">
        <f>SUM(B12:F12)</f>
        <v>-497</v>
      </c>
      <c r="H12" s="150">
        <v>252</v>
      </c>
    </row>
    <row r="13" spans="1:8" ht="30" customHeight="1">
      <c r="A13" s="154" t="s">
        <v>125</v>
      </c>
      <c r="B13" s="87"/>
      <c r="C13" s="87"/>
      <c r="D13" s="87">
        <v>3</v>
      </c>
      <c r="E13" s="87">
        <v>179</v>
      </c>
      <c r="F13" s="155">
        <v>-144</v>
      </c>
      <c r="G13" s="158">
        <f>SUM(B13:F13)</f>
        <v>38</v>
      </c>
      <c r="H13" s="150">
        <v>241</v>
      </c>
    </row>
    <row r="14" spans="1:8" ht="30" customHeight="1">
      <c r="A14" s="151" t="s">
        <v>43</v>
      </c>
      <c r="B14" s="85">
        <v>20729</v>
      </c>
      <c r="C14" s="85">
        <f>SUM(C8:C13)</f>
        <v>5180</v>
      </c>
      <c r="D14" s="85">
        <f>SUM(D8:D13)</f>
        <v>8614</v>
      </c>
      <c r="E14" s="85">
        <f>SUM(E8:E13)</f>
        <v>27287</v>
      </c>
      <c r="F14" s="85">
        <f>SUM(F8:F13)</f>
        <v>7376</v>
      </c>
      <c r="G14" s="85">
        <f>SUM(B14:F14)</f>
        <v>69186</v>
      </c>
      <c r="H14" s="85">
        <f>SUM(H8:H13)</f>
        <v>70407</v>
      </c>
    </row>
    <row r="15" spans="1:6" s="14" customFormat="1" ht="15">
      <c r="A15" s="17"/>
      <c r="B15" s="16"/>
      <c r="C15" s="16"/>
      <c r="D15" s="16"/>
      <c r="E15" s="17"/>
      <c r="F15" s="91"/>
    </row>
    <row r="16" spans="1:6" s="14" customFormat="1" ht="15">
      <c r="A16" s="2" t="s">
        <v>169</v>
      </c>
      <c r="B16" s="16"/>
      <c r="C16" s="16"/>
      <c r="D16" s="16"/>
      <c r="E16" s="17"/>
      <c r="F16" s="91"/>
    </row>
    <row r="17" spans="1:6" s="14" customFormat="1" ht="15">
      <c r="A17" s="2"/>
      <c r="B17" s="16"/>
      <c r="C17" s="16"/>
      <c r="D17" s="16"/>
      <c r="E17" s="17"/>
      <c r="F17" s="91"/>
    </row>
    <row r="18" spans="1:8" ht="15">
      <c r="A18" s="8" t="s">
        <v>120</v>
      </c>
      <c r="F18" s="204" t="s">
        <v>135</v>
      </c>
      <c r="G18" s="204"/>
      <c r="H18" s="204"/>
    </row>
    <row r="19" spans="1:7" ht="15.75">
      <c r="A19" s="88"/>
      <c r="B19" s="89"/>
      <c r="C19" s="89"/>
      <c r="D19" s="89"/>
      <c r="E19" s="89"/>
      <c r="F19" s="89"/>
      <c r="G19" s="90"/>
    </row>
    <row r="20" spans="1:7" ht="15.75">
      <c r="A20" s="88"/>
      <c r="B20" s="89"/>
      <c r="C20" s="89"/>
      <c r="D20" s="89"/>
      <c r="E20" s="89"/>
      <c r="F20" s="89"/>
      <c r="G20" s="90"/>
    </row>
    <row r="21" spans="1:7" ht="15">
      <c r="A21" s="92"/>
      <c r="B21" s="90"/>
      <c r="C21" s="90"/>
      <c r="D21" s="90"/>
      <c r="E21" s="90"/>
      <c r="F21" s="90"/>
      <c r="G21" s="90"/>
    </row>
    <row r="22" spans="1:7" ht="15" customHeight="1">
      <c r="A22" s="93"/>
      <c r="B22" s="94"/>
      <c r="C22" s="94"/>
      <c r="D22" s="94"/>
      <c r="E22" s="94"/>
      <c r="F22" s="94"/>
      <c r="G22" s="58"/>
    </row>
    <row r="23" spans="1:7" ht="15">
      <c r="A23" s="93"/>
      <c r="B23" s="94"/>
      <c r="C23" s="94"/>
      <c r="D23" s="94"/>
      <c r="E23" s="94"/>
      <c r="F23" s="94"/>
      <c r="G23" s="95"/>
    </row>
    <row r="24" spans="1:7" ht="15">
      <c r="A24" s="93"/>
      <c r="B24" s="94"/>
      <c r="C24" s="94"/>
      <c r="D24" s="94"/>
      <c r="E24" s="94"/>
      <c r="F24" s="94"/>
      <c r="G24" s="95"/>
    </row>
    <row r="25" spans="1:7" ht="15">
      <c r="A25" s="93"/>
      <c r="B25" s="94"/>
      <c r="C25" s="94"/>
      <c r="D25" s="94"/>
      <c r="E25" s="94"/>
      <c r="F25" s="94"/>
      <c r="G25" s="95"/>
    </row>
    <row r="26" spans="1:7" ht="15">
      <c r="A26" s="93"/>
      <c r="B26" s="94"/>
      <c r="C26" s="94"/>
      <c r="D26" s="94"/>
      <c r="E26" s="94"/>
      <c r="F26" s="94"/>
      <c r="G26" s="94"/>
    </row>
    <row r="27" spans="1:7" ht="15">
      <c r="A27" s="93"/>
      <c r="B27" s="94"/>
      <c r="C27" s="94"/>
      <c r="D27" s="94"/>
      <c r="E27" s="94"/>
      <c r="F27" s="94"/>
      <c r="G27" s="94"/>
    </row>
    <row r="29" ht="15" customHeight="1">
      <c r="F29" s="97"/>
    </row>
    <row r="30" ht="15" customHeight="1">
      <c r="F30" s="59"/>
    </row>
  </sheetData>
  <sheetProtection/>
  <mergeCells count="4">
    <mergeCell ref="F18:H18"/>
    <mergeCell ref="A1:H1"/>
    <mergeCell ref="A3:H3"/>
    <mergeCell ref="A4:H4"/>
  </mergeCells>
  <hyperlinks>
    <hyperlink ref="A1:E1" r:id="rId1" display=" СТАРА ПЛАНИНА ХОЛД АД"/>
  </hyperlinks>
  <printOptions horizontalCentered="1"/>
  <pageMargins left="0.2755905511811024" right="0.2755905511811024" top="0.984251968503937" bottom="0.984251968503937" header="0" footer="0"/>
  <pageSetup fitToHeight="1" fitToWidth="1" horizontalDpi="600" verticalDpi="600" orientation="portrait" paperSize="9" scale="73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75" zoomScaleNormal="75" zoomScalePageLayoutView="0" workbookViewId="0" topLeftCell="A1">
      <selection activeCell="A1" sqref="A1:C1"/>
    </sheetView>
  </sheetViews>
  <sheetFormatPr defaultColWidth="10.7109375" defaultRowHeight="12.75"/>
  <cols>
    <col min="1" max="1" width="74.28125" style="75" customWidth="1"/>
    <col min="2" max="2" width="17.57421875" style="75" customWidth="1"/>
    <col min="3" max="3" width="21.421875" style="75" customWidth="1"/>
    <col min="4" max="16384" width="10.7109375" style="75" customWidth="1"/>
  </cols>
  <sheetData>
    <row r="1" spans="1:7" s="79" customFormat="1" ht="36" customHeight="1">
      <c r="A1" s="197" t="s">
        <v>40</v>
      </c>
      <c r="B1" s="197"/>
      <c r="C1" s="197"/>
      <c r="D1" s="164"/>
      <c r="E1" s="164"/>
      <c r="F1" s="164"/>
      <c r="G1" s="164"/>
    </row>
    <row r="2" spans="1:3" ht="15.75">
      <c r="A2" s="74"/>
      <c r="B2" s="74"/>
      <c r="C2" s="74"/>
    </row>
    <row r="3" spans="1:3" ht="15.75">
      <c r="A3" s="209" t="s">
        <v>122</v>
      </c>
      <c r="B3" s="209"/>
      <c r="C3" s="209"/>
    </row>
    <row r="4" spans="1:3" ht="15.75">
      <c r="A4" s="209" t="s">
        <v>7</v>
      </c>
      <c r="B4" s="209"/>
      <c r="C4" s="209"/>
    </row>
    <row r="5" spans="1:3" ht="15.75">
      <c r="A5" s="210" t="s">
        <v>166</v>
      </c>
      <c r="B5" s="210"/>
      <c r="C5" s="210"/>
    </row>
    <row r="6" spans="2:3" s="76" customFormat="1" ht="15">
      <c r="B6" s="77"/>
      <c r="C6" s="77"/>
    </row>
    <row r="7" spans="1:4" s="104" customFormat="1" ht="75">
      <c r="A7" s="165" t="s">
        <v>8</v>
      </c>
      <c r="B7" s="166" t="s">
        <v>9</v>
      </c>
      <c r="C7" s="166" t="s">
        <v>10</v>
      </c>
      <c r="D7" s="167"/>
    </row>
    <row r="8" spans="1:3" ht="30" customHeight="1">
      <c r="A8" s="207" t="s">
        <v>11</v>
      </c>
      <c r="B8" s="208"/>
      <c r="C8" s="208"/>
    </row>
    <row r="9" spans="1:3" ht="20.25" customHeight="1">
      <c r="A9" s="162" t="s">
        <v>136</v>
      </c>
      <c r="B9" s="173">
        <v>0</v>
      </c>
      <c r="C9" s="174">
        <v>64.53</v>
      </c>
    </row>
    <row r="10" spans="1:3" ht="20.25" customHeight="1">
      <c r="A10" s="162" t="s">
        <v>139</v>
      </c>
      <c r="B10" s="173">
        <v>0</v>
      </c>
      <c r="C10" s="174">
        <v>51.4</v>
      </c>
    </row>
    <row r="11" spans="1:3" ht="20.25" customHeight="1">
      <c r="A11" s="162" t="s">
        <v>140</v>
      </c>
      <c r="B11" s="173">
        <v>0</v>
      </c>
      <c r="C11" s="174">
        <v>53.6</v>
      </c>
    </row>
    <row r="12" spans="1:3" ht="20.25" customHeight="1">
      <c r="A12" s="162" t="s">
        <v>137</v>
      </c>
      <c r="B12" s="173">
        <v>0</v>
      </c>
      <c r="C12" s="174">
        <v>98.74</v>
      </c>
    </row>
    <row r="13" spans="1:3" ht="20.25" customHeight="1">
      <c r="A13" s="162" t="s">
        <v>138</v>
      </c>
      <c r="B13" s="173">
        <v>0</v>
      </c>
      <c r="C13" s="174">
        <v>86.88</v>
      </c>
    </row>
    <row r="14" spans="1:3" ht="20.25" customHeight="1">
      <c r="A14" s="162" t="s">
        <v>141</v>
      </c>
      <c r="B14" s="173">
        <v>0</v>
      </c>
      <c r="C14" s="174">
        <v>65</v>
      </c>
    </row>
    <row r="15" spans="1:3" ht="20.25" customHeight="1">
      <c r="A15" s="175" t="s">
        <v>3</v>
      </c>
      <c r="B15" s="176">
        <f>SUM(B9:B14)</f>
        <v>0</v>
      </c>
      <c r="C15" s="177"/>
    </row>
    <row r="16" spans="1:3" ht="33" customHeight="1">
      <c r="A16" s="207" t="s">
        <v>157</v>
      </c>
      <c r="B16" s="208"/>
      <c r="C16" s="208"/>
    </row>
    <row r="17" spans="1:3" ht="20.25" customHeight="1">
      <c r="A17" s="162" t="s">
        <v>142</v>
      </c>
      <c r="B17" s="173">
        <v>0</v>
      </c>
      <c r="C17" s="174">
        <v>30.91</v>
      </c>
    </row>
    <row r="18" spans="1:3" ht="20.25" customHeight="1">
      <c r="A18" s="162" t="s">
        <v>143</v>
      </c>
      <c r="B18" s="173">
        <v>0</v>
      </c>
      <c r="C18" s="174">
        <v>49.99</v>
      </c>
    </row>
    <row r="19" spans="1:4" ht="20.25" customHeight="1">
      <c r="A19" s="162" t="s">
        <v>159</v>
      </c>
      <c r="B19" s="173">
        <v>0</v>
      </c>
      <c r="C19" s="174">
        <v>50</v>
      </c>
      <c r="D19" s="163"/>
    </row>
    <row r="20" spans="1:3" ht="20.25" customHeight="1">
      <c r="A20" s="162" t="s">
        <v>144</v>
      </c>
      <c r="B20" s="173">
        <v>0</v>
      </c>
      <c r="C20" s="174">
        <v>50</v>
      </c>
    </row>
    <row r="21" spans="1:3" ht="20.25" customHeight="1">
      <c r="A21" s="175" t="s">
        <v>5</v>
      </c>
      <c r="B21" s="176">
        <f>SUM(B17:B20)</f>
        <v>0</v>
      </c>
      <c r="C21" s="177"/>
    </row>
    <row r="22" spans="1:3" ht="29.25" customHeight="1">
      <c r="A22" s="207" t="s">
        <v>158</v>
      </c>
      <c r="B22" s="208"/>
      <c r="C22" s="208"/>
    </row>
    <row r="23" spans="1:3" ht="20.25" customHeight="1">
      <c r="A23" s="162" t="s">
        <v>150</v>
      </c>
      <c r="B23" s="176">
        <v>746</v>
      </c>
      <c r="C23" s="177">
        <v>31.98</v>
      </c>
    </row>
    <row r="24" spans="1:3" ht="20.25" customHeight="1">
      <c r="A24" s="175" t="s">
        <v>4</v>
      </c>
      <c r="B24" s="176">
        <f>SUM(B23)</f>
        <v>746</v>
      </c>
      <c r="C24" s="177"/>
    </row>
    <row r="25" spans="1:3" ht="28.5" customHeight="1">
      <c r="A25" s="207" t="s">
        <v>149</v>
      </c>
      <c r="B25" s="208"/>
      <c r="C25" s="208"/>
    </row>
    <row r="26" spans="1:3" ht="20.25" customHeight="1">
      <c r="A26" s="162" t="s">
        <v>156</v>
      </c>
      <c r="B26" s="178">
        <v>3942</v>
      </c>
      <c r="C26" s="177">
        <v>12.97</v>
      </c>
    </row>
    <row r="27" spans="1:3" ht="20.25" customHeight="1">
      <c r="A27" s="162" t="s">
        <v>147</v>
      </c>
      <c r="B27" s="178">
        <v>1883</v>
      </c>
      <c r="C27" s="177">
        <v>8.28</v>
      </c>
    </row>
    <row r="28" spans="1:3" ht="20.25" customHeight="1">
      <c r="A28" s="162" t="s">
        <v>139</v>
      </c>
      <c r="B28" s="178">
        <v>132</v>
      </c>
      <c r="C28" s="177">
        <v>0.8</v>
      </c>
    </row>
    <row r="29" spans="1:3" ht="20.25" customHeight="1">
      <c r="A29" s="162" t="s">
        <v>145</v>
      </c>
      <c r="B29" s="176">
        <v>13</v>
      </c>
      <c r="C29" s="177">
        <v>5</v>
      </c>
    </row>
    <row r="30" spans="1:3" ht="20.25" customHeight="1">
      <c r="A30" s="162" t="s">
        <v>141</v>
      </c>
      <c r="B30" s="178">
        <v>4</v>
      </c>
      <c r="C30" s="177">
        <v>20</v>
      </c>
    </row>
    <row r="31" spans="1:3" ht="20.25" customHeight="1">
      <c r="A31" s="162" t="s">
        <v>148</v>
      </c>
      <c r="B31" s="173">
        <v>287</v>
      </c>
      <c r="C31" s="177">
        <v>24.2</v>
      </c>
    </row>
    <row r="32" spans="1:3" ht="20.25" customHeight="1">
      <c r="A32" s="162" t="s">
        <v>146</v>
      </c>
      <c r="B32" s="178">
        <v>9</v>
      </c>
      <c r="C32" s="177">
        <v>16.67</v>
      </c>
    </row>
    <row r="33" spans="1:3" ht="20.25" customHeight="1">
      <c r="A33" s="162" t="s">
        <v>59</v>
      </c>
      <c r="B33" s="173">
        <v>16</v>
      </c>
      <c r="C33" s="177"/>
    </row>
    <row r="34" spans="1:3" ht="20.25" customHeight="1">
      <c r="A34" s="175" t="s">
        <v>152</v>
      </c>
      <c r="B34" s="176">
        <f>SUM(B26:B33)</f>
        <v>6286</v>
      </c>
      <c r="C34" s="177"/>
    </row>
    <row r="35" spans="1:3" ht="26.25" customHeight="1">
      <c r="A35" s="179" t="s">
        <v>151</v>
      </c>
      <c r="B35" s="176">
        <f>B15+B24+B21+B34</f>
        <v>7032</v>
      </c>
      <c r="C35" s="177"/>
    </row>
    <row r="36" spans="1:4" s="122" customFormat="1" ht="24" customHeight="1">
      <c r="A36" s="168"/>
      <c r="B36" s="169"/>
      <c r="C36" s="169"/>
      <c r="D36" s="75"/>
    </row>
    <row r="37" spans="1:4" s="122" customFormat="1" ht="15">
      <c r="A37" s="2" t="s">
        <v>169</v>
      </c>
      <c r="B37" s="170"/>
      <c r="C37" s="170"/>
      <c r="D37" s="75"/>
    </row>
    <row r="38" spans="1:4" s="122" customFormat="1" ht="15">
      <c r="A38" s="2"/>
      <c r="B38" s="170"/>
      <c r="C38" s="170"/>
      <c r="D38" s="75"/>
    </row>
    <row r="39" spans="1:4" s="109" customFormat="1" ht="15">
      <c r="A39" s="171" t="s">
        <v>120</v>
      </c>
      <c r="B39" s="211" t="s">
        <v>135</v>
      </c>
      <c r="C39" s="211"/>
      <c r="D39" s="211"/>
    </row>
    <row r="40" spans="1:4" s="122" customFormat="1" ht="15">
      <c r="A40" s="172"/>
      <c r="B40" s="16"/>
      <c r="C40" s="14"/>
      <c r="D40" s="75"/>
    </row>
    <row r="43" spans="1:2" ht="15">
      <c r="A43" s="78"/>
      <c r="B43" s="78"/>
    </row>
    <row r="44" ht="15">
      <c r="B44" s="78"/>
    </row>
    <row r="45" spans="1:2" ht="15">
      <c r="A45" s="78"/>
      <c r="B45" s="78"/>
    </row>
    <row r="47" spans="1:2" ht="15">
      <c r="A47" s="78"/>
      <c r="B47" s="78"/>
    </row>
    <row r="49" spans="1:2" ht="15">
      <c r="A49" s="78"/>
      <c r="B49" s="78"/>
    </row>
  </sheetData>
  <sheetProtection/>
  <mergeCells count="9">
    <mergeCell ref="A1:C1"/>
    <mergeCell ref="A8:C8"/>
    <mergeCell ref="A3:C3"/>
    <mergeCell ref="A4:C4"/>
    <mergeCell ref="A5:C5"/>
    <mergeCell ref="B39:D39"/>
    <mergeCell ref="A22:C22"/>
    <mergeCell ref="A16:C16"/>
    <mergeCell ref="A25:C2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0:C20 C19:D19 B9:C14 B26:C33 B17:C18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Iskra</cp:lastModifiedBy>
  <cp:lastPrinted>2013-04-24T14:04:22Z</cp:lastPrinted>
  <dcterms:created xsi:type="dcterms:W3CDTF">2004-07-26T14:28:27Z</dcterms:created>
  <dcterms:modified xsi:type="dcterms:W3CDTF">2013-04-25T07:12:12Z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