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46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<sst xmlns="http://schemas.openxmlformats.org/spreadsheetml/2006/main" count="167" uniqueCount="128">
  <si>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</si>
  <si>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</si>
  <si>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</si>
  <si>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</si>
  <si>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</si>
  <si>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</si>
  <si>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</si>
  <si>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</si>
  <si>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</si>
  <si>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</si>
  <si>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</si>
  <si>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</si>
  <si>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</si>
  <si>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</si>
  <si>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</si>
  <si>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</si>
  <si>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</si>
  <si>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</si>
  <si>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</si>
  <si>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</si>
  <si>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</si>
  <si>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</si>
  <si>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</si>
  <si>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</si>
  <si>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</si>
  <si>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</si>
  <si>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</si>
  <si>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</si>
  <si>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</si>
  <si>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</si>
  <si>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</si>
  <si>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</si>
  <si>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</si>
  <si>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</si>
  <si>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</si>
  <si>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</si>
  <si>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</si>
  <si>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</si>
  <si>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</si>
  <si>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</si>
  <si>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</si>
  <si>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</si>
  <si>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</si>
  <si>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</si>
  <si>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</si>
  <si>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</si>
  <si>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</si>
  <si>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</si>
  <si>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</si>
  <si>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</si>
  <si>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</si>
  <si>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</si>
  <si>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</si>
  <si>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</si>
  <si>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</si>
  <si>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</si>
  <si>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</si>
  <si>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</si>
  <si>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</si>
  <si>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</si>
  <si>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</si>
  <si>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</si>
  <si>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</si>
  <si>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</si>
  <si>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</si>
  <si>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</si>
  <si>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</si>
  <si>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</si>
  <si>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</si>
  <si>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</si>
  <si>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</si>
  <si>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</si>
  <si>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</si>
  <si>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</si>
  <si>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</si>
  <si>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</si>
  <si>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</si>
  <si>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</si>
  <si>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</si>
  <si>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</si>
  <si>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</si>
  <si>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</si>
  <si>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</si>
  <si>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</si>
  <si>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</si>
  <si>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</si>
  <si>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</si>
  <si>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</si>
  <si>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</si>
  <si>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</si>
  <si>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</si>
  <si>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</si>
  <si>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</si>
  <si>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</si>
  <si>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</si>
  <si>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</si>
  <si>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</si>
  <si>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</si>
  <si>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Short-term payables -received deposit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</si>
  <si>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</si>
  <si>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</si>
  <si>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</si>
  <si>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</si>
  <si>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</si>
  <si>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</si>
  <si>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</si>
  <si>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</si>
  <si>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</si>
  <si>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</si>
  <si>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</si>
  <si>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</si>
  <si>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</si>
  <si>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Gains from dividents</t>
  </si>
  <si>
    <t>Prepayments</t>
  </si>
  <si>
    <t>Balance 01 January 2011</t>
  </si>
  <si>
    <t>Balance 31 December 2011</t>
  </si>
  <si>
    <t>Boriana Jsc, Cherven Briag</t>
  </si>
  <si>
    <t>Payments/Proceeds connected with financial assets held for trade</t>
  </si>
  <si>
    <t xml:space="preserve">Other payments/proceeds for operating activities </t>
  </si>
  <si>
    <t xml:space="preserve">Taxes paid </t>
  </si>
  <si>
    <t>Other financial expenses</t>
  </si>
  <si>
    <t>Purchase of investments in subsidiaries and associates companies</t>
  </si>
  <si>
    <t>For the period ended 31 December 2012</t>
  </si>
  <si>
    <t>Depreciation</t>
  </si>
  <si>
    <t>Balance 31 December 2012</t>
  </si>
  <si>
    <t>Long-term receivables from trade loans</t>
  </si>
  <si>
    <t>Date: 12.03.2013</t>
  </si>
  <si>
    <t xml:space="preserve">Other payments/proceeds from investing activities 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</si>
</sst>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2" xfId="0" applyFont="1" applyBorder="1" applyAlignment="1">
      <alignment horizontal="justify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3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0" fontId="20" fillId="0" borderId="10" xfId="53" applyFont="1" applyBorder="1" applyAlignment="1" applyProtection="1">
      <alignment/>
      <protection/>
    </xf>
    <xf numFmtId="3" fontId="7" fillId="33" borderId="10" xfId="57" applyNumberFormat="1" applyFont="1" applyFill="1" applyBorder="1" applyAlignment="1" applyProtection="1">
      <alignment horizontal="right" wrapText="1"/>
      <protection locked="0"/>
    </xf>
    <xf numFmtId="2" fontId="7" fillId="33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2" xfId="57" applyFont="1" applyBorder="1" applyAlignment="1">
      <alignment horizontal="right" wrapText="1"/>
      <protection/>
    </xf>
    <xf numFmtId="3" fontId="7" fillId="33" borderId="12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33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3" fontId="1" fillId="0" borderId="17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9" xfId="0" applyNumberFormat="1" applyFont="1" applyBorder="1" applyAlignment="1">
      <alignment horizontal="center" vertical="center" wrapText="1"/>
    </xf>
    <xf numFmtId="215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20" xfId="0" applyNumberFormat="1" applyFont="1" applyBorder="1" applyAlignment="1">
      <alignment horizontal="center" vertical="center" wrapText="1"/>
    </xf>
    <xf numFmtId="3" fontId="5" fillId="33" borderId="10" xfId="61" applyNumberFormat="1" applyFont="1" applyFill="1" applyBorder="1" applyAlignment="1" applyProtection="1">
      <alignment/>
      <protection/>
    </xf>
    <xf numFmtId="0" fontId="5" fillId="33" borderId="10" xfId="61" applyNumberFormat="1" applyFont="1" applyFill="1" applyBorder="1" applyAlignment="1" applyProtection="1">
      <alignment/>
      <protection locked="0"/>
    </xf>
    <xf numFmtId="3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/>
    </xf>
    <xf numFmtId="218" fontId="7" fillId="33" borderId="10" xfId="61" applyNumberFormat="1" applyFont="1" applyFill="1" applyBorder="1" applyAlignment="1" applyProtection="1">
      <alignment/>
      <protection locked="0"/>
    </xf>
    <xf numFmtId="3" fontId="7" fillId="33" borderId="10" xfId="61" applyNumberFormat="1" applyFont="1" applyFill="1" applyBorder="1" applyAlignment="1" applyProtection="1">
      <alignment/>
      <protection locked="0"/>
    </xf>
    <xf numFmtId="0" fontId="6" fillId="0" borderId="0" xfId="60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2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5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184" fontId="2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3" fontId="9" fillId="0" borderId="21" xfId="0" applyNumberFormat="1" applyFont="1" applyBorder="1" applyAlignment="1">
      <alignment horizontal="center"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19" xfId="60" applyFont="1" applyBorder="1" applyAlignment="1" applyProtection="1">
      <alignment horizontal="right" vertical="top"/>
      <protection locked="0"/>
    </xf>
    <xf numFmtId="0" fontId="1" fillId="34" borderId="18" xfId="60" applyFont="1" applyFill="1" applyBorder="1" applyAlignment="1" applyProtection="1">
      <alignment horizontal="left" wrapText="1"/>
      <protection/>
    </xf>
    <xf numFmtId="0" fontId="1" fillId="34" borderId="20" xfId="60" applyFont="1" applyFill="1" applyBorder="1" applyAlignment="1" applyProtection="1">
      <alignment horizontal="left" wrapText="1"/>
      <protection/>
    </xf>
    <xf numFmtId="0" fontId="1" fillId="34" borderId="22" xfId="6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6" fillId="0" borderId="19" xfId="60" applyFont="1" applyBorder="1" applyAlignment="1" applyProtection="1">
      <alignment horizontal="right"/>
      <protection locked="0"/>
    </xf>
    <xf numFmtId="0" fontId="6" fillId="0" borderId="19" xfId="58" applyFont="1" applyBorder="1" applyAlignment="1">
      <alignment horizontal="right" vertical="justify"/>
      <protection/>
    </xf>
    <xf numFmtId="49" fontId="13" fillId="0" borderId="0" xfId="57" applyNumberFormat="1" applyFont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elhim_en/" TargetMode="External" /><Relationship Id="rId8" Type="http://schemas.openxmlformats.org/officeDocument/2006/relationships/hyperlink" Target="http://www.sphold.com/index.php?lang=ENG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7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21" t="s">
        <v>111</v>
      </c>
      <c r="B1" s="121"/>
      <c r="C1" s="121"/>
      <c r="D1" s="121"/>
      <c r="E1" s="3"/>
      <c r="F1" s="3"/>
    </row>
    <row r="2" spans="1:6" s="4" customFormat="1" ht="20.25">
      <c r="A2" s="132"/>
      <c r="B2" s="132"/>
      <c r="C2" s="132"/>
      <c r="D2" s="132"/>
      <c r="E2" s="3"/>
      <c r="F2" s="3"/>
    </row>
    <row r="3" spans="1:6" s="4" customFormat="1" ht="18.75" customHeight="1">
      <c r="A3" s="125" t="s">
        <v>104</v>
      </c>
      <c r="B3" s="125"/>
      <c r="C3" s="125"/>
      <c r="D3" s="125"/>
      <c r="E3" s="3"/>
      <c r="F3" s="3"/>
    </row>
    <row r="4" spans="1:6" s="4" customFormat="1" ht="15" customHeight="1">
      <c r="A4" s="126" t="s">
        <v>122</v>
      </c>
      <c r="B4" s="126"/>
      <c r="C4" s="126"/>
      <c r="D4" s="126"/>
      <c r="E4" s="3"/>
      <c r="F4" s="3"/>
    </row>
    <row r="5" spans="1:4" s="4" customFormat="1" ht="15">
      <c r="A5" s="127" t="s">
        <v>15</v>
      </c>
      <c r="B5" s="127"/>
      <c r="C5" s="127"/>
      <c r="D5" s="127"/>
    </row>
    <row r="6" spans="1:4" s="4" customFormat="1" ht="15.75">
      <c r="A6" s="12" t="s">
        <v>5</v>
      </c>
      <c r="B6" s="24" t="s">
        <v>39</v>
      </c>
      <c r="C6" s="11">
        <v>41274</v>
      </c>
      <c r="D6" s="11">
        <v>40908</v>
      </c>
    </row>
    <row r="7" spans="1:4" s="4" customFormat="1" ht="15.75">
      <c r="A7" s="128" t="s">
        <v>6</v>
      </c>
      <c r="B7" s="129"/>
      <c r="C7" s="129"/>
      <c r="D7" s="130"/>
    </row>
    <row r="8" spans="1:4" s="4" customFormat="1" ht="15">
      <c r="A8" s="8" t="s">
        <v>77</v>
      </c>
      <c r="B8" s="25">
        <v>1</v>
      </c>
      <c r="C8" s="9">
        <v>5</v>
      </c>
      <c r="D8" s="9">
        <v>6</v>
      </c>
    </row>
    <row r="9" spans="1:4" s="4" customFormat="1" ht="15">
      <c r="A9" s="36" t="s">
        <v>0</v>
      </c>
      <c r="B9" s="37">
        <v>2</v>
      </c>
      <c r="C9" s="9">
        <v>16908</v>
      </c>
      <c r="D9" s="9">
        <v>16558</v>
      </c>
    </row>
    <row r="10" spans="1:4" s="4" customFormat="1" ht="15">
      <c r="A10" s="8" t="s">
        <v>1</v>
      </c>
      <c r="B10" s="25">
        <v>2</v>
      </c>
      <c r="C10" s="9">
        <v>8028</v>
      </c>
      <c r="D10" s="9">
        <v>7599</v>
      </c>
    </row>
    <row r="11" spans="1:4" s="4" customFormat="1" ht="15">
      <c r="A11" s="8" t="s">
        <v>7</v>
      </c>
      <c r="B11" s="25">
        <v>3</v>
      </c>
      <c r="C11" s="9">
        <v>13</v>
      </c>
      <c r="D11" s="9">
        <v>13</v>
      </c>
    </row>
    <row r="12" spans="1:4" s="4" customFormat="1" ht="15">
      <c r="A12" s="8" t="s">
        <v>96</v>
      </c>
      <c r="B12" s="25">
        <v>4</v>
      </c>
      <c r="C12" s="72">
        <v>24</v>
      </c>
      <c r="D12" s="72">
        <v>524</v>
      </c>
    </row>
    <row r="13" spans="1:4" s="4" customFormat="1" ht="15">
      <c r="A13" s="8" t="s">
        <v>125</v>
      </c>
      <c r="B13" s="120"/>
      <c r="C13" s="72"/>
      <c r="D13" s="72">
        <v>680</v>
      </c>
    </row>
    <row r="14" spans="1:4" s="4" customFormat="1" ht="16.5" thickBot="1">
      <c r="A14" s="133" t="s">
        <v>78</v>
      </c>
      <c r="B14" s="134"/>
      <c r="C14" s="73">
        <f>SUM(C8:C12)</f>
        <v>24978</v>
      </c>
      <c r="D14" s="73">
        <f>SUM(D8:D13)</f>
        <v>25380</v>
      </c>
    </row>
    <row r="15" spans="1:4" s="4" customFormat="1" ht="15">
      <c r="A15" s="1"/>
      <c r="B15" s="26"/>
      <c r="C15" s="2"/>
      <c r="D15" s="2"/>
    </row>
    <row r="16" spans="1:4" s="4" customFormat="1" ht="15.75">
      <c r="A16" s="122" t="s">
        <v>8</v>
      </c>
      <c r="B16" s="123"/>
      <c r="C16" s="123"/>
      <c r="D16" s="124"/>
    </row>
    <row r="17" spans="1:4" s="4" customFormat="1" ht="15">
      <c r="A17" s="8" t="s">
        <v>3</v>
      </c>
      <c r="B17" s="25">
        <v>5</v>
      </c>
      <c r="C17" s="9">
        <v>2128</v>
      </c>
      <c r="D17" s="9">
        <v>1646</v>
      </c>
    </row>
    <row r="18" spans="1:4" s="4" customFormat="1" ht="15">
      <c r="A18" s="8" t="s">
        <v>113</v>
      </c>
      <c r="B18" s="25"/>
      <c r="C18" s="9">
        <v>1</v>
      </c>
      <c r="D18" s="9">
        <v>429</v>
      </c>
    </row>
    <row r="19" spans="1:4" s="4" customFormat="1" ht="15">
      <c r="A19" s="8" t="s">
        <v>93</v>
      </c>
      <c r="B19" s="25">
        <v>6</v>
      </c>
      <c r="C19" s="9">
        <v>1475</v>
      </c>
      <c r="D19" s="9">
        <v>750</v>
      </c>
    </row>
    <row r="20" spans="1:4" s="4" customFormat="1" ht="15">
      <c r="A20" s="8" t="s">
        <v>86</v>
      </c>
      <c r="B20" s="25">
        <v>7</v>
      </c>
      <c r="C20" s="72">
        <v>172</v>
      </c>
      <c r="D20" s="72">
        <v>191</v>
      </c>
    </row>
    <row r="21" spans="1:8" s="4" customFormat="1" ht="15">
      <c r="A21" s="70" t="s">
        <v>97</v>
      </c>
      <c r="B21" s="71">
        <v>8</v>
      </c>
      <c r="C21" s="72">
        <v>453</v>
      </c>
      <c r="D21" s="72">
        <v>262</v>
      </c>
      <c r="G21" s="81"/>
      <c r="H21" s="81"/>
    </row>
    <row r="22" spans="1:8" s="4" customFormat="1" ht="15">
      <c r="A22" s="8" t="s">
        <v>4</v>
      </c>
      <c r="B22" s="71">
        <v>9</v>
      </c>
      <c r="C22" s="9">
        <v>1421</v>
      </c>
      <c r="D22" s="9">
        <v>906</v>
      </c>
      <c r="G22" s="81"/>
      <c r="H22" s="5"/>
    </row>
    <row r="23" spans="1:8" s="4" customFormat="1" ht="15">
      <c r="A23" s="70" t="s">
        <v>9</v>
      </c>
      <c r="B23" s="71">
        <v>10</v>
      </c>
      <c r="C23" s="9">
        <v>5</v>
      </c>
      <c r="D23" s="9">
        <v>6</v>
      </c>
      <c r="G23" s="81"/>
      <c r="H23" s="81"/>
    </row>
    <row r="24" spans="1:4" s="4" customFormat="1" ht="16.5" thickBot="1">
      <c r="A24" s="135" t="s">
        <v>79</v>
      </c>
      <c r="B24" s="135"/>
      <c r="C24" s="73">
        <f>SUM(C17:C23)</f>
        <v>5655</v>
      </c>
      <c r="D24" s="73">
        <f>SUM(D17:D23)</f>
        <v>4190</v>
      </c>
    </row>
    <row r="25" spans="1:4" s="4" customFormat="1" ht="16.5" thickBot="1">
      <c r="A25" s="136" t="s">
        <v>91</v>
      </c>
      <c r="B25" s="137"/>
      <c r="C25" s="15">
        <f>C14+C24</f>
        <v>30633</v>
      </c>
      <c r="D25" s="15">
        <f>D14+D24</f>
        <v>29570</v>
      </c>
    </row>
    <row r="26" s="4" customFormat="1" ht="15.75" customHeight="1" thickTop="1">
      <c r="B26" s="27"/>
    </row>
    <row r="27" spans="1:4" s="4" customFormat="1" ht="15.75" customHeight="1">
      <c r="A27" s="122" t="s">
        <v>17</v>
      </c>
      <c r="B27" s="123"/>
      <c r="C27" s="123"/>
      <c r="D27" s="124"/>
    </row>
    <row r="28" spans="1:4" s="4" customFormat="1" ht="15">
      <c r="A28" s="8" t="s">
        <v>10</v>
      </c>
      <c r="B28" s="25">
        <v>11</v>
      </c>
      <c r="C28" s="9">
        <v>21000</v>
      </c>
      <c r="D28" s="9">
        <v>21000</v>
      </c>
    </row>
    <row r="29" spans="1:4" s="4" customFormat="1" ht="15">
      <c r="A29" s="8" t="s">
        <v>101</v>
      </c>
      <c r="B29" s="25">
        <v>12</v>
      </c>
      <c r="C29" s="39">
        <v>-221</v>
      </c>
      <c r="D29" s="39">
        <v>-221</v>
      </c>
    </row>
    <row r="30" spans="1:4" s="4" customFormat="1" ht="15">
      <c r="A30" s="8" t="s">
        <v>16</v>
      </c>
      <c r="B30" s="25">
        <v>13</v>
      </c>
      <c r="C30" s="9">
        <v>7287</v>
      </c>
      <c r="D30" s="9">
        <v>6420</v>
      </c>
    </row>
    <row r="31" spans="1:4" s="4" customFormat="1" ht="15">
      <c r="A31" s="8" t="s">
        <v>24</v>
      </c>
      <c r="B31" s="25">
        <v>14</v>
      </c>
      <c r="C31" s="80">
        <v>2192</v>
      </c>
      <c r="D31" s="80">
        <v>1081</v>
      </c>
    </row>
    <row r="32" spans="1:4" s="4" customFormat="1" ht="16.5" thickBot="1">
      <c r="A32" s="138" t="s">
        <v>11</v>
      </c>
      <c r="B32" s="139"/>
      <c r="C32" s="73">
        <f>SUM(C28:C31)</f>
        <v>30258</v>
      </c>
      <c r="D32" s="73">
        <f>SUM(D28:D31)</f>
        <v>28280</v>
      </c>
    </row>
    <row r="33" spans="1:4" s="4" customFormat="1" ht="15">
      <c r="A33" s="7"/>
      <c r="B33" s="26"/>
      <c r="C33" s="2"/>
      <c r="D33" s="2"/>
    </row>
    <row r="34" spans="1:4" s="4" customFormat="1" ht="15.75">
      <c r="A34" s="122" t="s">
        <v>2</v>
      </c>
      <c r="B34" s="123"/>
      <c r="C34" s="123"/>
      <c r="D34" s="124"/>
    </row>
    <row r="35" spans="1:4" s="4" customFormat="1" ht="15">
      <c r="A35" s="16" t="s">
        <v>12</v>
      </c>
      <c r="B35" s="25">
        <v>15</v>
      </c>
      <c r="C35" s="9">
        <v>374</v>
      </c>
      <c r="D35" s="9">
        <v>377</v>
      </c>
    </row>
    <row r="36" spans="1:4" s="4" customFormat="1" ht="15">
      <c r="A36" s="16" t="s">
        <v>98</v>
      </c>
      <c r="B36" s="25"/>
      <c r="C36" s="9">
        <v>0</v>
      </c>
      <c r="D36" s="9">
        <v>912</v>
      </c>
    </row>
    <row r="37" spans="1:4" s="4" customFormat="1" ht="15">
      <c r="A37" s="67" t="s">
        <v>13</v>
      </c>
      <c r="B37" s="68">
        <v>16</v>
      </c>
      <c r="C37" s="69">
        <v>1</v>
      </c>
      <c r="D37" s="69">
        <v>1</v>
      </c>
    </row>
    <row r="38" spans="1:4" s="4" customFormat="1" ht="15.75">
      <c r="A38" s="140" t="s">
        <v>87</v>
      </c>
      <c r="B38" s="140"/>
      <c r="C38" s="10">
        <f>SUM(C35:C37)</f>
        <v>375</v>
      </c>
      <c r="D38" s="10">
        <f>SUM(D35:D37)</f>
        <v>1290</v>
      </c>
    </row>
    <row r="39" spans="1:4" s="4" customFormat="1" ht="16.5" thickBot="1">
      <c r="A39" s="138" t="s">
        <v>14</v>
      </c>
      <c r="B39" s="139"/>
      <c r="C39" s="73">
        <f>C38</f>
        <v>375</v>
      </c>
      <c r="D39" s="73">
        <f>D38</f>
        <v>1290</v>
      </c>
    </row>
    <row r="40" spans="1:4" s="4" customFormat="1" ht="16.5" thickBot="1">
      <c r="A40" s="74"/>
      <c r="B40" s="75"/>
      <c r="C40" s="76"/>
      <c r="D40" s="77"/>
    </row>
    <row r="41" spans="1:4" s="4" customFormat="1" ht="15.75">
      <c r="A41" s="141" t="s">
        <v>92</v>
      </c>
      <c r="B41" s="142"/>
      <c r="C41" s="89">
        <f>C32+C39</f>
        <v>30633</v>
      </c>
      <c r="D41" s="89">
        <f>D32+D39</f>
        <v>29570</v>
      </c>
    </row>
    <row r="42" spans="1:4" s="4" customFormat="1" ht="15.75">
      <c r="A42" s="92" t="s">
        <v>100</v>
      </c>
      <c r="B42" s="90">
        <v>17</v>
      </c>
      <c r="C42" s="10">
        <v>810</v>
      </c>
      <c r="D42" s="10">
        <v>1702</v>
      </c>
    </row>
    <row r="43" spans="1:4" s="4" customFormat="1" ht="15">
      <c r="A43" s="81"/>
      <c r="B43" s="91"/>
      <c r="C43" s="81"/>
      <c r="D43" s="81"/>
    </row>
    <row r="44" spans="1:4" s="4" customFormat="1" ht="15">
      <c r="A44" s="17" t="s">
        <v>19</v>
      </c>
      <c r="B44" s="26"/>
      <c r="C44" s="131" t="s">
        <v>18</v>
      </c>
      <c r="D44" s="131"/>
    </row>
    <row r="45" spans="1:4" s="4" customFormat="1" ht="15">
      <c r="A45" s="17" t="s">
        <v>126</v>
      </c>
      <c r="B45" s="26"/>
      <c r="C45" s="17"/>
      <c r="D45" s="18"/>
    </row>
    <row r="46" s="4" customFormat="1" ht="15">
      <c r="B46" s="27"/>
    </row>
    <row r="47" s="4" customFormat="1" ht="15">
      <c r="B47" s="27"/>
    </row>
    <row r="48" s="4" customFormat="1" ht="15">
      <c r="B48" s="27"/>
    </row>
    <row r="49" s="4" customFormat="1" ht="15">
      <c r="B49" s="27"/>
    </row>
    <row r="50" s="4" customFormat="1" ht="15">
      <c r="B50" s="27"/>
    </row>
    <row r="51" s="4" customFormat="1" ht="15">
      <c r="B51" s="27"/>
    </row>
    <row r="52" s="4" customFormat="1" ht="15">
      <c r="B52" s="27"/>
    </row>
    <row r="53" s="4" customFormat="1" ht="15">
      <c r="B53" s="27"/>
    </row>
    <row r="54" s="4" customFormat="1" ht="15">
      <c r="B54" s="27"/>
    </row>
    <row r="55" s="4" customFormat="1" ht="15">
      <c r="B55" s="27"/>
    </row>
    <row r="56" s="4" customFormat="1" ht="15">
      <c r="B56" s="27"/>
    </row>
    <row r="57" s="4" customFormat="1" ht="15">
      <c r="B57" s="27"/>
    </row>
    <row r="58" s="4" customFormat="1" ht="15">
      <c r="B58" s="27"/>
    </row>
    <row r="59" s="4" customFormat="1" ht="15">
      <c r="B59" s="27"/>
    </row>
    <row r="60" s="4" customFormat="1" ht="15">
      <c r="B60" s="27"/>
    </row>
    <row r="61" s="4" customFormat="1" ht="15">
      <c r="B61" s="27"/>
    </row>
    <row r="62" s="4" customFormat="1" ht="15">
      <c r="B62" s="27"/>
    </row>
    <row r="63" s="4" customFormat="1" ht="15">
      <c r="B63" s="27"/>
    </row>
    <row r="64" s="4" customFormat="1" ht="15">
      <c r="B64" s="27"/>
    </row>
    <row r="65" s="4" customFormat="1" ht="15">
      <c r="B65" s="27"/>
    </row>
    <row r="66" s="4" customFormat="1" ht="15">
      <c r="B66" s="27"/>
    </row>
    <row r="67" s="4" customFormat="1" ht="15">
      <c r="B67" s="27"/>
    </row>
    <row r="68" s="4" customFormat="1" ht="15">
      <c r="B68" s="27"/>
    </row>
    <row r="69" s="4" customFormat="1" ht="15">
      <c r="B69" s="27"/>
    </row>
    <row r="70" s="4" customFormat="1" ht="15">
      <c r="B70" s="27"/>
    </row>
    <row r="71" s="4" customFormat="1" ht="15">
      <c r="B71" s="27"/>
    </row>
    <row r="72" s="4" customFormat="1" ht="15">
      <c r="B72" s="27"/>
    </row>
    <row r="73" s="4" customFormat="1" ht="15">
      <c r="B73" s="27"/>
    </row>
  </sheetData>
  <sheetProtection/>
  <mergeCells count="17">
    <mergeCell ref="C44:D44"/>
    <mergeCell ref="A2:D2"/>
    <mergeCell ref="A14:B14"/>
    <mergeCell ref="A24:B24"/>
    <mergeCell ref="A25:B25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6:D16"/>
    <mergeCell ref="A27:D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3 C23:D23 C8:D8 C35:D37 C30:D30 C28:D28 C17:D21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21" t="s">
        <v>111</v>
      </c>
      <c r="B1" s="121"/>
      <c r="C1" s="121"/>
      <c r="D1" s="121"/>
      <c r="E1" s="3"/>
      <c r="F1" s="3"/>
    </row>
    <row r="2" spans="1:6" s="4" customFormat="1" ht="20.25">
      <c r="A2" s="132"/>
      <c r="B2" s="132"/>
      <c r="C2" s="132"/>
      <c r="D2" s="132"/>
      <c r="E2" s="3"/>
      <c r="F2" s="3"/>
    </row>
    <row r="3" spans="1:6" s="4" customFormat="1" ht="15" customHeight="1">
      <c r="A3" s="125" t="s">
        <v>103</v>
      </c>
      <c r="B3" s="125"/>
      <c r="C3" s="125"/>
      <c r="D3" s="125"/>
      <c r="E3" s="3"/>
      <c r="F3" s="3"/>
    </row>
    <row r="4" spans="1:6" s="4" customFormat="1" ht="15" customHeight="1">
      <c r="A4" s="126" t="s">
        <v>122</v>
      </c>
      <c r="B4" s="126"/>
      <c r="C4" s="126"/>
      <c r="D4" s="126"/>
      <c r="E4" s="126"/>
      <c r="F4" s="3"/>
    </row>
    <row r="5" spans="1:4" s="4" customFormat="1" ht="15">
      <c r="A5" s="127" t="s">
        <v>15</v>
      </c>
      <c r="B5" s="127"/>
      <c r="C5" s="127"/>
      <c r="D5" s="127"/>
    </row>
    <row r="6" spans="1:4" s="4" customFormat="1" ht="15.75">
      <c r="A6" s="12"/>
      <c r="B6" s="24" t="s">
        <v>39</v>
      </c>
      <c r="C6" s="11">
        <v>41274</v>
      </c>
      <c r="D6" s="11">
        <v>40908</v>
      </c>
    </row>
    <row r="7" spans="1:4" s="4" customFormat="1" ht="15">
      <c r="A7" s="16" t="s">
        <v>112</v>
      </c>
      <c r="B7" s="113">
        <v>18</v>
      </c>
      <c r="C7" s="38">
        <v>2478</v>
      </c>
      <c r="D7" s="38">
        <v>1393</v>
      </c>
    </row>
    <row r="8" spans="1:4" ht="15">
      <c r="A8" s="16" t="s">
        <v>20</v>
      </c>
      <c r="B8" s="113">
        <v>19</v>
      </c>
      <c r="C8" s="38">
        <v>8</v>
      </c>
      <c r="D8" s="38">
        <v>19</v>
      </c>
    </row>
    <row r="9" spans="1:4" ht="15">
      <c r="A9" s="43" t="s">
        <v>82</v>
      </c>
      <c r="B9" s="113">
        <v>20</v>
      </c>
      <c r="C9" s="38">
        <v>276</v>
      </c>
      <c r="D9" s="38">
        <v>211</v>
      </c>
    </row>
    <row r="10" spans="1:4" ht="15">
      <c r="A10" s="16" t="s">
        <v>120</v>
      </c>
      <c r="B10" s="113"/>
      <c r="C10" s="38"/>
      <c r="D10" s="79">
        <v>-1</v>
      </c>
    </row>
    <row r="11" spans="1:4" ht="15">
      <c r="A11" s="16" t="s">
        <v>83</v>
      </c>
      <c r="B11" s="113">
        <v>21</v>
      </c>
      <c r="C11" s="78">
        <v>-84</v>
      </c>
      <c r="D11" s="78">
        <v>-52</v>
      </c>
    </row>
    <row r="12" spans="1:4" ht="15">
      <c r="A12" s="16" t="s">
        <v>123</v>
      </c>
      <c r="B12" s="113"/>
      <c r="C12" s="79">
        <v>-1</v>
      </c>
      <c r="D12" s="79">
        <v>-1</v>
      </c>
    </row>
    <row r="13" spans="1:4" ht="15">
      <c r="A13" s="16" t="s">
        <v>81</v>
      </c>
      <c r="B13" s="113">
        <v>21</v>
      </c>
      <c r="C13" s="79">
        <v>-449</v>
      </c>
      <c r="D13" s="79">
        <v>-464</v>
      </c>
    </row>
    <row r="14" spans="1:4" ht="15">
      <c r="A14" s="16" t="s">
        <v>80</v>
      </c>
      <c r="B14" s="113">
        <v>21</v>
      </c>
      <c r="C14" s="78">
        <v>-36</v>
      </c>
      <c r="D14" s="78">
        <v>-24</v>
      </c>
    </row>
    <row r="15" spans="1:4" s="63" customFormat="1" ht="15.75">
      <c r="A15" s="21"/>
      <c r="B15" s="21"/>
      <c r="C15" s="6"/>
      <c r="D15" s="6"/>
    </row>
    <row r="16" spans="1:4" ht="15.75">
      <c r="A16" s="13" t="s">
        <v>21</v>
      </c>
      <c r="B16" s="13"/>
      <c r="C16" s="84">
        <f>SUM(C7:C15)</f>
        <v>2192</v>
      </c>
      <c r="D16" s="84">
        <f>SUM(D7:D15)</f>
        <v>1081</v>
      </c>
    </row>
    <row r="17" spans="1:4" s="63" customFormat="1" ht="15.75">
      <c r="A17" s="21"/>
      <c r="B17" s="21"/>
      <c r="C17" s="85"/>
      <c r="D17" s="84"/>
    </row>
    <row r="18" spans="1:4" ht="15.75">
      <c r="A18" s="13" t="s">
        <v>22</v>
      </c>
      <c r="B18" s="13"/>
      <c r="C18" s="84">
        <f>C16</f>
        <v>2192</v>
      </c>
      <c r="D18" s="84">
        <f>D16</f>
        <v>1081</v>
      </c>
    </row>
    <row r="19" spans="1:4" s="63" customFormat="1" ht="15.75">
      <c r="A19" s="21"/>
      <c r="B19" s="21"/>
      <c r="C19" s="85"/>
      <c r="D19" s="6"/>
    </row>
    <row r="20" spans="1:4" ht="15">
      <c r="A20" s="16" t="s">
        <v>23</v>
      </c>
      <c r="B20" s="16"/>
      <c r="C20" s="80"/>
      <c r="D20" s="72"/>
    </row>
    <row r="21" spans="1:4" ht="15.75">
      <c r="A21" s="20" t="s">
        <v>24</v>
      </c>
      <c r="B21" s="20"/>
      <c r="C21" s="84">
        <f>C18-C20</f>
        <v>2192</v>
      </c>
      <c r="D21" s="84">
        <f>D18-D20</f>
        <v>1081</v>
      </c>
    </row>
    <row r="22" spans="1:4" s="63" customFormat="1" ht="16.5" thickBot="1">
      <c r="A22" s="64"/>
      <c r="B22" s="64"/>
      <c r="C22" s="86"/>
      <c r="D22" s="86"/>
    </row>
    <row r="23" spans="1:4" ht="17.25" thickBot="1" thickTop="1">
      <c r="A23" s="14" t="s">
        <v>25</v>
      </c>
      <c r="B23" s="14"/>
      <c r="C23" s="87">
        <f>C21/21000</f>
        <v>0.10438095238095238</v>
      </c>
      <c r="D23" s="87">
        <f>D21/21000</f>
        <v>0.051476190476190474</v>
      </c>
    </row>
    <row r="24" spans="1:4" ht="16.5" thickTop="1">
      <c r="A24" s="21"/>
      <c r="B24" s="21"/>
      <c r="C24" s="22"/>
      <c r="D24" s="22"/>
    </row>
    <row r="25" spans="1:2" ht="14.25">
      <c r="A25" s="17" t="s">
        <v>126</v>
      </c>
      <c r="B25" s="17"/>
    </row>
    <row r="26" spans="1:2" ht="14.25">
      <c r="A26" s="17"/>
      <c r="B26" s="17"/>
    </row>
    <row r="27" spans="1:4" s="4" customFormat="1" ht="15">
      <c r="A27" s="17" t="s">
        <v>19</v>
      </c>
      <c r="B27" s="17"/>
      <c r="C27" s="131" t="s">
        <v>18</v>
      </c>
      <c r="D27" s="131"/>
    </row>
    <row r="28" spans="1:4" s="4" customFormat="1" ht="15">
      <c r="A28" s="17"/>
      <c r="B28" s="17"/>
      <c r="C28" s="17"/>
      <c r="D28" s="18"/>
    </row>
  </sheetData>
  <sheetProtection/>
  <mergeCells count="6">
    <mergeCell ref="A1:D1"/>
    <mergeCell ref="C27:D27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21" t="s">
        <v>111</v>
      </c>
      <c r="B1" s="121"/>
      <c r="C1" s="121"/>
      <c r="D1" s="115"/>
      <c r="E1" s="3"/>
      <c r="F1" s="3"/>
    </row>
    <row r="2" spans="1:5" s="4" customFormat="1" ht="20.25">
      <c r="A2" s="132"/>
      <c r="B2" s="132"/>
      <c r="C2" s="132"/>
      <c r="D2" s="3"/>
      <c r="E2" s="3"/>
    </row>
    <row r="3" spans="1:5" s="4" customFormat="1" ht="15" customHeight="1">
      <c r="A3" s="125" t="s">
        <v>105</v>
      </c>
      <c r="B3" s="125"/>
      <c r="C3" s="125"/>
      <c r="D3" s="3"/>
      <c r="E3" s="3"/>
    </row>
    <row r="4" spans="1:5" s="4" customFormat="1" ht="15" customHeight="1">
      <c r="A4" s="126" t="s">
        <v>122</v>
      </c>
      <c r="B4" s="126"/>
      <c r="C4" s="126"/>
      <c r="D4" s="110"/>
      <c r="E4" s="3"/>
    </row>
    <row r="5" spans="1:5" s="4" customFormat="1" ht="15" customHeight="1">
      <c r="A5" s="88"/>
      <c r="B5" s="88"/>
      <c r="C5" s="88"/>
      <c r="D5" s="44"/>
      <c r="E5" s="3"/>
    </row>
    <row r="6" spans="1:3" s="4" customFormat="1" ht="15">
      <c r="A6" s="127" t="s">
        <v>15</v>
      </c>
      <c r="B6" s="127"/>
      <c r="C6" s="127"/>
    </row>
    <row r="7" spans="1:3" ht="15.75">
      <c r="A7" s="13" t="s">
        <v>35</v>
      </c>
      <c r="B7" s="11">
        <v>41274</v>
      </c>
      <c r="C7" s="11">
        <v>40908</v>
      </c>
    </row>
    <row r="8" spans="1:3" ht="15">
      <c r="A8" s="16" t="s">
        <v>26</v>
      </c>
      <c r="B8" s="39">
        <v>-89</v>
      </c>
      <c r="C8" s="39">
        <v>-58</v>
      </c>
    </row>
    <row r="9" spans="1:3" ht="15">
      <c r="A9" s="16" t="s">
        <v>117</v>
      </c>
      <c r="B9" s="39">
        <v>-183</v>
      </c>
      <c r="C9" s="39">
        <v>62</v>
      </c>
    </row>
    <row r="10" spans="1:3" ht="15">
      <c r="A10" s="16" t="s">
        <v>27</v>
      </c>
      <c r="B10" s="39">
        <v>-479</v>
      </c>
      <c r="C10" s="39">
        <v>-487</v>
      </c>
    </row>
    <row r="11" spans="1:3" ht="15">
      <c r="A11" s="16" t="s">
        <v>119</v>
      </c>
      <c r="B11" s="39">
        <v>-11</v>
      </c>
      <c r="C11" s="39">
        <v>-10</v>
      </c>
    </row>
    <row r="12" spans="1:3" ht="15">
      <c r="A12" s="16" t="s">
        <v>102</v>
      </c>
      <c r="B12" s="39">
        <v>60</v>
      </c>
      <c r="C12" s="39">
        <v>23</v>
      </c>
    </row>
    <row r="13" spans="1:3" ht="15">
      <c r="A13" s="67" t="s">
        <v>118</v>
      </c>
      <c r="B13" s="116">
        <v>-400</v>
      </c>
      <c r="C13" s="116">
        <v>67</v>
      </c>
    </row>
    <row r="14" spans="1:3" ht="16.5" thickBot="1">
      <c r="A14" s="111" t="s">
        <v>28</v>
      </c>
      <c r="B14" s="112">
        <f>SUM(B8:B13)</f>
        <v>-1102</v>
      </c>
      <c r="C14" s="112">
        <v>-403</v>
      </c>
    </row>
    <row r="15" spans="1:3" ht="15">
      <c r="A15" s="19"/>
      <c r="B15" s="118"/>
      <c r="C15" s="118"/>
    </row>
    <row r="16" spans="1:3" ht="15.75">
      <c r="A16" s="23" t="s">
        <v>37</v>
      </c>
      <c r="B16" s="13"/>
      <c r="C16" s="13"/>
    </row>
    <row r="17" spans="1:3" ht="15">
      <c r="A17" s="67" t="s">
        <v>89</v>
      </c>
      <c r="B17" s="39">
        <v>-923</v>
      </c>
      <c r="C17" s="39">
        <v>-1350</v>
      </c>
    </row>
    <row r="18" spans="1:3" ht="15">
      <c r="A18" s="16" t="s">
        <v>88</v>
      </c>
      <c r="B18" s="39">
        <v>584</v>
      </c>
      <c r="C18" s="39">
        <v>1260</v>
      </c>
    </row>
    <row r="19" spans="1:3" ht="15">
      <c r="A19" s="67" t="s">
        <v>94</v>
      </c>
      <c r="B19" s="39">
        <v>347</v>
      </c>
      <c r="C19" s="39">
        <v>49</v>
      </c>
    </row>
    <row r="20" spans="1:3" ht="15">
      <c r="A20" s="67" t="s">
        <v>121</v>
      </c>
      <c r="B20" s="116">
        <v>-351</v>
      </c>
      <c r="C20" s="116"/>
    </row>
    <row r="21" spans="1:3" ht="15">
      <c r="A21" s="67" t="s">
        <v>36</v>
      </c>
      <c r="B21" s="116">
        <v>2167</v>
      </c>
      <c r="C21" s="116">
        <v>1343</v>
      </c>
    </row>
    <row r="22" spans="1:3" ht="15">
      <c r="A22" s="67" t="s">
        <v>127</v>
      </c>
      <c r="B22" s="116"/>
      <c r="C22" s="116">
        <v>-429</v>
      </c>
    </row>
    <row r="23" spans="1:3" ht="16.5" thickBot="1">
      <c r="A23" s="117" t="s">
        <v>29</v>
      </c>
      <c r="B23" s="112">
        <f>SUM(B17:B21)</f>
        <v>1824</v>
      </c>
      <c r="C23" s="112">
        <v>873</v>
      </c>
    </row>
    <row r="24" spans="1:3" ht="15">
      <c r="A24" s="19"/>
      <c r="B24" s="118"/>
      <c r="C24" s="118"/>
    </row>
    <row r="25" spans="1:3" ht="15.75">
      <c r="A25" s="13" t="s">
        <v>30</v>
      </c>
      <c r="B25" s="39"/>
      <c r="C25" s="39"/>
    </row>
    <row r="26" spans="1:3" ht="15">
      <c r="A26" s="16" t="s">
        <v>38</v>
      </c>
      <c r="B26" s="39">
        <v>-207</v>
      </c>
      <c r="C26" s="39">
        <v>-186</v>
      </c>
    </row>
    <row r="27" spans="1:3" ht="16.5" thickBot="1">
      <c r="A27" s="111" t="s">
        <v>31</v>
      </c>
      <c r="B27" s="112">
        <f>SUM(B26)</f>
        <v>-207</v>
      </c>
      <c r="C27" s="112">
        <v>-186</v>
      </c>
    </row>
    <row r="28" spans="1:3" s="82" customFormat="1" ht="15">
      <c r="A28" s="119"/>
      <c r="B28" s="118"/>
      <c r="C28" s="118"/>
    </row>
    <row r="29" spans="1:3" ht="15">
      <c r="A29" s="16" t="s">
        <v>33</v>
      </c>
      <c r="B29" s="39">
        <f>B14+B23+B27</f>
        <v>515</v>
      </c>
      <c r="C29" s="39">
        <v>284</v>
      </c>
    </row>
    <row r="30" spans="1:3" ht="15">
      <c r="A30" s="16" t="s">
        <v>32</v>
      </c>
      <c r="B30" s="39">
        <v>906</v>
      </c>
      <c r="C30" s="39">
        <v>622</v>
      </c>
    </row>
    <row r="31" spans="1:3" s="82" customFormat="1" ht="15">
      <c r="A31" s="83"/>
      <c r="B31" s="118"/>
      <c r="C31" s="118"/>
    </row>
    <row r="32" spans="1:3" ht="16.5" thickBot="1">
      <c r="A32" s="111" t="s">
        <v>34</v>
      </c>
      <c r="B32" s="40">
        <f>B30+B29</f>
        <v>1421</v>
      </c>
      <c r="C32" s="40">
        <v>906</v>
      </c>
    </row>
    <row r="34" ht="14.25">
      <c r="A34" s="17" t="s">
        <v>126</v>
      </c>
    </row>
    <row r="35" ht="14.25">
      <c r="A35" s="17"/>
    </row>
    <row r="36" spans="1:3" s="4" customFormat="1" ht="15">
      <c r="A36" s="17" t="s">
        <v>19</v>
      </c>
      <c r="B36" s="131" t="s">
        <v>18</v>
      </c>
      <c r="C36" s="131"/>
    </row>
    <row r="37" spans="1:3" s="4" customFormat="1" ht="15">
      <c r="A37" s="17"/>
      <c r="B37" s="17"/>
      <c r="C37" s="18"/>
    </row>
    <row r="40" ht="15">
      <c r="A40" s="83"/>
    </row>
  </sheetData>
  <sheetProtection/>
  <mergeCells count="6">
    <mergeCell ref="A1:C1"/>
    <mergeCell ref="B36:C36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7 B21:C28 B30:C30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21" t="s">
        <v>111</v>
      </c>
      <c r="B1" s="121"/>
      <c r="C1" s="121"/>
      <c r="D1" s="121"/>
      <c r="E1" s="121"/>
      <c r="F1" s="121"/>
    </row>
    <row r="2" spans="1:6" ht="20.25">
      <c r="A2" s="132"/>
      <c r="B2" s="132"/>
      <c r="C2" s="132"/>
      <c r="D2" s="132"/>
      <c r="E2" s="132"/>
      <c r="F2" s="132"/>
    </row>
    <row r="3" spans="1:6" ht="15.75">
      <c r="A3" s="143" t="s">
        <v>85</v>
      </c>
      <c r="B3" s="143"/>
      <c r="C3" s="143"/>
      <c r="D3" s="143"/>
      <c r="E3" s="143"/>
      <c r="F3" s="143"/>
    </row>
    <row r="4" spans="1:6" ht="15">
      <c r="A4" s="126" t="s">
        <v>122</v>
      </c>
      <c r="B4" s="126"/>
      <c r="C4" s="126"/>
      <c r="D4" s="126"/>
      <c r="E4" s="126"/>
      <c r="F4" s="126"/>
    </row>
    <row r="5" spans="1:4" ht="15">
      <c r="A5" s="41"/>
      <c r="B5" s="41"/>
      <c r="C5" s="41"/>
      <c r="D5" s="41"/>
    </row>
    <row r="6" spans="1:6" ht="33" customHeight="1">
      <c r="A6" s="41"/>
      <c r="B6" s="127"/>
      <c r="C6" s="127"/>
      <c r="D6" s="149" t="s">
        <v>15</v>
      </c>
      <c r="E6" s="149"/>
      <c r="F6" s="149"/>
    </row>
    <row r="7" spans="1:6" ht="43.5" customHeight="1">
      <c r="A7" s="93"/>
      <c r="B7" s="59" t="s">
        <v>55</v>
      </c>
      <c r="C7" s="59" t="s">
        <v>56</v>
      </c>
      <c r="D7" s="59" t="s">
        <v>57</v>
      </c>
      <c r="E7" s="59" t="s">
        <v>58</v>
      </c>
      <c r="F7" s="62" t="s">
        <v>52</v>
      </c>
    </row>
    <row r="8" spans="1:6" ht="15" customHeight="1" hidden="1">
      <c r="A8" s="58" t="s">
        <v>59</v>
      </c>
      <c r="B8" s="94">
        <v>6575</v>
      </c>
      <c r="C8" s="94">
        <v>40</v>
      </c>
      <c r="D8" s="94">
        <f>657+11926+304</f>
        <v>12887</v>
      </c>
      <c r="E8" s="94">
        <f>33450-1723</f>
        <v>31727</v>
      </c>
      <c r="F8" s="94">
        <f>SUM(B8:E8)</f>
        <v>51229</v>
      </c>
    </row>
    <row r="9" spans="1:6" ht="31.5" hidden="1">
      <c r="A9" s="95" t="s">
        <v>60</v>
      </c>
      <c r="B9" s="96"/>
      <c r="C9" s="96"/>
      <c r="D9" s="96"/>
      <c r="E9" s="97"/>
      <c r="F9" s="97">
        <f>SUM(B9:E9)</f>
        <v>0</v>
      </c>
    </row>
    <row r="10" spans="1:6" ht="15" hidden="1">
      <c r="A10" s="98" t="s">
        <v>61</v>
      </c>
      <c r="B10" s="99">
        <f>SUM(B8:B9)</f>
        <v>6575</v>
      </c>
      <c r="C10" s="99">
        <f>SUM(C8:C9)</f>
        <v>40</v>
      </c>
      <c r="D10" s="99">
        <f>SUM(D8:D9)</f>
        <v>12887</v>
      </c>
      <c r="E10" s="99">
        <f>SUM(E8:E9)</f>
        <v>31727</v>
      </c>
      <c r="F10" s="99">
        <f>SUM(B10:E10)</f>
        <v>51229</v>
      </c>
    </row>
    <row r="11" spans="1:6" ht="15.75" hidden="1">
      <c r="A11" s="95"/>
      <c r="B11" s="94"/>
      <c r="C11" s="94"/>
      <c r="D11" s="94"/>
      <c r="E11" s="94"/>
      <c r="F11" s="94"/>
    </row>
    <row r="12" spans="1:6" ht="15.75" hidden="1">
      <c r="A12" s="98" t="s">
        <v>62</v>
      </c>
      <c r="B12" s="94"/>
      <c r="C12" s="99"/>
      <c r="D12" s="94"/>
      <c r="E12" s="94"/>
      <c r="F12" s="99">
        <f aca="true" t="shared" si="0" ref="F12:F20">SUM(B12:E12)</f>
        <v>0</v>
      </c>
    </row>
    <row r="13" spans="1:6" ht="30" hidden="1">
      <c r="A13" s="98" t="s">
        <v>63</v>
      </c>
      <c r="B13" s="94"/>
      <c r="C13" s="99"/>
      <c r="D13" s="94"/>
      <c r="E13" s="94"/>
      <c r="F13" s="99">
        <f t="shared" si="0"/>
        <v>0</v>
      </c>
    </row>
    <row r="14" spans="1:6" ht="30" hidden="1">
      <c r="A14" s="98" t="s">
        <v>64</v>
      </c>
      <c r="B14" s="96"/>
      <c r="C14" s="96"/>
      <c r="D14" s="97"/>
      <c r="E14" s="96"/>
      <c r="F14" s="96">
        <f t="shared" si="0"/>
        <v>0</v>
      </c>
    </row>
    <row r="15" spans="1:6" ht="15.75" hidden="1">
      <c r="A15" s="98" t="s">
        <v>65</v>
      </c>
      <c r="B15" s="94"/>
      <c r="C15" s="94"/>
      <c r="D15" s="94"/>
      <c r="E15" s="99"/>
      <c r="F15" s="99">
        <f t="shared" si="0"/>
        <v>0</v>
      </c>
    </row>
    <row r="16" spans="1:6" ht="15.75" hidden="1">
      <c r="A16" s="98" t="s">
        <v>66</v>
      </c>
      <c r="B16" s="94"/>
      <c r="C16" s="94"/>
      <c r="D16" s="94"/>
      <c r="E16" s="99">
        <f>6882+301</f>
        <v>7183</v>
      </c>
      <c r="F16" s="99">
        <f t="shared" si="0"/>
        <v>7183</v>
      </c>
    </row>
    <row r="17" spans="1:6" ht="15.75" hidden="1">
      <c r="A17" s="98" t="s">
        <v>67</v>
      </c>
      <c r="B17" s="94"/>
      <c r="C17" s="94"/>
      <c r="D17" s="94"/>
      <c r="E17" s="99">
        <v>0</v>
      </c>
      <c r="F17" s="99">
        <f t="shared" si="0"/>
        <v>0</v>
      </c>
    </row>
    <row r="18" spans="1:6" ht="15" customHeight="1" hidden="1">
      <c r="A18" s="146" t="s">
        <v>68</v>
      </c>
      <c r="B18" s="144"/>
      <c r="C18" s="148"/>
      <c r="D18" s="148">
        <v>32</v>
      </c>
      <c r="E18" s="144">
        <v>-32</v>
      </c>
      <c r="F18" s="144">
        <f t="shared" si="0"/>
        <v>0</v>
      </c>
    </row>
    <row r="19" spans="1:6" ht="15" customHeight="1" hidden="1">
      <c r="A19" s="146"/>
      <c r="B19" s="145"/>
      <c r="C19" s="147"/>
      <c r="D19" s="147"/>
      <c r="E19" s="145"/>
      <c r="F19" s="145">
        <f t="shared" si="0"/>
        <v>0</v>
      </c>
    </row>
    <row r="20" spans="1:6" ht="30" hidden="1">
      <c r="A20" s="98" t="s">
        <v>69</v>
      </c>
      <c r="B20" s="100"/>
      <c r="C20" s="101"/>
      <c r="D20" s="101">
        <v>-2</v>
      </c>
      <c r="E20" s="100">
        <v>-132</v>
      </c>
      <c r="F20" s="99">
        <f t="shared" si="0"/>
        <v>-134</v>
      </c>
    </row>
    <row r="21" spans="1:6" ht="15.75" hidden="1">
      <c r="A21" s="95" t="s">
        <v>70</v>
      </c>
      <c r="B21" s="102">
        <f>B10+B15+B16+B17+B18+B20</f>
        <v>6575</v>
      </c>
      <c r="C21" s="102">
        <f>C10+C15+C16+C17+C18+C20</f>
        <v>40</v>
      </c>
      <c r="D21" s="102">
        <f>D10+D15+D16+D17+D18+D20</f>
        <v>12917</v>
      </c>
      <c r="E21" s="102">
        <f>E10+E15+E16+E17+E18+E20</f>
        <v>38746</v>
      </c>
      <c r="F21" s="102">
        <f>F10+F15+F16+F17+F18+F20</f>
        <v>58278</v>
      </c>
    </row>
    <row r="22" spans="1:6" ht="15.75" hidden="1">
      <c r="A22" s="95"/>
      <c r="B22" s="94"/>
      <c r="C22" s="94"/>
      <c r="D22" s="94"/>
      <c r="E22" s="94"/>
      <c r="F22" s="94"/>
    </row>
    <row r="23" spans="1:6" ht="30" hidden="1">
      <c r="A23" s="98" t="s">
        <v>71</v>
      </c>
      <c r="B23" s="94"/>
      <c r="C23" s="94"/>
      <c r="D23" s="94"/>
      <c r="E23" s="99">
        <v>3075</v>
      </c>
      <c r="F23" s="100">
        <f>SUM(B23:E23)</f>
        <v>3075</v>
      </c>
    </row>
    <row r="24" spans="1:6" ht="15.75" hidden="1">
      <c r="A24" s="98" t="s">
        <v>72</v>
      </c>
      <c r="B24" s="101"/>
      <c r="C24" s="100">
        <v>-2</v>
      </c>
      <c r="D24" s="101"/>
      <c r="E24" s="101"/>
      <c r="F24" s="100">
        <f aca="true" t="shared" si="1" ref="F24:F35">SUM(B24:E24)</f>
        <v>-2</v>
      </c>
    </row>
    <row r="25" spans="1:6" ht="30" hidden="1">
      <c r="A25" s="98" t="s">
        <v>73</v>
      </c>
      <c r="B25" s="101"/>
      <c r="C25" s="100"/>
      <c r="D25" s="101"/>
      <c r="E25" s="101"/>
      <c r="F25" s="100">
        <f t="shared" si="1"/>
        <v>0</v>
      </c>
    </row>
    <row r="26" spans="1:6" ht="30" hidden="1">
      <c r="A26" s="98" t="s">
        <v>64</v>
      </c>
      <c r="B26" s="101"/>
      <c r="C26" s="101"/>
      <c r="D26" s="100"/>
      <c r="E26" s="101"/>
      <c r="F26" s="100">
        <f t="shared" si="1"/>
        <v>0</v>
      </c>
    </row>
    <row r="27" spans="1:6" ht="15" customHeight="1" hidden="1">
      <c r="A27" s="146" t="s">
        <v>74</v>
      </c>
      <c r="B27" s="147"/>
      <c r="C27" s="99"/>
      <c r="D27" s="99"/>
      <c r="E27" s="147"/>
      <c r="F27" s="100">
        <f t="shared" si="1"/>
        <v>0</v>
      </c>
    </row>
    <row r="28" spans="1:6" ht="15" customHeight="1" hidden="1">
      <c r="A28" s="146"/>
      <c r="B28" s="148"/>
      <c r="C28" s="99"/>
      <c r="D28" s="99"/>
      <c r="E28" s="148"/>
      <c r="F28" s="100">
        <f t="shared" si="1"/>
        <v>0</v>
      </c>
    </row>
    <row r="29" spans="1:6" ht="15.75" hidden="1">
      <c r="A29" s="98" t="s">
        <v>75</v>
      </c>
      <c r="B29" s="94"/>
      <c r="C29" s="99">
        <v>160</v>
      </c>
      <c r="D29" s="99"/>
      <c r="E29" s="94"/>
      <c r="F29" s="100">
        <f t="shared" si="1"/>
        <v>160</v>
      </c>
    </row>
    <row r="30" spans="1:6" ht="15.75" hidden="1">
      <c r="A30" s="98" t="s">
        <v>65</v>
      </c>
      <c r="B30" s="94"/>
      <c r="C30" s="94"/>
      <c r="D30" s="94"/>
      <c r="E30" s="99">
        <v>-1309</v>
      </c>
      <c r="F30" s="100">
        <f t="shared" si="1"/>
        <v>-1309</v>
      </c>
    </row>
    <row r="31" spans="1:6" ht="15.75" hidden="1">
      <c r="A31" s="98" t="s">
        <v>66</v>
      </c>
      <c r="B31" s="94"/>
      <c r="C31" s="94"/>
      <c r="D31" s="94"/>
      <c r="E31" s="99">
        <v>1009</v>
      </c>
      <c r="F31" s="100">
        <f t="shared" si="1"/>
        <v>1009</v>
      </c>
    </row>
    <row r="32" spans="1:6" ht="15.75" hidden="1">
      <c r="A32" s="98" t="s">
        <v>68</v>
      </c>
      <c r="B32" s="94"/>
      <c r="C32" s="94"/>
      <c r="D32" s="94"/>
      <c r="E32" s="99">
        <v>-6486</v>
      </c>
      <c r="F32" s="100">
        <f t="shared" si="1"/>
        <v>-6486</v>
      </c>
    </row>
    <row r="33" spans="1:6" ht="15.75" hidden="1">
      <c r="A33" s="98" t="s">
        <v>76</v>
      </c>
      <c r="B33" s="94"/>
      <c r="C33" s="94"/>
      <c r="D33" s="94"/>
      <c r="E33" s="99">
        <v>-245</v>
      </c>
      <c r="F33" s="100">
        <f t="shared" si="1"/>
        <v>-245</v>
      </c>
    </row>
    <row r="34" spans="1:6" ht="15" customHeight="1" hidden="1">
      <c r="A34" s="146" t="s">
        <v>69</v>
      </c>
      <c r="B34" s="144">
        <v>6575</v>
      </c>
      <c r="C34" s="148"/>
      <c r="D34" s="144">
        <v>-5724</v>
      </c>
      <c r="E34" s="144">
        <v>12252</v>
      </c>
      <c r="F34" s="100">
        <f t="shared" si="1"/>
        <v>13103</v>
      </c>
    </row>
    <row r="35" spans="1:6" ht="15" customHeight="1" hidden="1">
      <c r="A35" s="146"/>
      <c r="B35" s="145"/>
      <c r="C35" s="147"/>
      <c r="D35" s="145"/>
      <c r="E35" s="145"/>
      <c r="F35" s="100">
        <f t="shared" si="1"/>
        <v>0</v>
      </c>
    </row>
    <row r="36" spans="1:6" ht="30.75" customHeight="1">
      <c r="A36" s="66" t="s">
        <v>114</v>
      </c>
      <c r="B36" s="103">
        <v>20779</v>
      </c>
      <c r="C36" s="103"/>
      <c r="D36" s="104">
        <v>6065</v>
      </c>
      <c r="E36" s="103">
        <v>550</v>
      </c>
      <c r="F36" s="103">
        <v>27394</v>
      </c>
    </row>
    <row r="37" spans="1:6" ht="30.75" customHeight="1">
      <c r="A37" s="61" t="s">
        <v>24</v>
      </c>
      <c r="B37" s="105"/>
      <c r="C37" s="105"/>
      <c r="D37" s="105"/>
      <c r="E37" s="106">
        <v>1081</v>
      </c>
      <c r="F37" s="107">
        <v>1081</v>
      </c>
    </row>
    <row r="38" spans="1:6" ht="30.75" customHeight="1">
      <c r="A38" s="61" t="s">
        <v>90</v>
      </c>
      <c r="B38" s="105"/>
      <c r="C38" s="105"/>
      <c r="D38" s="105"/>
      <c r="E38" s="108">
        <v>-273</v>
      </c>
      <c r="F38" s="108">
        <v>-273</v>
      </c>
    </row>
    <row r="39" spans="1:6" ht="30.75" customHeight="1">
      <c r="A39" s="61" t="s">
        <v>99</v>
      </c>
      <c r="B39" s="105"/>
      <c r="C39" s="105"/>
      <c r="D39" s="109">
        <v>277</v>
      </c>
      <c r="E39" s="108">
        <v>-277</v>
      </c>
      <c r="F39" s="109">
        <v>0</v>
      </c>
    </row>
    <row r="40" spans="1:6" ht="30.75" customHeight="1">
      <c r="A40" s="65" t="s">
        <v>95</v>
      </c>
      <c r="B40" s="105"/>
      <c r="C40" s="105"/>
      <c r="D40" s="109">
        <v>78</v>
      </c>
      <c r="E40" s="108"/>
      <c r="F40" s="109">
        <v>78</v>
      </c>
    </row>
    <row r="41" spans="1:6" s="58" customFormat="1" ht="30.75" customHeight="1">
      <c r="A41" s="66" t="s">
        <v>115</v>
      </c>
      <c r="B41" s="103">
        <v>20779</v>
      </c>
      <c r="C41" s="103">
        <v>0</v>
      </c>
      <c r="D41" s="103">
        <v>6420</v>
      </c>
      <c r="E41" s="103">
        <v>1081</v>
      </c>
      <c r="F41" s="103">
        <v>28280</v>
      </c>
    </row>
    <row r="42" spans="1:6" s="58" customFormat="1" ht="30.75" customHeight="1">
      <c r="A42" s="66" t="s">
        <v>24</v>
      </c>
      <c r="B42" s="105"/>
      <c r="C42" s="105"/>
      <c r="D42" s="105"/>
      <c r="E42" s="106">
        <v>2192</v>
      </c>
      <c r="F42" s="107">
        <f>E42</f>
        <v>2192</v>
      </c>
    </row>
    <row r="43" spans="1:6" s="58" customFormat="1" ht="30.75" customHeight="1">
      <c r="A43" s="61" t="s">
        <v>90</v>
      </c>
      <c r="B43" s="105"/>
      <c r="C43" s="105"/>
      <c r="D43" s="105"/>
      <c r="E43" s="106">
        <v>-290</v>
      </c>
      <c r="F43" s="107">
        <f>SUM(B43:E43)</f>
        <v>-290</v>
      </c>
    </row>
    <row r="44" spans="1:6" s="58" customFormat="1" ht="30.75" customHeight="1">
      <c r="A44" s="61" t="s">
        <v>99</v>
      </c>
      <c r="B44" s="105"/>
      <c r="C44" s="105"/>
      <c r="D44" s="105">
        <v>791</v>
      </c>
      <c r="E44" s="106">
        <v>-791</v>
      </c>
      <c r="F44" s="107"/>
    </row>
    <row r="45" spans="1:6" s="58" customFormat="1" ht="30.75" customHeight="1">
      <c r="A45" s="65" t="s">
        <v>95</v>
      </c>
      <c r="B45" s="105"/>
      <c r="C45" s="105"/>
      <c r="D45" s="105">
        <v>76</v>
      </c>
      <c r="E45" s="106"/>
      <c r="F45" s="107">
        <f>SUM(B45:E45)</f>
        <v>76</v>
      </c>
    </row>
    <row r="46" spans="1:6" s="58" customFormat="1" ht="30.75" customHeight="1">
      <c r="A46" s="60" t="s">
        <v>124</v>
      </c>
      <c r="B46" s="103">
        <f>SUM(B41:B42)</f>
        <v>20779</v>
      </c>
      <c r="C46" s="103"/>
      <c r="D46" s="103">
        <f>SUM(D41:D45)</f>
        <v>7287</v>
      </c>
      <c r="E46" s="103">
        <f>SUM(E41:E45)</f>
        <v>2192</v>
      </c>
      <c r="F46" s="103">
        <f>SUM(F41:F45)</f>
        <v>30258</v>
      </c>
    </row>
    <row r="48" ht="15">
      <c r="A48" s="17" t="s">
        <v>126</v>
      </c>
    </row>
    <row r="50" spans="1:6" ht="15">
      <c r="A50" s="17" t="s">
        <v>19</v>
      </c>
      <c r="D50" s="131" t="s">
        <v>18</v>
      </c>
      <c r="E50" s="131"/>
      <c r="F50" s="131"/>
    </row>
    <row r="51" spans="1:2" ht="15">
      <c r="A51" s="17"/>
      <c r="B51" s="17"/>
    </row>
    <row r="52" ht="15">
      <c r="A52" s="42"/>
    </row>
    <row r="53" ht="15">
      <c r="A53" s="42"/>
    </row>
    <row r="55" ht="15">
      <c r="A55" s="42"/>
    </row>
  </sheetData>
  <sheetProtection/>
  <mergeCells count="21">
    <mergeCell ref="B34:B35"/>
    <mergeCell ref="A2:F2"/>
    <mergeCell ref="F18:F19"/>
    <mergeCell ref="A4:F4"/>
    <mergeCell ref="B18:B19"/>
    <mergeCell ref="D50:F50"/>
    <mergeCell ref="A34:A35"/>
    <mergeCell ref="C34:C35"/>
    <mergeCell ref="D34:D35"/>
    <mergeCell ref="E34:E35"/>
    <mergeCell ref="C18:C19"/>
    <mergeCell ref="A3:F3"/>
    <mergeCell ref="E18:E19"/>
    <mergeCell ref="B6:C6"/>
    <mergeCell ref="A18:A19"/>
    <mergeCell ref="A1:F1"/>
    <mergeCell ref="A27:A28"/>
    <mergeCell ref="B27:B28"/>
    <mergeCell ref="E27:E28"/>
    <mergeCell ref="D18:D19"/>
    <mergeCell ref="D6:F6"/>
  </mergeCells>
  <hyperlinks>
    <hyperlink ref="A1:D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8" customWidth="1"/>
    <col min="2" max="2" width="8.7109375" style="28" customWidth="1"/>
    <col min="3" max="3" width="12.00390625" style="28" customWidth="1"/>
    <col min="4" max="4" width="12.421875" style="28" customWidth="1"/>
    <col min="5" max="16384" width="10.7109375" style="28" customWidth="1"/>
  </cols>
  <sheetData>
    <row r="1" spans="1:6" s="4" customFormat="1" ht="20.25">
      <c r="A1" s="121" t="s">
        <v>111</v>
      </c>
      <c r="B1" s="121"/>
      <c r="C1" s="121"/>
      <c r="D1" s="121"/>
      <c r="E1" s="3"/>
      <c r="F1" s="3"/>
    </row>
    <row r="2" spans="1:4" ht="15">
      <c r="A2" s="151"/>
      <c r="B2" s="151"/>
      <c r="C2" s="151"/>
      <c r="D2" s="151"/>
    </row>
    <row r="3" spans="1:4" ht="15.75">
      <c r="A3" s="154" t="s">
        <v>41</v>
      </c>
      <c r="B3" s="154"/>
      <c r="C3" s="154"/>
      <c r="D3" s="154"/>
    </row>
    <row r="4" spans="1:4" ht="15.75">
      <c r="A4" s="154" t="s">
        <v>40</v>
      </c>
      <c r="B4" s="154"/>
      <c r="C4" s="154"/>
      <c r="D4" s="154"/>
    </row>
    <row r="5" spans="1:6" ht="14.25">
      <c r="A5" s="126" t="s">
        <v>122</v>
      </c>
      <c r="B5" s="126"/>
      <c r="C5" s="126"/>
      <c r="D5" s="126"/>
      <c r="E5" s="110"/>
      <c r="F5" s="110"/>
    </row>
    <row r="6" spans="1:4" ht="15">
      <c r="A6" s="151"/>
      <c r="B6" s="151"/>
      <c r="C6" s="151"/>
      <c r="D6" s="151"/>
    </row>
    <row r="7" spans="1:10" s="29" customFormat="1" ht="14.25">
      <c r="A7" s="150" t="s">
        <v>15</v>
      </c>
      <c r="B7" s="150"/>
      <c r="C7" s="150"/>
      <c r="D7" s="150"/>
      <c r="E7" s="30"/>
      <c r="F7" s="30"/>
      <c r="G7" s="30"/>
      <c r="H7" s="30"/>
      <c r="I7" s="30"/>
      <c r="J7" s="30"/>
    </row>
    <row r="8" spans="1:12" s="32" customFormat="1" ht="15.75">
      <c r="A8" s="45"/>
      <c r="B8" s="46" t="s">
        <v>42</v>
      </c>
      <c r="C8" s="46" t="s">
        <v>43</v>
      </c>
      <c r="D8" s="46" t="s">
        <v>54</v>
      </c>
      <c r="E8" s="31"/>
      <c r="F8" s="31"/>
      <c r="G8" s="31"/>
      <c r="H8" s="31"/>
      <c r="I8" s="31"/>
      <c r="J8" s="31"/>
      <c r="K8" s="31"/>
      <c r="L8" s="31"/>
    </row>
    <row r="9" spans="1:4" ht="23.25" customHeight="1">
      <c r="A9" s="47" t="s">
        <v>44</v>
      </c>
      <c r="B9" s="48"/>
      <c r="C9" s="48"/>
      <c r="D9" s="48"/>
    </row>
    <row r="10" spans="1:4" ht="15">
      <c r="A10" s="49" t="s">
        <v>50</v>
      </c>
      <c r="B10" s="50">
        <v>2331</v>
      </c>
      <c r="C10" s="50">
        <v>14676</v>
      </c>
      <c r="D10" s="51">
        <v>64.53</v>
      </c>
    </row>
    <row r="11" spans="1:4" ht="15">
      <c r="A11" s="49" t="s">
        <v>106</v>
      </c>
      <c r="B11" s="50">
        <v>8323</v>
      </c>
      <c r="C11" s="50">
        <v>8486</v>
      </c>
      <c r="D11" s="51">
        <v>51.4</v>
      </c>
    </row>
    <row r="12" spans="1:4" ht="15">
      <c r="A12" s="49" t="s">
        <v>107</v>
      </c>
      <c r="B12" s="50">
        <v>1118</v>
      </c>
      <c r="C12" s="50">
        <v>1118</v>
      </c>
      <c r="D12" s="51">
        <v>53.6</v>
      </c>
    </row>
    <row r="13" spans="1:4" ht="15">
      <c r="A13" s="49" t="s">
        <v>108</v>
      </c>
      <c r="B13" s="50">
        <v>1591</v>
      </c>
      <c r="C13" s="50">
        <v>284</v>
      </c>
      <c r="D13" s="51">
        <v>86.88</v>
      </c>
    </row>
    <row r="14" spans="1:4" ht="15">
      <c r="A14" s="49" t="s">
        <v>51</v>
      </c>
      <c r="B14" s="50">
        <v>3512</v>
      </c>
      <c r="C14" s="50">
        <v>3512</v>
      </c>
      <c r="D14" s="51">
        <v>98.74</v>
      </c>
    </row>
    <row r="15" spans="1:4" ht="15">
      <c r="A15" s="52" t="s">
        <v>53</v>
      </c>
      <c r="B15" s="50">
        <v>33</v>
      </c>
      <c r="C15" s="50">
        <v>33</v>
      </c>
      <c r="D15" s="51">
        <v>65</v>
      </c>
    </row>
    <row r="16" spans="1:13" ht="15.75">
      <c r="A16" s="53" t="s">
        <v>52</v>
      </c>
      <c r="B16" s="54">
        <f>SUM(B10:B15)</f>
        <v>16908</v>
      </c>
      <c r="C16" s="54">
        <f>SUM(C10:C15)</f>
        <v>28109</v>
      </c>
      <c r="D16" s="51"/>
      <c r="E16" s="33"/>
      <c r="F16" s="34"/>
      <c r="G16" s="34"/>
      <c r="H16" s="34"/>
      <c r="I16" s="34"/>
      <c r="J16" s="34"/>
      <c r="K16" s="34"/>
      <c r="L16" s="34"/>
      <c r="M16" s="34"/>
    </row>
    <row r="17" spans="1:4" ht="23.25" customHeight="1">
      <c r="A17" s="47" t="s">
        <v>45</v>
      </c>
      <c r="B17" s="48"/>
      <c r="C17" s="48"/>
      <c r="D17" s="51"/>
    </row>
    <row r="18" spans="1:4" ht="15">
      <c r="A18" s="49" t="s">
        <v>47</v>
      </c>
      <c r="B18" s="50">
        <v>5409</v>
      </c>
      <c r="C18" s="50">
        <v>28327</v>
      </c>
      <c r="D18" s="51">
        <v>30.91</v>
      </c>
    </row>
    <row r="19" spans="1:4" ht="15">
      <c r="A19" s="49" t="s">
        <v>109</v>
      </c>
      <c r="B19" s="50">
        <v>1903</v>
      </c>
      <c r="C19" s="50">
        <v>1274</v>
      </c>
      <c r="D19" s="51">
        <v>49.99</v>
      </c>
    </row>
    <row r="20" spans="1:4" ht="15">
      <c r="A20" s="55" t="s">
        <v>48</v>
      </c>
      <c r="B20" s="50">
        <v>287</v>
      </c>
      <c r="C20" s="50">
        <v>287</v>
      </c>
      <c r="D20" s="51">
        <v>24.2</v>
      </c>
    </row>
    <row r="21" spans="1:4" ht="15">
      <c r="A21" s="55" t="s">
        <v>49</v>
      </c>
      <c r="B21" s="50">
        <v>0</v>
      </c>
      <c r="C21" s="50"/>
      <c r="D21" s="51">
        <v>50</v>
      </c>
    </row>
    <row r="22" spans="1:4" ht="15">
      <c r="A22" s="114" t="s">
        <v>116</v>
      </c>
      <c r="B22" s="50">
        <v>429</v>
      </c>
      <c r="C22" s="50">
        <v>429</v>
      </c>
      <c r="D22" s="51"/>
    </row>
    <row r="23" spans="1:13" ht="15.75">
      <c r="A23" s="53" t="s">
        <v>52</v>
      </c>
      <c r="B23" s="56">
        <f>SUM(B18:B22)</f>
        <v>8028</v>
      </c>
      <c r="C23" s="56">
        <f>SUM(C18:C22)</f>
        <v>30317</v>
      </c>
      <c r="D23" s="51"/>
      <c r="E23" s="34"/>
      <c r="F23" s="34"/>
      <c r="G23" s="34"/>
      <c r="H23" s="34"/>
      <c r="I23" s="34"/>
      <c r="J23" s="34"/>
      <c r="K23" s="34"/>
      <c r="L23" s="34"/>
      <c r="M23" s="34"/>
    </row>
    <row r="24" spans="1:4" ht="23.25" customHeight="1">
      <c r="A24" s="47" t="s">
        <v>46</v>
      </c>
      <c r="B24" s="48"/>
      <c r="C24" s="48"/>
      <c r="D24" s="51"/>
    </row>
    <row r="25" spans="1:4" ht="15">
      <c r="A25" s="55" t="s">
        <v>110</v>
      </c>
      <c r="B25" s="56">
        <v>13</v>
      </c>
      <c r="C25" s="56">
        <v>13</v>
      </c>
      <c r="D25" s="51">
        <v>5</v>
      </c>
    </row>
    <row r="26" spans="1:13" ht="15.75">
      <c r="A26" s="53" t="s">
        <v>52</v>
      </c>
      <c r="B26" s="56">
        <f>SUM(B25:B25)</f>
        <v>13</v>
      </c>
      <c r="C26" s="56">
        <f>SUM(C25:C25)</f>
        <v>13</v>
      </c>
      <c r="D26" s="51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.75">
      <c r="A27" s="57" t="s">
        <v>84</v>
      </c>
      <c r="B27" s="56">
        <f>B16+B23+B26</f>
        <v>24949</v>
      </c>
      <c r="C27" s="56">
        <f>C16+C23+C26</f>
        <v>58439</v>
      </c>
      <c r="D27" s="51"/>
      <c r="E27" s="33"/>
      <c r="F27" s="34"/>
      <c r="G27" s="34"/>
      <c r="H27" s="34"/>
      <c r="I27" s="34"/>
      <c r="J27" s="34"/>
      <c r="K27" s="34"/>
      <c r="L27" s="34"/>
      <c r="M27" s="34"/>
    </row>
    <row r="28" spans="1:4" ht="15">
      <c r="A28" s="151"/>
      <c r="B28" s="151"/>
      <c r="C28" s="151"/>
      <c r="D28" s="151"/>
    </row>
    <row r="29" spans="1:4" ht="15">
      <c r="A29" s="151"/>
      <c r="B29" s="151"/>
      <c r="C29" s="151"/>
      <c r="D29" s="151"/>
    </row>
    <row r="30" spans="1:4" ht="24" customHeight="1">
      <c r="A30" s="152"/>
      <c r="B30" s="153"/>
      <c r="C30" s="153"/>
      <c r="D30" s="153"/>
    </row>
    <row r="31" ht="14.25">
      <c r="A31" s="17" t="s">
        <v>126</v>
      </c>
    </row>
    <row r="32" spans="1:3" ht="14.25">
      <c r="A32" s="35"/>
      <c r="B32" s="35"/>
      <c r="C32" s="35"/>
    </row>
    <row r="34" spans="1:3" s="4" customFormat="1" ht="15">
      <c r="A34" s="17" t="s">
        <v>19</v>
      </c>
      <c r="B34" s="131" t="s">
        <v>18</v>
      </c>
      <c r="C34" s="131"/>
    </row>
    <row r="35" spans="1:3" s="4" customFormat="1" ht="15">
      <c r="A35" s="17"/>
      <c r="B35" s="17"/>
      <c r="C35" s="18"/>
    </row>
  </sheetData>
  <sheetProtection/>
  <mergeCells count="11">
    <mergeCell ref="A2:D2"/>
    <mergeCell ref="B34:C34"/>
    <mergeCell ref="A7:D7"/>
    <mergeCell ref="A28:D28"/>
    <mergeCell ref="A29:D29"/>
    <mergeCell ref="A30:D30"/>
    <mergeCell ref="A1:D1"/>
    <mergeCell ref="A6:D6"/>
    <mergeCell ref="A3:D3"/>
    <mergeCell ref="A4:D4"/>
    <mergeCell ref="A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5:D25 B18:D22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2" r:id="rId6" display="http://www.sphold.com/en/companies/patstroinjenering_en/"/>
    <hyperlink ref="A11" r:id="rId7" display="http://www.sphold.com/en/companies/elhim_en/"/>
    <hyperlink ref="A1:D1" r:id="rId8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Iskra</cp:lastModifiedBy>
  <cp:lastPrinted>2013-03-21T10:28:39Z</cp:lastPrinted>
  <dcterms:created xsi:type="dcterms:W3CDTF">2007-03-28T12:28:32Z</dcterms:created>
  <dcterms:modified xsi:type="dcterms:W3CDTF">2013-03-21T10:28:48Z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