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9260" windowHeight="441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<sst xmlns="http://schemas.openxmlformats.org/spreadsheetml/2006/main" count="600" uniqueCount="533">
  <si>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</si>
  <si>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</si>
  <si>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</si>
  <si>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</si>
  <si>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</si>
  <si>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</si>
  <si>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</si>
  <si>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</si>
  <si>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</si>
  <si>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</si>
  <si>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</si>
  <si>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</si>
  <si>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</si>
  <si>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</si>
  <si>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</si>
  <si>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</si>
  <si>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</si>
  <si>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</si>
  <si>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</si>
  <si>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</si>
  <si>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</si>
  <si>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</si>
  <si>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</si>
  <si>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</si>
  <si>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</si>
  <si>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</si>
  <si>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</si>
  <si>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</si>
  <si>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</si>
  <si>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</si>
  <si>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</si>
  <si>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</si>
  <si>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</si>
  <si>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</si>
  <si>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</si>
  <si>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</si>
  <si>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</si>
  <si>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</si>
  <si>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</si>
  <si>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</si>
  <si>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</si>
  <si>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</si>
  <si>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</si>
  <si>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</si>
  <si>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</si>
  <si>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</si>
  <si>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</si>
  <si>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</si>
  <si>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</si>
  <si>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</si>
  <si>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</si>
  <si>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</si>
  <si>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</si>
  <si>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</si>
  <si>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</si>
  <si>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</si>
  <si>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</si>
  <si>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</si>
  <si>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</si>
  <si>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</si>
  <si>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</si>
  <si>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</si>
  <si>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</si>
  <si>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</si>
  <si>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</si>
  <si>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</si>
  <si>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</si>
  <si>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</si>
  <si>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</si>
  <si>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</si>
  <si>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</si>
  <si>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</si>
  <si>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</si>
  <si>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</si>
  <si>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</si>
  <si>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</si>
  <si>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</si>
  <si>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</si>
  <si>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</si>
  <si>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</si>
  <si>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</si>
  <si>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</si>
  <si>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</si>
  <si>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</si>
  <si>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</si>
  <si>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</si>
  <si>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</si>
  <si>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</si>
  <si>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</si>
  <si>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</si>
  <si>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</si>
  <si>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</si>
  <si>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</si>
  <si>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</si>
  <si>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</si>
  <si>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</si>
  <si>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</si>
  <si>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</si>
  <si>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</si>
  <si>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</si>
  <si>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</si>
  <si>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</si>
  <si>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</si>
  <si>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</si>
  <si>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</si>
  <si>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</si>
  <si>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</si>
  <si>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</si>
  <si>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</si>
  <si>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</si>
  <si>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</si>
  <si>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</si>
  <si>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</si>
  <si>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</si>
  <si>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</si>
  <si>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</si>
  <si>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</si>
  <si>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</si>
  <si>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</si>
  <si>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</si>
  <si>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</si>
  <si>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</si>
  <si>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</si>
  <si>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</si>
  <si>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</si>
  <si>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</si>
  <si>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</si>
  <si>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</si>
  <si>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</si>
  <si>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</si>
  <si>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</si>
  <si>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</si>
  <si>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</si>
  <si>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</si>
  <si>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</si>
  <si>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</si>
  <si>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</si>
  <si>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</si>
  <si>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</si>
  <si>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</si>
  <si>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</si>
  <si>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</si>
  <si>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</si>
  <si>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</si>
  <si>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</si>
  <si>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</si>
  <si>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</si>
  <si>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</si>
  <si>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</si>
  <si>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</si>
  <si>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</si>
  <si>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</si>
  <si>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</si>
  <si>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</si>
  <si>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</si>
  <si>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</si>
  <si>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</si>
  <si>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</si>
  <si>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</si>
  <si>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</si>
  <si>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</si>
  <si>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</si>
  <si>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</si>
  <si>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</si>
  <si>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</si>
  <si>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</si>
  <si>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</si>
  <si>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</si>
  <si>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</si>
  <si>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</si>
  <si>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</si>
  <si>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</si>
  <si>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</si>
  <si>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</si>
  <si>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</si>
  <si>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</si>
  <si>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</si>
  <si>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</si>
  <si>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</si>
  <si>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</si>
  <si>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</si>
  <si>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</si>
  <si>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</si>
  <si>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</si>
  <si>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</si>
  <si>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</si>
  <si>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</si>
  <si>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</si>
  <si>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</si>
  <si>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</si>
  <si>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</si>
  <si>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</si>
  <si>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</si>
  <si>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</si>
  <si>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</si>
  <si>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</si>
  <si>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</si>
  <si>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</si>
  <si>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</si>
  <si>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</si>
  <si>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</si>
  <si>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</si>
  <si>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</si>
  <si>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</si>
  <si>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</si>
  <si>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</si>
  <si>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</si>
  <si>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</si>
  <si>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</si>
  <si>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</si>
  <si>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</si>
  <si>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</si>
  <si>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</si>
  <si>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</si>
  <si>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</si>
  <si>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</si>
  <si>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</si>
  <si>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</si>
  <si>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</si>
  <si>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</si>
  <si>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</si>
  <si>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</si>
  <si>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</si>
  <si>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</si>
  <si>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</si>
  <si>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</si>
  <si>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</si>
  <si>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</si>
  <si>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</si>
  <si>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</si>
  <si>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</si>
  <si>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</si>
  <si>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</si>
  <si>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</si>
  <si>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</si>
  <si>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</si>
  <si>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</si>
  <si>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</si>
  <si>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</si>
  <si>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</si>
  <si>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</si>
  <si>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</si>
  <si>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</si>
  <si>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</si>
  <si>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</si>
  <si>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</si>
  <si>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</si>
  <si>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</si>
  <si>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</si>
  <si>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</si>
  <si>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</si>
  <si>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</si>
  <si>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</si>
  <si>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</si>
  <si>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</si>
  <si>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</si>
  <si>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</si>
  <si>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</si>
  <si>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</si>
  <si>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</si>
  <si>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</si>
  <si>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</si>
  <si>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</si>
  <si>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</si>
  <si>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</si>
  <si>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</si>
  <si>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</si>
  <si>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</si>
  <si>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</si>
  <si>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</si>
  <si>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</si>
  <si>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</si>
  <si>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</si>
  <si>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</si>
  <si>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</si>
  <si>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</si>
  <si>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</si>
  <si>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</si>
  <si>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</si>
  <si>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</si>
  <si>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</si>
  <si>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</si>
  <si>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</si>
  <si>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</si>
  <si>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</si>
  <si>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</si>
  <si>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</si>
  <si>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</si>
  <si>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</si>
  <si>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</si>
  <si>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</si>
  <si>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</si>
  <si>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</si>
  <si>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</si>
  <si>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</si>
  <si>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</si>
  <si>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</si>
  <si>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</si>
  <si>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</si>
  <si>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</si>
  <si>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</si>
  <si>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</si>
  <si>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</si>
  <si>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</si>
  <si>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</si>
  <si>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</si>
  <si>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</si>
  <si>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</si>
  <si>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</si>
  <si>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</si>
  <si>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</si>
  <si>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</si>
  <si>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</si>
  <si>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</si>
  <si>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</si>
  <si>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</si>
  <si>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</si>
  <si>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</si>
  <si>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</si>
  <si>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</si>
  <si>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</si>
  <si>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</si>
  <si>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</si>
  <si>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</si>
  <si>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</si>
  <si>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</si>
  <si>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</si>
  <si>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</si>
  <si>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</si>
  <si>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</si>
  <si>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</si>
  <si>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</si>
  <si>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</si>
  <si>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</si>
  <si>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</si>
  <si>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</si>
  <si>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</si>
  <si>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</si>
  <si>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</si>
  <si>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</si>
  <si>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</si>
  <si>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</si>
  <si>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</si>
  <si>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</si>
  <si>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</si>
  <si>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</si>
  <si>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</si>
  <si>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</si>
  <si>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</si>
  <si>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</si>
  <si>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</si>
  <si>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</si>
  <si>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</si>
  <si>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</si>
  <si>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</si>
  <si>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</si>
  <si>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</si>
  <si>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</si>
  <si>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</si>
  <si>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</si>
  <si>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</si>
  <si>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</si>
  <si>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</si>
  <si>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</si>
  <si>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</si>
  <si>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</si>
  <si>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</si>
  <si>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</si>
  <si>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</si>
  <si>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</si>
  <si>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</si>
  <si>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</si>
  <si>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</si>
  <si>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</si>
  <si>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</si>
  <si>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</si>
  <si>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</si>
  <si>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</si>
  <si>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</si>
  <si>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</si>
  <si>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</si>
  <si>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</si>
  <si>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</si>
  <si>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</si>
  <si>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</si>
  <si>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</si>
  <si>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</si>
  <si>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</si>
  <si>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</si>
  <si>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</si>
  <si>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</si>
  <si>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</si>
  <si>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</si>
  <si>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</si>
  <si>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</si>
  <si>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</si>
  <si>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</si>
  <si>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</si>
  <si>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</si>
  <si>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</si>
  <si>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</si>
  <si>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</si>
  <si>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</si>
  <si>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</si>
  <si>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</si>
  <si>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</si>
  <si>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</si>
  <si>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</si>
  <si>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</si>
  <si>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</si>
  <si>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</si>
  <si>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</si>
  <si>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</si>
  <si>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</si>
  <si>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</si>
  <si>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</si>
  <si>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</si>
  <si>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</si>
  <si>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</si>
  <si>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</si>
  <si>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</si>
  <si>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</si>
  <si>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</si>
  <si>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</si>
  <si>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</si>
  <si>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</si>
  <si>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</si>
  <si>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</si>
  <si>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</si>
  <si>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</si>
  <si>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</si>
  <si>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</si>
  <si>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</si>
  <si>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</si>
  <si>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</si>
  <si>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</si>
  <si>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</si>
  <si>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</si>
  <si>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</si>
  <si>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</si>
  <si>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</si>
  <si>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</si>
  <si>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</si>
  <si>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</si>
  <si>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</si>
  <si>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</si>
  <si>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</si>
  <si>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</si>
  <si>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</si>
  <si>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</si>
  <si>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</si>
  <si>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</si>
  <si>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</si>
  <si>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</si>
  <si>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</si>
  <si>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</si>
  <si>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</si>
  <si>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</si>
  <si>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</si>
  <si>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</si>
  <si>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</si>
  <si>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</si>
  <si>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</si>
  <si>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</si>
  <si>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</si>
  <si>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</si>
  <si>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</si>
  <si>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</si>
  <si>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</si>
  <si>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</si>
  <si>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</si>
  <si>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</si>
  <si>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</si>
  <si>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</si>
  <si>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</si>
  <si>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</si>
  <si>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</si>
  <si>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</si>
  <si>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</si>
  <si>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</si>
  <si>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</si>
  <si>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</si>
  <si>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</si>
  <si>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</si>
  <si>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</si>
  <si>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</si>
  <si>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</si>
  <si>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</si>
  <si>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</si>
  <si>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</si>
  <si>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</si>
  <si>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</si>
  <si>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</si>
  <si>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</si>
  <si>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</si>
  <si>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</si>
  <si>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</si>
  <si>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</si>
  <si>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</si>
  <si>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</si>
  <si>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</si>
  <si>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</si>
  <si>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</si>
  <si>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</si>
  <si>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</si>
  <si>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</si>
  <si>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</si>
  <si>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</si>
  <si>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</si>
  <si>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</si>
  <si>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</si>
  <si>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</si>
  <si>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</si>
  <si>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</si>
  <si>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</si>
  <si>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</si>
  <si>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</si>
  <si>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</si>
  <si>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</si>
  <si>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</si>
  <si>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</si>
  <si>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</si>
  <si>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</si>
  <si>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</si>
  <si>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</si>
  <si>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</si>
  <si>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</si>
  <si>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</si>
  <si>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</si>
  <si>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</si>
  <si>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Date:25.04.2013</t>
  </si>
  <si>
    <t>01.01.2013 - 31.03.2013 г.</t>
  </si>
  <si>
    <t>б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</si>
</sst>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38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5">
      <selection activeCell="G77" sqref="G77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999</v>
      </c>
      <c r="D12" s="32">
        <v>1004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2">
        <v>15119</v>
      </c>
      <c r="D13" s="32">
        <v>12750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360</v>
      </c>
      <c r="D14" s="32">
        <v>361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421</v>
      </c>
      <c r="D15" s="32">
        <v>426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116</v>
      </c>
      <c r="D16" s="32">
        <v>116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/>
      <c r="D17" s="32">
        <v>2359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10</v>
      </c>
      <c r="D18" s="32">
        <v>10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17344</v>
      </c>
      <c r="D19" s="43">
        <f>SUM(D11:D18)</f>
        <v>17345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133</v>
      </c>
      <c r="D24" s="32">
        <v>139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133</v>
      </c>
      <c r="D27" s="43">
        <f>SUM(D23:D26)</f>
        <v>139</v>
      </c>
      <c r="E27" s="44" t="s">
        <v>231</v>
      </c>
      <c r="F27" s="33" t="s">
        <v>37</v>
      </c>
      <c r="G27" s="43">
        <f>SUM(G28:G30)</f>
        <v>9514</v>
      </c>
      <c r="H27" s="43">
        <f>SUM(H28:H30)</f>
        <v>6435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9514</v>
      </c>
      <c r="H28" s="306">
        <v>6435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2019</v>
      </c>
      <c r="H31" s="306">
        <v>3079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11533</v>
      </c>
      <c r="H33" s="43">
        <f>H27+H31+H32</f>
        <v>9514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16611</v>
      </c>
      <c r="H36" s="43">
        <f>H25+H17+H33</f>
        <v>14592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2035</v>
      </c>
      <c r="H44" s="306">
        <v>2770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2120</v>
      </c>
      <c r="H48" s="306">
        <v>2467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4155</v>
      </c>
      <c r="H49" s="43">
        <f>SUM(H43:H48)</f>
        <v>5237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57</v>
      </c>
      <c r="H53" s="306">
        <v>57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1248</v>
      </c>
      <c r="H54" s="306">
        <v>1342</v>
      </c>
    </row>
    <row r="55" spans="1:18" ht="15">
      <c r="A55" s="55" t="s">
        <v>178</v>
      </c>
      <c r="B55" s="56" t="s">
        <v>79</v>
      </c>
      <c r="C55" s="43">
        <f>C19+C20+C21+C27+C32+C45+C51+C53+C54</f>
        <v>17477</v>
      </c>
      <c r="D55" s="43">
        <f>D19+D20+D21+D27+D32+D45+D51+D53+D54</f>
        <v>17484</v>
      </c>
      <c r="E55" s="30" t="s">
        <v>251</v>
      </c>
      <c r="F55" s="48" t="s">
        <v>80</v>
      </c>
      <c r="G55" s="43">
        <f>G49+G51+G52+G53+G54</f>
        <v>5460</v>
      </c>
      <c r="H55" s="43">
        <f>H49+H51+H52+H53+H54</f>
        <v>6636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8700</v>
      </c>
      <c r="D58" s="32">
        <v>7544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314</v>
      </c>
      <c r="D59" s="32">
        <v>352</v>
      </c>
      <c r="E59" s="41" t="s">
        <v>255</v>
      </c>
      <c r="F59" s="33" t="s">
        <v>83</v>
      </c>
      <c r="G59" s="306">
        <v>1087</v>
      </c>
      <c r="H59" s="306">
        <v>2247</v>
      </c>
      <c r="M59" s="45"/>
    </row>
    <row r="60" spans="1:8" ht="15">
      <c r="A60" s="28" t="s">
        <v>183</v>
      </c>
      <c r="B60" s="31" t="s">
        <v>84</v>
      </c>
      <c r="C60" s="32">
        <v>48</v>
      </c>
      <c r="D60" s="32">
        <v>58</v>
      </c>
      <c r="E60" s="30" t="s">
        <v>256</v>
      </c>
      <c r="F60" s="33" t="s">
        <v>85</v>
      </c>
      <c r="G60" s="306">
        <v>1405</v>
      </c>
      <c r="H60" s="306">
        <v>1406</v>
      </c>
    </row>
    <row r="61" spans="1:18" ht="15">
      <c r="A61" s="28" t="s">
        <v>184</v>
      </c>
      <c r="B61" s="35" t="s">
        <v>86</v>
      </c>
      <c r="C61" s="32">
        <v>793</v>
      </c>
      <c r="D61" s="32">
        <v>331</v>
      </c>
      <c r="E61" s="34" t="s">
        <v>257</v>
      </c>
      <c r="F61" s="60" t="s">
        <v>87</v>
      </c>
      <c r="G61" s="43">
        <f>SUM(G62:G68)</f>
        <v>7338</v>
      </c>
      <c r="H61" s="43">
        <f>SUM(H62:H68)</f>
        <v>7158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532</v>
      </c>
      <c r="H62" s="306">
        <v>457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9855</v>
      </c>
      <c r="D64" s="43">
        <f>SUM(D58:D63)</f>
        <v>8285</v>
      </c>
      <c r="E64" s="30" t="s">
        <v>259</v>
      </c>
      <c r="F64" s="33" t="s">
        <v>93</v>
      </c>
      <c r="G64" s="306">
        <v>6166</v>
      </c>
      <c r="H64" s="306">
        <v>6075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125</v>
      </c>
      <c r="H65" s="306">
        <v>39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94</v>
      </c>
      <c r="H66" s="306">
        <v>102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40</v>
      </c>
      <c r="H67" s="306">
        <v>37</v>
      </c>
    </row>
    <row r="68" spans="1:8" ht="15">
      <c r="A68" s="28" t="s">
        <v>190</v>
      </c>
      <c r="B68" s="31" t="s">
        <v>98</v>
      </c>
      <c r="C68" s="32">
        <v>3946</v>
      </c>
      <c r="D68" s="32">
        <v>4017</v>
      </c>
      <c r="E68" s="30" t="s">
        <v>264</v>
      </c>
      <c r="F68" s="33" t="s">
        <v>99</v>
      </c>
      <c r="G68" s="306">
        <v>381</v>
      </c>
      <c r="H68" s="306">
        <v>448</v>
      </c>
    </row>
    <row r="69" spans="1:8" ht="15">
      <c r="A69" s="28" t="s">
        <v>191</v>
      </c>
      <c r="B69" s="31" t="s">
        <v>100</v>
      </c>
      <c r="C69" s="32">
        <v>305</v>
      </c>
      <c r="D69" s="32">
        <v>342</v>
      </c>
      <c r="E69" s="41" t="s">
        <v>265</v>
      </c>
      <c r="F69" s="33" t="s">
        <v>101</v>
      </c>
      <c r="G69" s="306">
        <v>4</v>
      </c>
      <c r="H69" s="306">
        <v>15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351</v>
      </c>
      <c r="D71" s="32">
        <v>381</v>
      </c>
      <c r="E71" s="44" t="s">
        <v>267</v>
      </c>
      <c r="F71" s="36" t="s">
        <v>105</v>
      </c>
      <c r="G71" s="43">
        <f>G59+G60+G61+G69+G70</f>
        <v>9834</v>
      </c>
      <c r="H71" s="43">
        <f>H59+H60+H61+H69+H70</f>
        <v>10826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12</v>
      </c>
      <c r="D74" s="32">
        <v>1889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4614</v>
      </c>
      <c r="D75" s="43">
        <f>SUM(D67:D74)</f>
        <v>6629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375</v>
      </c>
      <c r="H76" s="306">
        <v>375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10209</v>
      </c>
      <c r="H79" s="312">
        <f>H71+H74+H75+H76</f>
        <v>11201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62</v>
      </c>
      <c r="D87" s="32">
        <v>12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266</v>
      </c>
      <c r="D88" s="32">
        <v>13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>
        <v>6</v>
      </c>
      <c r="D89" s="32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334</v>
      </c>
      <c r="D91" s="43">
        <f>SUM(D87:D90)</f>
        <v>31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14803</v>
      </c>
      <c r="D93" s="43">
        <f>D64+D75+D84+D91+D92</f>
        <v>14945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32280</v>
      </c>
      <c r="D94" s="312">
        <f>D93+D55</f>
        <v>32429</v>
      </c>
      <c r="E94" s="313" t="s">
        <v>271</v>
      </c>
      <c r="F94" s="48" t="s">
        <v>129</v>
      </c>
      <c r="G94" s="312">
        <f>G79+G55+G39+G36</f>
        <v>32280</v>
      </c>
      <c r="H94" s="312">
        <f>H79+H55+H39+H36</f>
        <v>32429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530</v>
      </c>
      <c r="B97" s="294"/>
      <c r="C97" s="320" t="s">
        <v>528</v>
      </c>
      <c r="D97" s="320"/>
      <c r="E97" s="320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0" t="s">
        <v>524</v>
      </c>
      <c r="D99" s="321"/>
      <c r="E99" s="321"/>
      <c r="F99" s="4"/>
      <c r="G99" s="5"/>
      <c r="H99" s="6"/>
    </row>
    <row r="100" spans="1:5" ht="15">
      <c r="A100" s="80"/>
      <c r="B100" s="80"/>
      <c r="C100" s="318"/>
      <c r="D100" s="319"/>
      <c r="E100" s="319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31">
      <selection activeCell="C26" sqref="C26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2" t="s">
        <v>523</v>
      </c>
      <c r="G2" s="322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01.01.2013 - 31.03.2013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532</v>
      </c>
      <c r="C6" s="102">
        <v>1</v>
      </c>
      <c r="D6" s="102">
        <v>2</v>
      </c>
      <c r="E6" s="102" t="s">
        <v>6</v>
      </c>
      <c r="F6" s="100" t="s">
        <v>532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8849</v>
      </c>
      <c r="D9" s="298">
        <v>5009</v>
      </c>
      <c r="E9" s="110" t="s">
        <v>361</v>
      </c>
      <c r="F9" s="113" t="s">
        <v>273</v>
      </c>
      <c r="G9" s="288">
        <v>11531</v>
      </c>
      <c r="H9" s="288">
        <v>6571</v>
      </c>
    </row>
    <row r="10" spans="1:8" ht="12">
      <c r="A10" s="110" t="s">
        <v>331</v>
      </c>
      <c r="B10" s="111" t="s">
        <v>274</v>
      </c>
      <c r="C10" s="298">
        <v>343</v>
      </c>
      <c r="D10" s="298">
        <v>243</v>
      </c>
      <c r="E10" s="110" t="s">
        <v>362</v>
      </c>
      <c r="F10" s="113" t="s">
        <v>275</v>
      </c>
      <c r="G10" s="288">
        <v>389</v>
      </c>
      <c r="H10" s="288">
        <v>264</v>
      </c>
    </row>
    <row r="11" spans="1:8" ht="12">
      <c r="A11" s="110" t="s">
        <v>332</v>
      </c>
      <c r="B11" s="111" t="s">
        <v>276</v>
      </c>
      <c r="C11" s="298">
        <v>445</v>
      </c>
      <c r="D11" s="298">
        <v>201</v>
      </c>
      <c r="E11" s="114" t="s">
        <v>363</v>
      </c>
      <c r="F11" s="113" t="s">
        <v>277</v>
      </c>
      <c r="G11" s="288">
        <v>58</v>
      </c>
      <c r="H11" s="288">
        <v>23</v>
      </c>
    </row>
    <row r="12" spans="1:8" ht="12">
      <c r="A12" s="110" t="s">
        <v>333</v>
      </c>
      <c r="B12" s="111" t="s">
        <v>278</v>
      </c>
      <c r="C12" s="298">
        <v>349</v>
      </c>
      <c r="D12" s="298">
        <v>323</v>
      </c>
      <c r="E12" s="114" t="s">
        <v>265</v>
      </c>
      <c r="F12" s="113" t="s">
        <v>279</v>
      </c>
      <c r="G12" s="288">
        <v>88</v>
      </c>
      <c r="H12" s="288">
        <v>191</v>
      </c>
    </row>
    <row r="13" spans="1:18" ht="12">
      <c r="A13" s="110" t="s">
        <v>334</v>
      </c>
      <c r="B13" s="111" t="s">
        <v>280</v>
      </c>
      <c r="C13" s="298">
        <v>62</v>
      </c>
      <c r="D13" s="298">
        <v>57</v>
      </c>
      <c r="E13" s="115" t="s">
        <v>364</v>
      </c>
      <c r="F13" s="116" t="s">
        <v>281</v>
      </c>
      <c r="G13" s="289">
        <f>SUM(G9:G12)</f>
        <v>12066</v>
      </c>
      <c r="H13" s="289">
        <f>SUM(H9:H12)</f>
        <v>7049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380</v>
      </c>
      <c r="D14" s="298">
        <v>362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-424</v>
      </c>
      <c r="D15" s="119">
        <v>430</v>
      </c>
      <c r="E15" s="107" t="s">
        <v>365</v>
      </c>
      <c r="F15" s="120" t="s">
        <v>284</v>
      </c>
      <c r="G15" s="288">
        <v>94</v>
      </c>
      <c r="H15" s="288"/>
    </row>
    <row r="16" spans="1:8" ht="12">
      <c r="A16" s="110" t="s">
        <v>337</v>
      </c>
      <c r="B16" s="111" t="s">
        <v>285</v>
      </c>
      <c r="C16" s="119"/>
      <c r="D16" s="119">
        <v>1</v>
      </c>
      <c r="E16" s="110" t="s">
        <v>366</v>
      </c>
      <c r="F16" s="118" t="s">
        <v>286</v>
      </c>
      <c r="G16" s="291">
        <v>94</v>
      </c>
      <c r="H16" s="291"/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/>
      <c r="D18" s="122"/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10004</v>
      </c>
      <c r="D19" s="124">
        <f>SUM(D9:D15)+D16</f>
        <v>6626</v>
      </c>
      <c r="E19" s="125" t="s">
        <v>368</v>
      </c>
      <c r="F19" s="118" t="s">
        <v>290</v>
      </c>
      <c r="G19" s="288">
        <v>4</v>
      </c>
      <c r="H19" s="288"/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115</v>
      </c>
      <c r="D22" s="112">
        <v>88</v>
      </c>
      <c r="E22" s="125" t="s">
        <v>371</v>
      </c>
      <c r="F22" s="118" t="s">
        <v>294</v>
      </c>
      <c r="G22" s="288"/>
      <c r="H22" s="288"/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4</v>
      </c>
      <c r="D24" s="112">
        <v>2</v>
      </c>
      <c r="E24" s="115" t="s">
        <v>373</v>
      </c>
      <c r="F24" s="120" t="s">
        <v>298</v>
      </c>
      <c r="G24" s="289">
        <f>SUM(G19:G23)</f>
        <v>4</v>
      </c>
      <c r="H24" s="289">
        <f>SUM(H19:H23)</f>
        <v>0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22</v>
      </c>
      <c r="D25" s="112">
        <v>6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141</v>
      </c>
      <c r="D26" s="124">
        <f>SUM(D22:D25)</f>
        <v>96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10145</v>
      </c>
      <c r="D28" s="109">
        <f>D26+D19</f>
        <v>6722</v>
      </c>
      <c r="E28" s="103" t="s">
        <v>374</v>
      </c>
      <c r="F28" s="120" t="s">
        <v>302</v>
      </c>
      <c r="G28" s="290">
        <f>G13+G15+G24</f>
        <v>12164</v>
      </c>
      <c r="H28" s="289">
        <f>H13+H15+H24</f>
        <v>7049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2019</v>
      </c>
      <c r="D30" s="109">
        <f>IF((H28-D28)&gt;0,H28-D28,0)</f>
        <v>327</v>
      </c>
      <c r="E30" s="103" t="s">
        <v>375</v>
      </c>
      <c r="F30" s="120" t="s">
        <v>304</v>
      </c>
      <c r="G30" s="146">
        <f>IF((C28-G28)&gt;0,C28-G28,0)</f>
        <v>0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10145</v>
      </c>
      <c r="D33" s="124">
        <f>D28-D31+D32</f>
        <v>6722</v>
      </c>
      <c r="E33" s="103" t="s">
        <v>378</v>
      </c>
      <c r="F33" s="120" t="s">
        <v>310</v>
      </c>
      <c r="G33" s="146">
        <f>G32+G31+G28</f>
        <v>12164</v>
      </c>
      <c r="H33" s="146">
        <f>H32+H31+H28</f>
        <v>7049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2019</v>
      </c>
      <c r="D34" s="109">
        <f>IF((H33-D33)&gt;0,H33-D33,0)</f>
        <v>327</v>
      </c>
      <c r="E34" s="132" t="s">
        <v>379</v>
      </c>
      <c r="F34" s="120" t="s">
        <v>312</v>
      </c>
      <c r="G34" s="289">
        <f>IF((C33-G33)&gt;0,C33-G33,0)</f>
        <v>0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0</v>
      </c>
      <c r="D35" s="124">
        <f>D36+D37+D38</f>
        <v>0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/>
      <c r="D36" s="112"/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/>
      <c r="D37" s="315"/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2019</v>
      </c>
      <c r="D39" s="141">
        <f>+IF((H33-D33-D35)&gt;0,H33-D33-D35,0)</f>
        <v>327</v>
      </c>
      <c r="E39" s="142" t="s">
        <v>380</v>
      </c>
      <c r="F39" s="143" t="s">
        <v>318</v>
      </c>
      <c r="G39" s="292">
        <f>IF(G34&gt;0,IF(C35+G34&lt;0,0,C35+G34),IF(C34-C35&lt;0,C35-C34,0))</f>
        <v>0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2019</v>
      </c>
      <c r="D41" s="104">
        <f>IF(H39=0,IF(D39-D40&gt;0,D39-D40+H40,0),IF(H39-H40&lt;0,H40-H39+D39,0))</f>
        <v>327</v>
      </c>
      <c r="E41" s="103" t="s">
        <v>382</v>
      </c>
      <c r="F41" s="143" t="s">
        <v>322</v>
      </c>
      <c r="G41" s="104">
        <f>IF(C39=0,IF(G39-G40&gt;0,G39-G40+C40,0),IF(C39-C40&lt;0,C40-C39+G40,0))</f>
        <v>0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12164</v>
      </c>
      <c r="D42" s="146">
        <f>D33+D34</f>
        <v>7049</v>
      </c>
      <c r="E42" s="145" t="s">
        <v>358</v>
      </c>
      <c r="F42" s="140" t="s">
        <v>324</v>
      </c>
      <c r="G42" s="146">
        <f>G39+G33</f>
        <v>12164</v>
      </c>
      <c r="H42" s="146">
        <f>H39+H33</f>
        <v>7049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3"/>
      <c r="E44" s="323"/>
      <c r="F44" s="323"/>
      <c r="G44" s="323"/>
      <c r="H44" s="323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4"/>
      <c r="E46" s="324"/>
      <c r="F46" s="324"/>
      <c r="G46" s="324"/>
      <c r="H46" s="324"/>
    </row>
    <row r="47" spans="1:8" ht="14.25">
      <c r="A47" s="314" t="str">
        <f>'Balance Sheet'!A97</f>
        <v>Date:25.04.2013</v>
      </c>
      <c r="B47" s="294"/>
      <c r="C47" s="320" t="s">
        <v>528</v>
      </c>
      <c r="D47" s="320"/>
      <c r="E47" s="320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0" t="s">
        <v>524</v>
      </c>
      <c r="D49" s="321"/>
      <c r="E49" s="321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41">
      <selection activeCell="C48" sqref="C48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01.01.2013 - 31.03.2013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532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15997</v>
      </c>
      <c r="D10" s="184">
        <v>8147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-11818</v>
      </c>
      <c r="D11" s="184">
        <v>-6693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-414</v>
      </c>
      <c r="D13" s="184">
        <v>-385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-776</v>
      </c>
      <c r="D14" s="184">
        <v>-564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-284</v>
      </c>
      <c r="D15" s="184">
        <v>-55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>
        <v>1</v>
      </c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/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-4</v>
      </c>
      <c r="D18" s="184">
        <v>-2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-9</v>
      </c>
      <c r="D19" s="184">
        <v>-3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2693</v>
      </c>
      <c r="D20" s="180">
        <f>SUM(D10:D19)</f>
        <v>445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-36</v>
      </c>
      <c r="D22" s="184"/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/>
      <c r="D31" s="184"/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-36</v>
      </c>
      <c r="D32" s="180">
        <f>SUM(D22:D31)</f>
        <v>0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/>
      <c r="D36" s="184"/>
      <c r="E36" s="181"/>
      <c r="F36" s="181"/>
      <c r="G36" s="165"/>
    </row>
    <row r="37" spans="1:7" ht="12">
      <c r="A37" s="182" t="s">
        <v>449</v>
      </c>
      <c r="B37" s="183" t="s">
        <v>408</v>
      </c>
      <c r="C37" s="184">
        <v>-1895</v>
      </c>
      <c r="D37" s="184"/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-395</v>
      </c>
      <c r="D38" s="184">
        <v>-433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-64</v>
      </c>
      <c r="D39" s="184"/>
      <c r="E39" s="181"/>
      <c r="F39" s="181"/>
      <c r="G39" s="165"/>
    </row>
    <row r="40" spans="1:7" ht="12">
      <c r="A40" s="182" t="s">
        <v>512</v>
      </c>
      <c r="B40" s="183" t="s">
        <v>411</v>
      </c>
      <c r="C40" s="184"/>
      <c r="D40" s="184"/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>
        <v>-6</v>
      </c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-2354</v>
      </c>
      <c r="D42" s="180">
        <f>SUM(D34:D41)</f>
        <v>-439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303</v>
      </c>
      <c r="D43" s="180">
        <f>D20+D32+D42</f>
        <v>6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31</v>
      </c>
      <c r="D44" s="196">
        <v>102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334</v>
      </c>
      <c r="D45" s="180">
        <f>D44+D43</f>
        <v>108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328</v>
      </c>
      <c r="D46" s="197">
        <v>102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>
        <v>6</v>
      </c>
      <c r="D47" s="197">
        <v>6</v>
      </c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Date:25.04.2013</v>
      </c>
      <c r="B49" s="294"/>
      <c r="C49" s="320" t="s">
        <v>529</v>
      </c>
      <c r="D49" s="320"/>
      <c r="E49" s="320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0" t="s">
        <v>524</v>
      </c>
      <c r="D51" s="321"/>
      <c r="E51" s="321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1">
      <selection activeCell="A27" sqref="A2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6" t="s">
        <v>475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7" t="s">
        <v>526</v>
      </c>
      <c r="D3" s="328"/>
      <c r="E3" s="328"/>
      <c r="F3" s="328"/>
      <c r="G3" s="328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7" t="s">
        <v>525</v>
      </c>
      <c r="D4" s="327"/>
      <c r="E4" s="329"/>
      <c r="F4" s="327"/>
      <c r="G4" s="327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0" t="str">
        <f>'Balance Sheet'!E5</f>
        <v>01.01.2013 - 31.03.2013 г.</v>
      </c>
      <c r="D5" s="331"/>
      <c r="E5" s="331"/>
      <c r="F5" s="331"/>
      <c r="G5" s="331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9514</v>
      </c>
      <c r="J11" s="251"/>
      <c r="K11" s="252"/>
      <c r="L11" s="253">
        <f>SUM(C11:K11)</f>
        <v>14592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9514</v>
      </c>
      <c r="J15" s="261">
        <f t="shared" si="2"/>
        <v>0</v>
      </c>
      <c r="K15" s="261">
        <f t="shared" si="2"/>
        <v>0</v>
      </c>
      <c r="L15" s="253">
        <f t="shared" si="1"/>
        <v>14592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2019</v>
      </c>
      <c r="J16" s="267">
        <v>0</v>
      </c>
      <c r="K16" s="252"/>
      <c r="L16" s="253">
        <f t="shared" si="1"/>
        <v>2019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0</v>
      </c>
      <c r="J17" s="268">
        <f>J18+J19</f>
        <v>0</v>
      </c>
      <c r="K17" s="268">
        <f t="shared" si="3"/>
        <v>0</v>
      </c>
      <c r="L17" s="253">
        <f t="shared" si="1"/>
        <v>0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11533</v>
      </c>
      <c r="J29" s="257">
        <f t="shared" si="7"/>
        <v>0</v>
      </c>
      <c r="K29" s="257">
        <f t="shared" si="7"/>
        <v>0</v>
      </c>
      <c r="L29" s="253">
        <f>SUM(C29:K29)</f>
        <v>16611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11533</v>
      </c>
      <c r="J32" s="257">
        <f t="shared" si="8"/>
        <v>0</v>
      </c>
      <c r="K32" s="257">
        <f t="shared" si="8"/>
        <v>0</v>
      </c>
      <c r="L32" s="253">
        <f>SUM(C32:K32)</f>
        <v>16611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Date:25.04.2013</v>
      </c>
      <c r="B34" s="294"/>
      <c r="C34" s="320" t="s">
        <v>528</v>
      </c>
      <c r="D34" s="320"/>
      <c r="E34" s="320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5"/>
      <c r="G35" s="325"/>
      <c r="H35" s="325"/>
      <c r="I35" s="325"/>
      <c r="J35" s="277"/>
      <c r="K35" s="277"/>
      <c r="L35" s="325"/>
      <c r="M35" s="325"/>
      <c r="N35" s="260"/>
    </row>
    <row r="36" spans="1:13" ht="15">
      <c r="A36" s="297"/>
      <c r="B36" s="297"/>
      <c r="C36" s="320" t="s">
        <v>524</v>
      </c>
      <c r="D36" s="321"/>
      <c r="E36" s="321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2013-04-29T20:01:15Z</cp:lastPrinted>
  <dcterms:created xsi:type="dcterms:W3CDTF">2006-10-19T06:45:18Z</dcterms:created>
  <dcterms:modified xsi:type="dcterms:W3CDTF">2013-04-29T20:02:17Z</dcterms:modified>
  <cp:category/>
  <cp:version/>
  <cp:contentType/>
  <cp:contentStatus/>
</cp:coreProperties>
</file>